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495" yWindow="-240" windowWidth="15450" windowHeight="10320" activeTab="2"/>
  </bookViews>
  <sheets>
    <sheet name="ведомственная" sheetId="3" r:id="rId1"/>
    <sheet name="функциональная" sheetId="5" r:id="rId2"/>
    <sheet name="программы" sheetId="6" r:id="rId3"/>
  </sheets>
  <definedNames>
    <definedName name="APPT" localSheetId="0">ведомственная!$A$746</definedName>
    <definedName name="APPT" localSheetId="2">программы!#REF!</definedName>
    <definedName name="APPT" localSheetId="1">функциональная!$A$16</definedName>
    <definedName name="FIO" localSheetId="0">ведомственная!$F$746</definedName>
    <definedName name="FIO" localSheetId="2">программы!#REF!</definedName>
    <definedName name="FIO" localSheetId="1">функциональная!$E$16</definedName>
    <definedName name="SIGN" localSheetId="0">ведомственная!#REF!</definedName>
    <definedName name="SIGN" localSheetId="2">программы!#REF!</definedName>
    <definedName name="SIGN" localSheetId="1">функциональная!$A$16:$G$17</definedName>
    <definedName name="_xlnm.Print_Area" localSheetId="0">ведомственная!$A$1:$G$807</definedName>
    <definedName name="_xlnm.Print_Area" localSheetId="2">программы!$A$1:$E$636</definedName>
    <definedName name="_xlnm.Print_Area" localSheetId="1">функциональная!$A$1:$F$751</definedName>
  </definedNames>
  <calcPr calcId="124519"/>
</workbook>
</file>

<file path=xl/calcChain.xml><?xml version="1.0" encoding="utf-8"?>
<calcChain xmlns="http://schemas.openxmlformats.org/spreadsheetml/2006/main">
  <c r="E9" i="6"/>
  <c r="D9"/>
  <c r="E10"/>
  <c r="D10"/>
  <c r="E186"/>
  <c r="D186"/>
  <c r="E441"/>
  <c r="D441"/>
  <c r="F33" i="5"/>
  <c r="E33"/>
  <c r="G25" i="3"/>
  <c r="F25"/>
  <c r="F470" i="5"/>
  <c r="E470"/>
  <c r="E605" l="1"/>
  <c r="E347" i="6"/>
  <c r="D347"/>
  <c r="D346" s="1"/>
  <c r="D345" s="1"/>
  <c r="E315"/>
  <c r="E314" s="1"/>
  <c r="E313" s="1"/>
  <c r="D315"/>
  <c r="D314" s="1"/>
  <c r="D313" s="1"/>
  <c r="E346"/>
  <c r="E345" s="1"/>
  <c r="F202" i="5"/>
  <c r="E202"/>
  <c r="F170"/>
  <c r="E170"/>
  <c r="F201"/>
  <c r="E201"/>
  <c r="F200"/>
  <c r="E200"/>
  <c r="F169"/>
  <c r="E169"/>
  <c r="F168"/>
  <c r="E168"/>
  <c r="G142" i="3"/>
  <c r="G141" s="1"/>
  <c r="G110"/>
  <c r="G109" s="1"/>
  <c r="F142"/>
  <c r="F141" s="1"/>
  <c r="F110"/>
  <c r="F109" s="1"/>
  <c r="E408" i="6"/>
  <c r="E407" s="1"/>
  <c r="E406" s="1"/>
  <c r="E405"/>
  <c r="E404" s="1"/>
  <c r="E403" s="1"/>
  <c r="E402"/>
  <c r="E401" s="1"/>
  <c r="E400" s="1"/>
  <c r="E399"/>
  <c r="E398" s="1"/>
  <c r="E397" s="1"/>
  <c r="E396"/>
  <c r="E395" s="1"/>
  <c r="E394" s="1"/>
  <c r="E393"/>
  <c r="E392" s="1"/>
  <c r="E391" s="1"/>
  <c r="D408"/>
  <c r="D407" s="1"/>
  <c r="D406" s="1"/>
  <c r="D405"/>
  <c r="D404" s="1"/>
  <c r="D403" s="1"/>
  <c r="D402"/>
  <c r="D401" s="1"/>
  <c r="D400" s="1"/>
  <c r="D399"/>
  <c r="D396"/>
  <c r="D395" s="1"/>
  <c r="D394" s="1"/>
  <c r="D393"/>
  <c r="F276" i="5"/>
  <c r="F275" s="1"/>
  <c r="F274" s="1"/>
  <c r="F273"/>
  <c r="F272" s="1"/>
  <c r="F271" s="1"/>
  <c r="F270"/>
  <c r="F269" s="1"/>
  <c r="F268" s="1"/>
  <c r="F267"/>
  <c r="F266" s="1"/>
  <c r="F265" s="1"/>
  <c r="F264"/>
  <c r="F263" s="1"/>
  <c r="F262" s="1"/>
  <c r="F261"/>
  <c r="F260" s="1"/>
  <c r="F259" s="1"/>
  <c r="E276"/>
  <c r="E275" s="1"/>
  <c r="E274" s="1"/>
  <c r="E273"/>
  <c r="E272" s="1"/>
  <c r="E271" s="1"/>
  <c r="E270"/>
  <c r="E267"/>
  <c r="E264"/>
  <c r="E261"/>
  <c r="G216" i="3"/>
  <c r="G215" s="1"/>
  <c r="G213"/>
  <c r="G212" s="1"/>
  <c r="F201"/>
  <c r="F200" s="1"/>
  <c r="F204"/>
  <c r="F203" s="1"/>
  <c r="F207"/>
  <c r="F206" s="1"/>
  <c r="F210"/>
  <c r="F209" s="1"/>
  <c r="F213"/>
  <c r="F212" s="1"/>
  <c r="F216"/>
  <c r="F215" s="1"/>
  <c r="D398" i="6"/>
  <c r="D397" s="1"/>
  <c r="D392"/>
  <c r="D391" s="1"/>
  <c r="E285"/>
  <c r="D285"/>
  <c r="E284"/>
  <c r="E283" s="1"/>
  <c r="D284"/>
  <c r="D283" s="1"/>
  <c r="F323" i="5"/>
  <c r="F322" s="1"/>
  <c r="F321" s="1"/>
  <c r="E322"/>
  <c r="G261" i="3"/>
  <c r="G260" s="1"/>
  <c r="F261"/>
  <c r="F199" l="1"/>
  <c r="E390" i="6"/>
  <c r="F258" i="5"/>
  <c r="F257" s="1"/>
  <c r="F256" s="1"/>
  <c r="D390" i="6"/>
  <c r="E634" l="1"/>
  <c r="E633" s="1"/>
  <c r="E632" s="1"/>
  <c r="E631"/>
  <c r="E630" s="1"/>
  <c r="E629" s="1"/>
  <c r="E628"/>
  <c r="E627" s="1"/>
  <c r="E626" s="1"/>
  <c r="E625"/>
  <c r="E624" s="1"/>
  <c r="E623"/>
  <c r="E622" s="1"/>
  <c r="E621"/>
  <c r="E620" s="1"/>
  <c r="E616"/>
  <c r="E615" s="1"/>
  <c r="E614" s="1"/>
  <c r="E613"/>
  <c r="E612" s="1"/>
  <c r="E611"/>
  <c r="E610" s="1"/>
  <c r="E608"/>
  <c r="E607" s="1"/>
  <c r="E606"/>
  <c r="E605" s="1"/>
  <c r="E603"/>
  <c r="E602" s="1"/>
  <c r="E601" s="1"/>
  <c r="E600"/>
  <c r="E599" s="1"/>
  <c r="E598" s="1"/>
  <c r="E597"/>
  <c r="E596" s="1"/>
  <c r="E595" s="1"/>
  <c r="E594"/>
  <c r="E593" s="1"/>
  <c r="E592" s="1"/>
  <c r="E589"/>
  <c r="E588" s="1"/>
  <c r="E587" s="1"/>
  <c r="E586"/>
  <c r="E585" s="1"/>
  <c r="E584" s="1"/>
  <c r="E582"/>
  <c r="E581" s="1"/>
  <c r="E580" s="1"/>
  <c r="E579"/>
  <c r="E578" s="1"/>
  <c r="E577" s="1"/>
  <c r="E576"/>
  <c r="E575" s="1"/>
  <c r="E574"/>
  <c r="E573" s="1"/>
  <c r="E572"/>
  <c r="E571" s="1"/>
  <c r="E570"/>
  <c r="E569" s="1"/>
  <c r="E564"/>
  <c r="E563" s="1"/>
  <c r="E562" s="1"/>
  <c r="E561" s="1"/>
  <c r="E559"/>
  <c r="E558" s="1"/>
  <c r="E557" s="1"/>
  <c r="E556" s="1"/>
  <c r="E555"/>
  <c r="E554" s="1"/>
  <c r="E553" s="1"/>
  <c r="E549"/>
  <c r="E548" s="1"/>
  <c r="E547" s="1"/>
  <c r="E546"/>
  <c r="E545" s="1"/>
  <c r="E544" s="1"/>
  <c r="E541"/>
  <c r="E540" s="1"/>
  <c r="E538"/>
  <c r="E537" s="1"/>
  <c r="E535"/>
  <c r="E534" s="1"/>
  <c r="E533"/>
  <c r="E532" s="1"/>
  <c r="E531" s="1"/>
  <c r="E530"/>
  <c r="E529" s="1"/>
  <c r="E528" s="1"/>
  <c r="E527"/>
  <c r="E526" s="1"/>
  <c r="E525" s="1"/>
  <c r="E524"/>
  <c r="E523" s="1"/>
  <c r="E522" s="1"/>
  <c r="E518"/>
  <c r="E517" s="1"/>
  <c r="E516" s="1"/>
  <c r="E515"/>
  <c r="E514" s="1"/>
  <c r="E513" s="1"/>
  <c r="E512"/>
  <c r="E511" s="1"/>
  <c r="E510" s="1"/>
  <c r="E507"/>
  <c r="E506" s="1"/>
  <c r="E505" s="1"/>
  <c r="E504"/>
  <c r="E503" s="1"/>
  <c r="E502" s="1"/>
  <c r="E501"/>
  <c r="E500" s="1"/>
  <c r="E499" s="1"/>
  <c r="E498"/>
  <c r="E497" s="1"/>
  <c r="E496" s="1"/>
  <c r="E494"/>
  <c r="E493" s="1"/>
  <c r="E492" s="1"/>
  <c r="E491"/>
  <c r="E490" s="1"/>
  <c r="E489" s="1"/>
  <c r="E488"/>
  <c r="E487" s="1"/>
  <c r="E486" s="1"/>
  <c r="E485"/>
  <c r="E484" s="1"/>
  <c r="E483"/>
  <c r="E482" s="1"/>
  <c r="E481"/>
  <c r="E480" s="1"/>
  <c r="E468"/>
  <c r="E467" s="1"/>
  <c r="E466" s="1"/>
  <c r="E465"/>
  <c r="E464" s="1"/>
  <c r="E463"/>
  <c r="E462" s="1"/>
  <c r="E461"/>
  <c r="E460" s="1"/>
  <c r="E457"/>
  <c r="E456" s="1"/>
  <c r="E455" s="1"/>
  <c r="E452"/>
  <c r="E451" s="1"/>
  <c r="E450"/>
  <c r="E449" s="1"/>
  <c r="E447"/>
  <c r="E446" s="1"/>
  <c r="E445" s="1"/>
  <c r="E444"/>
  <c r="E443" s="1"/>
  <c r="E442" s="1"/>
  <c r="E440"/>
  <c r="E439" s="1"/>
  <c r="E431"/>
  <c r="E430" s="1"/>
  <c r="E429" s="1"/>
  <c r="E428"/>
  <c r="E427" s="1"/>
  <c r="E426" s="1"/>
  <c r="E425"/>
  <c r="E424" s="1"/>
  <c r="E423" s="1"/>
  <c r="E421"/>
  <c r="E420" s="1"/>
  <c r="E419" s="1"/>
  <c r="E418"/>
  <c r="E417" s="1"/>
  <c r="E416" s="1"/>
  <c r="E415"/>
  <c r="E414" s="1"/>
  <c r="E413" s="1"/>
  <c r="E412"/>
  <c r="E411" s="1"/>
  <c r="E410" s="1"/>
  <c r="E389"/>
  <c r="E388" s="1"/>
  <c r="E383"/>
  <c r="E382" s="1"/>
  <c r="E381" s="1"/>
  <c r="E380" s="1"/>
  <c r="E379"/>
  <c r="E378" s="1"/>
  <c r="E377" s="1"/>
  <c r="E376" s="1"/>
  <c r="E375"/>
  <c r="E374" s="1"/>
  <c r="E373" s="1"/>
  <c r="E372"/>
  <c r="E371" s="1"/>
  <c r="E370" s="1"/>
  <c r="E369"/>
  <c r="E368" s="1"/>
  <c r="E367" s="1"/>
  <c r="E363"/>
  <c r="E362" s="1"/>
  <c r="E361" s="1"/>
  <c r="E360" s="1"/>
  <c r="E359" s="1"/>
  <c r="E357"/>
  <c r="E356" s="1"/>
  <c r="E355" s="1"/>
  <c r="E354"/>
  <c r="E353" s="1"/>
  <c r="E352" s="1"/>
  <c r="E351"/>
  <c r="E350" s="1"/>
  <c r="E349" s="1"/>
  <c r="E344"/>
  <c r="E343" s="1"/>
  <c r="E342" s="1"/>
  <c r="E341"/>
  <c r="E340" s="1"/>
  <c r="E339" s="1"/>
  <c r="E338"/>
  <c r="E337" s="1"/>
  <c r="E336" s="1"/>
  <c r="E335"/>
  <c r="E334" s="1"/>
  <c r="E333" s="1"/>
  <c r="E332"/>
  <c r="E331" s="1"/>
  <c r="E330" s="1"/>
  <c r="E329"/>
  <c r="E328" s="1"/>
  <c r="E327" s="1"/>
  <c r="E326"/>
  <c r="E325" s="1"/>
  <c r="E324" s="1"/>
  <c r="E323"/>
  <c r="E322" s="1"/>
  <c r="E321"/>
  <c r="E320" s="1"/>
  <c r="E319"/>
  <c r="E318" s="1"/>
  <c r="E312"/>
  <c r="E311" s="1"/>
  <c r="E310" s="1"/>
  <c r="E309"/>
  <c r="E308" s="1"/>
  <c r="E307" s="1"/>
  <c r="E306"/>
  <c r="E305" s="1"/>
  <c r="E304" s="1"/>
  <c r="E300"/>
  <c r="E299" s="1"/>
  <c r="E298" s="1"/>
  <c r="E297"/>
  <c r="E296" s="1"/>
  <c r="E295" s="1"/>
  <c r="E294"/>
  <c r="E293" s="1"/>
  <c r="E292" s="1"/>
  <c r="E291"/>
  <c r="E290" s="1"/>
  <c r="E289" s="1"/>
  <c r="E288"/>
  <c r="E287" s="1"/>
  <c r="E286" s="1"/>
  <c r="E280"/>
  <c r="E279" s="1"/>
  <c r="E278" s="1"/>
  <c r="E277" s="1"/>
  <c r="E276" s="1"/>
  <c r="E274"/>
  <c r="E273" s="1"/>
  <c r="E272" s="1"/>
  <c r="E271"/>
  <c r="E270" s="1"/>
  <c r="E269" s="1"/>
  <c r="E268"/>
  <c r="E267" s="1"/>
  <c r="E266"/>
  <c r="E265" s="1"/>
  <c r="E263"/>
  <c r="E262" s="1"/>
  <c r="E261" s="1"/>
  <c r="E260"/>
  <c r="E259" s="1"/>
  <c r="E258" s="1"/>
  <c r="E257"/>
  <c r="E256" s="1"/>
  <c r="E255" s="1"/>
  <c r="E254"/>
  <c r="E253" s="1"/>
  <c r="E252" s="1"/>
  <c r="E251"/>
  <c r="E250" s="1"/>
  <c r="E249"/>
  <c r="E248" s="1"/>
  <c r="E246"/>
  <c r="E245" s="1"/>
  <c r="E244"/>
  <c r="E243" s="1"/>
  <c r="E241"/>
  <c r="E240" s="1"/>
  <c r="E239" s="1"/>
  <c r="E238"/>
  <c r="E237" s="1"/>
  <c r="E236" s="1"/>
  <c r="E235"/>
  <c r="E234" s="1"/>
  <c r="E233"/>
  <c r="E232" s="1"/>
  <c r="E230"/>
  <c r="E229" s="1"/>
  <c r="E228"/>
  <c r="E227" s="1"/>
  <c r="E226"/>
  <c r="E225" s="1"/>
  <c r="E223"/>
  <c r="E222" s="1"/>
  <c r="E221" s="1"/>
  <c r="E220"/>
  <c r="E219" s="1"/>
  <c r="E218" s="1"/>
  <c r="E215"/>
  <c r="E214" s="1"/>
  <c r="E213" s="1"/>
  <c r="E212"/>
  <c r="E211" s="1"/>
  <c r="E210" s="1"/>
  <c r="E209"/>
  <c r="E208" s="1"/>
  <c r="E207" s="1"/>
  <c r="E206"/>
  <c r="E205" s="1"/>
  <c r="E204"/>
  <c r="E203" s="1"/>
  <c r="E202"/>
  <c r="E201" s="1"/>
  <c r="E199"/>
  <c r="E198" s="1"/>
  <c r="E197" s="1"/>
  <c r="E196"/>
  <c r="E195" s="1"/>
  <c r="E194"/>
  <c r="E193" s="1"/>
  <c r="E192"/>
  <c r="E191" s="1"/>
  <c r="E188"/>
  <c r="E187" s="1"/>
  <c r="E185"/>
  <c r="E183"/>
  <c r="E182" s="1"/>
  <c r="E181"/>
  <c r="E180" s="1"/>
  <c r="E179"/>
  <c r="E178" s="1"/>
  <c r="E176"/>
  <c r="E175" s="1"/>
  <c r="E174" s="1"/>
  <c r="E173"/>
  <c r="E172" s="1"/>
  <c r="E171" s="1"/>
  <c r="E169"/>
  <c r="E168" s="1"/>
  <c r="E167" s="1"/>
  <c r="E166"/>
  <c r="E165" s="1"/>
  <c r="E164" s="1"/>
  <c r="E163"/>
  <c r="E162" s="1"/>
  <c r="E161"/>
  <c r="E160" s="1"/>
  <c r="E158"/>
  <c r="E157" s="1"/>
  <c r="E156" s="1"/>
  <c r="E155"/>
  <c r="E154" s="1"/>
  <c r="E153" s="1"/>
  <c r="E152"/>
  <c r="E151" s="1"/>
  <c r="E150" s="1"/>
  <c r="E149"/>
  <c r="E148" s="1"/>
  <c r="E147"/>
  <c r="E146" s="1"/>
  <c r="E144"/>
  <c r="E143" s="1"/>
  <c r="E142"/>
  <c r="E141" s="1"/>
  <c r="E139"/>
  <c r="E138" s="1"/>
  <c r="E137" s="1"/>
  <c r="E136"/>
  <c r="E135" s="1"/>
  <c r="E134"/>
  <c r="E133" s="1"/>
  <c r="E132"/>
  <c r="E131" s="1"/>
  <c r="E129"/>
  <c r="E128" s="1"/>
  <c r="E127"/>
  <c r="E126" s="1"/>
  <c r="E124"/>
  <c r="E123" s="1"/>
  <c r="E122" s="1"/>
  <c r="E121"/>
  <c r="E120" s="1"/>
  <c r="E119" s="1"/>
  <c r="E118"/>
  <c r="E117" s="1"/>
  <c r="E116" s="1"/>
  <c r="E115"/>
  <c r="E114" s="1"/>
  <c r="E113" s="1"/>
  <c r="E112"/>
  <c r="E111" s="1"/>
  <c r="E110" s="1"/>
  <c r="E109"/>
  <c r="E108" s="1"/>
  <c r="E107" s="1"/>
  <c r="E106"/>
  <c r="E105" s="1"/>
  <c r="E104"/>
  <c r="E103" s="1"/>
  <c r="E102"/>
  <c r="E101" s="1"/>
  <c r="E100"/>
  <c r="E99" s="1"/>
  <c r="E96"/>
  <c r="E95" s="1"/>
  <c r="E94" s="1"/>
  <c r="E93"/>
  <c r="E92" s="1"/>
  <c r="E91" s="1"/>
  <c r="E90"/>
  <c r="E89" s="1"/>
  <c r="E88"/>
  <c r="E87" s="1"/>
  <c r="E86"/>
  <c r="E85" s="1"/>
  <c r="E83"/>
  <c r="E82" s="1"/>
  <c r="E81"/>
  <c r="E80" s="1"/>
  <c r="E78"/>
  <c r="E77" s="1"/>
  <c r="E76" s="1"/>
  <c r="E75"/>
  <c r="E74" s="1"/>
  <c r="E73" s="1"/>
  <c r="E72"/>
  <c r="E71" s="1"/>
  <c r="E70" s="1"/>
  <c r="E66"/>
  <c r="E65" s="1"/>
  <c r="E64" s="1"/>
  <c r="E63"/>
  <c r="E62" s="1"/>
  <c r="E61" s="1"/>
  <c r="E60"/>
  <c r="E59" s="1"/>
  <c r="E58" s="1"/>
  <c r="E57"/>
  <c r="E56" s="1"/>
  <c r="E55" s="1"/>
  <c r="E54"/>
  <c r="E53" s="1"/>
  <c r="E52" s="1"/>
  <c r="E51"/>
  <c r="E50" s="1"/>
  <c r="E49" s="1"/>
  <c r="E48"/>
  <c r="E47"/>
  <c r="E44"/>
  <c r="E43" s="1"/>
  <c r="E42" s="1"/>
  <c r="E28"/>
  <c r="E27" s="1"/>
  <c r="E26" s="1"/>
  <c r="E25"/>
  <c r="E24"/>
  <c r="E20"/>
  <c r="E19" s="1"/>
  <c r="E18" s="1"/>
  <c r="E17"/>
  <c r="E16" s="1"/>
  <c r="E15" s="1"/>
  <c r="E12"/>
  <c r="E11" s="1"/>
  <c r="F750" i="5"/>
  <c r="F749" s="1"/>
  <c r="F748" s="1"/>
  <c r="F747" s="1"/>
  <c r="F746" s="1"/>
  <c r="F745" s="1"/>
  <c r="F744" s="1"/>
  <c r="F743"/>
  <c r="F742" s="1"/>
  <c r="F741" s="1"/>
  <c r="F737"/>
  <c r="F736" s="1"/>
  <c r="F735" s="1"/>
  <c r="F734"/>
  <c r="F733" s="1"/>
  <c r="F732" s="1"/>
  <c r="F731"/>
  <c r="F730" s="1"/>
  <c r="F729"/>
  <c r="F728" s="1"/>
  <c r="F726"/>
  <c r="F725" s="1"/>
  <c r="F724" s="1"/>
  <c r="F723"/>
  <c r="F722" s="1"/>
  <c r="F721" s="1"/>
  <c r="F720"/>
  <c r="F719" s="1"/>
  <c r="F718" s="1"/>
  <c r="F717"/>
  <c r="F716" s="1"/>
  <c r="F715" s="1"/>
  <c r="F714"/>
  <c r="F713" s="1"/>
  <c r="F712"/>
  <c r="F711" s="1"/>
  <c r="F709"/>
  <c r="F708" s="1"/>
  <c r="F707"/>
  <c r="F706" s="1"/>
  <c r="F704"/>
  <c r="F703" s="1"/>
  <c r="F702" s="1"/>
  <c r="F701"/>
  <c r="F700" s="1"/>
  <c r="F699"/>
  <c r="F698" s="1"/>
  <c r="F696"/>
  <c r="F695" s="1"/>
  <c r="F694"/>
  <c r="F693" s="1"/>
  <c r="F692"/>
  <c r="F691" s="1"/>
  <c r="F689"/>
  <c r="F688" s="1"/>
  <c r="F687" s="1"/>
  <c r="F682"/>
  <c r="F681" s="1"/>
  <c r="F680" s="1"/>
  <c r="F679" s="1"/>
  <c r="F678" s="1"/>
  <c r="F677"/>
  <c r="F676" s="1"/>
  <c r="F675"/>
  <c r="F674" s="1"/>
  <c r="F669"/>
  <c r="F668" s="1"/>
  <c r="F667"/>
  <c r="F666" s="1"/>
  <c r="F664"/>
  <c r="F663" s="1"/>
  <c r="F662" s="1"/>
  <c r="F661"/>
  <c r="F660" s="1"/>
  <c r="F659" s="1"/>
  <c r="F658"/>
  <c r="F657" s="1"/>
  <c r="F656" s="1"/>
  <c r="F655"/>
  <c r="F654" s="1"/>
  <c r="F653" s="1"/>
  <c r="F651"/>
  <c r="F650" s="1"/>
  <c r="F649" s="1"/>
  <c r="F648" s="1"/>
  <c r="F647"/>
  <c r="F646" s="1"/>
  <c r="F645" s="1"/>
  <c r="F644" s="1"/>
  <c r="F643" s="1"/>
  <c r="F641"/>
  <c r="F640" s="1"/>
  <c r="F639" s="1"/>
  <c r="F638" s="1"/>
  <c r="F637" s="1"/>
  <c r="F636" s="1"/>
  <c r="F634"/>
  <c r="F633" s="1"/>
  <c r="F632" s="1"/>
  <c r="F631" s="1"/>
  <c r="F630"/>
  <c r="F629" s="1"/>
  <c r="F628" s="1"/>
  <c r="F627"/>
  <c r="F626" s="1"/>
  <c r="F625" s="1"/>
  <c r="F624"/>
  <c r="F623" s="1"/>
  <c r="F622" s="1"/>
  <c r="F621"/>
  <c r="F620" s="1"/>
  <c r="F619" s="1"/>
  <c r="F614"/>
  <c r="E36" i="6" s="1"/>
  <c r="E35" s="1"/>
  <c r="F612" i="5"/>
  <c r="E34" i="6" s="1"/>
  <c r="E33" s="1"/>
  <c r="F610" i="5"/>
  <c r="E32" i="6" s="1"/>
  <c r="E31" s="1"/>
  <c r="F604" i="5"/>
  <c r="F603" s="1"/>
  <c r="F602" s="1"/>
  <c r="F601" s="1"/>
  <c r="F600"/>
  <c r="F599" s="1"/>
  <c r="F598" s="1"/>
  <c r="F597" s="1"/>
  <c r="F596" s="1"/>
  <c r="F595"/>
  <c r="F594" s="1"/>
  <c r="F593" s="1"/>
  <c r="F592"/>
  <c r="F591" s="1"/>
  <c r="F590" s="1"/>
  <c r="F589"/>
  <c r="F588" s="1"/>
  <c r="F587" s="1"/>
  <c r="F586"/>
  <c r="F585" s="1"/>
  <c r="F584" s="1"/>
  <c r="F583"/>
  <c r="F582" s="1"/>
  <c r="F581" s="1"/>
  <c r="F580"/>
  <c r="F579" s="1"/>
  <c r="F578" s="1"/>
  <c r="F577"/>
  <c r="F576"/>
  <c r="F573"/>
  <c r="F572" s="1"/>
  <c r="F571" s="1"/>
  <c r="F570"/>
  <c r="F569" s="1"/>
  <c r="F568"/>
  <c r="F567" s="1"/>
  <c r="F564"/>
  <c r="F563" s="1"/>
  <c r="F562" s="1"/>
  <c r="F561"/>
  <c r="F560" s="1"/>
  <c r="F559" s="1"/>
  <c r="F554"/>
  <c r="F553" s="1"/>
  <c r="F552" s="1"/>
  <c r="F551" s="1"/>
  <c r="F550"/>
  <c r="F549" s="1"/>
  <c r="F548"/>
  <c r="F547" s="1"/>
  <c r="F546"/>
  <c r="F545" s="1"/>
  <c r="F543"/>
  <c r="F542" s="1"/>
  <c r="F541" s="1"/>
  <c r="F539"/>
  <c r="F538" s="1"/>
  <c r="F537" s="1"/>
  <c r="F536" s="1"/>
  <c r="F534"/>
  <c r="F533" s="1"/>
  <c r="F532" s="1"/>
  <c r="F531"/>
  <c r="F530" s="1"/>
  <c r="F529" s="1"/>
  <c r="F528"/>
  <c r="F527" s="1"/>
  <c r="F526" s="1"/>
  <c r="F524"/>
  <c r="F522"/>
  <c r="F520"/>
  <c r="F518"/>
  <c r="F517" s="1"/>
  <c r="F516" s="1"/>
  <c r="F515"/>
  <c r="F514" s="1"/>
  <c r="F513"/>
  <c r="F512" s="1"/>
  <c r="F511"/>
  <c r="F510" s="1"/>
  <c r="F507"/>
  <c r="F506" s="1"/>
  <c r="F505" s="1"/>
  <c r="F504" s="1"/>
  <c r="F501"/>
  <c r="F500" s="1"/>
  <c r="F499" s="1"/>
  <c r="F498"/>
  <c r="F497" s="1"/>
  <c r="F496" s="1"/>
  <c r="F494"/>
  <c r="F493" s="1"/>
  <c r="F492" s="1"/>
  <c r="F491"/>
  <c r="F490" s="1"/>
  <c r="F489" s="1"/>
  <c r="F488"/>
  <c r="F487" s="1"/>
  <c r="F486"/>
  <c r="F485" s="1"/>
  <c r="F484"/>
  <c r="F483" s="1"/>
  <c r="F482"/>
  <c r="F481" s="1"/>
  <c r="F477"/>
  <c r="F476" s="1"/>
  <c r="F475" s="1"/>
  <c r="F474" s="1"/>
  <c r="F473" s="1"/>
  <c r="F472"/>
  <c r="F471" s="1"/>
  <c r="F469"/>
  <c r="F467"/>
  <c r="F466" s="1"/>
  <c r="F465"/>
  <c r="F464" s="1"/>
  <c r="F463"/>
  <c r="F462" s="1"/>
  <c r="F457"/>
  <c r="F456" s="1"/>
  <c r="F455" s="1"/>
  <c r="F454" s="1"/>
  <c r="F453"/>
  <c r="F452" s="1"/>
  <c r="F451" s="1"/>
  <c r="F450" s="1"/>
  <c r="F449"/>
  <c r="F448" s="1"/>
  <c r="F447" s="1"/>
  <c r="F444"/>
  <c r="F443" s="1"/>
  <c r="F442" s="1"/>
  <c r="F441" s="1"/>
  <c r="F440"/>
  <c r="F439" s="1"/>
  <c r="F438" s="1"/>
  <c r="F437"/>
  <c r="F436"/>
  <c r="F430"/>
  <c r="F429" s="1"/>
  <c r="F428" s="1"/>
  <c r="F427" s="1"/>
  <c r="F426"/>
  <c r="F425" s="1"/>
  <c r="F424" s="1"/>
  <c r="F423"/>
  <c r="F422" s="1"/>
  <c r="F421" s="1"/>
  <c r="F420"/>
  <c r="F419" s="1"/>
  <c r="F418"/>
  <c r="F417" s="1"/>
  <c r="F415"/>
  <c r="F414" s="1"/>
  <c r="F413" s="1"/>
  <c r="F412"/>
  <c r="F411" s="1"/>
  <c r="F410" s="1"/>
  <c r="F409"/>
  <c r="F408" s="1"/>
  <c r="F407" s="1"/>
  <c r="F406"/>
  <c r="F405" s="1"/>
  <c r="F404"/>
  <c r="F403" s="1"/>
  <c r="F401"/>
  <c r="F400" s="1"/>
  <c r="F399"/>
  <c r="F398" s="1"/>
  <c r="F396"/>
  <c r="F395" s="1"/>
  <c r="F394" s="1"/>
  <c r="F393"/>
  <c r="F392" s="1"/>
  <c r="F391"/>
  <c r="F390" s="1"/>
  <c r="F389"/>
  <c r="F388" s="1"/>
  <c r="F386"/>
  <c r="F385" s="1"/>
  <c r="F384" s="1"/>
  <c r="F383"/>
  <c r="F382" s="1"/>
  <c r="F381" s="1"/>
  <c r="F380"/>
  <c r="F379" s="1"/>
  <c r="F378" s="1"/>
  <c r="F377"/>
  <c r="F376" s="1"/>
  <c r="F375" s="1"/>
  <c r="F374"/>
  <c r="F373" s="1"/>
  <c r="F372" s="1"/>
  <c r="F371"/>
  <c r="F370" s="1"/>
  <c r="F369"/>
  <c r="F368" s="1"/>
  <c r="F367"/>
  <c r="F366" s="1"/>
  <c r="F365"/>
  <c r="F364" s="1"/>
  <c r="F359"/>
  <c r="F358" s="1"/>
  <c r="F357" s="1"/>
  <c r="F356"/>
  <c r="F355" s="1"/>
  <c r="F354" s="1"/>
  <c r="F353"/>
  <c r="F352" s="1"/>
  <c r="F351"/>
  <c r="F350" s="1"/>
  <c r="F348"/>
  <c r="F347" s="1"/>
  <c r="F346" s="1"/>
  <c r="F345"/>
  <c r="F344" s="1"/>
  <c r="F343" s="1"/>
  <c r="F338"/>
  <c r="F337" s="1"/>
  <c r="F336" s="1"/>
  <c r="F335"/>
  <c r="F334" s="1"/>
  <c r="F333" s="1"/>
  <c r="F332"/>
  <c r="F331" s="1"/>
  <c r="F330" s="1"/>
  <c r="F329"/>
  <c r="F328" s="1"/>
  <c r="F327" s="1"/>
  <c r="F326"/>
  <c r="F325" s="1"/>
  <c r="F324" s="1"/>
  <c r="F317"/>
  <c r="F316" s="1"/>
  <c r="F315" s="1"/>
  <c r="F314" s="1"/>
  <c r="F313" s="1"/>
  <c r="F312" s="1"/>
  <c r="F311"/>
  <c r="F310" s="1"/>
  <c r="F309" s="1"/>
  <c r="F306"/>
  <c r="F305" s="1"/>
  <c r="F304" s="1"/>
  <c r="F303" s="1"/>
  <c r="F302" s="1"/>
  <c r="F301"/>
  <c r="F300" s="1"/>
  <c r="F299" s="1"/>
  <c r="F298" s="1"/>
  <c r="F294"/>
  <c r="F293" s="1"/>
  <c r="F292" s="1"/>
  <c r="F291"/>
  <c r="F290" s="1"/>
  <c r="F289" s="1"/>
  <c r="F286"/>
  <c r="F285" s="1"/>
  <c r="F284" s="1"/>
  <c r="F283" s="1"/>
  <c r="F282"/>
  <c r="F281" s="1"/>
  <c r="F280" s="1"/>
  <c r="F279" s="1"/>
  <c r="F254"/>
  <c r="F253" s="1"/>
  <c r="F251"/>
  <c r="F250" s="1"/>
  <c r="F248"/>
  <c r="F247" s="1"/>
  <c r="F246"/>
  <c r="F245" s="1"/>
  <c r="F244" s="1"/>
  <c r="F243"/>
  <c r="F242" s="1"/>
  <c r="F241" s="1"/>
  <c r="F240"/>
  <c r="F239" s="1"/>
  <c r="F238" s="1"/>
  <c r="F237"/>
  <c r="F236" s="1"/>
  <c r="F235" s="1"/>
  <c r="F231"/>
  <c r="F230" s="1"/>
  <c r="F229" s="1"/>
  <c r="F228"/>
  <c r="F227" s="1"/>
  <c r="F226" s="1"/>
  <c r="F223"/>
  <c r="F222" s="1"/>
  <c r="F221" s="1"/>
  <c r="F220"/>
  <c r="F219" s="1"/>
  <c r="F218" s="1"/>
  <c r="F214"/>
  <c r="F213" s="1"/>
  <c r="F212" s="1"/>
  <c r="F211" s="1"/>
  <c r="F210" s="1"/>
  <c r="F209"/>
  <c r="F208" s="1"/>
  <c r="F207" s="1"/>
  <c r="F206" s="1"/>
  <c r="F205" s="1"/>
  <c r="F199"/>
  <c r="F198" s="1"/>
  <c r="F197" s="1"/>
  <c r="F196"/>
  <c r="F195" s="1"/>
  <c r="F194" s="1"/>
  <c r="F193"/>
  <c r="F192" s="1"/>
  <c r="F191" s="1"/>
  <c r="F190"/>
  <c r="F189" s="1"/>
  <c r="F188" s="1"/>
  <c r="F187"/>
  <c r="F186" s="1"/>
  <c r="F185" s="1"/>
  <c r="F184"/>
  <c r="F183" s="1"/>
  <c r="F182" s="1"/>
  <c r="F181"/>
  <c r="F180" s="1"/>
  <c r="F179" s="1"/>
  <c r="F178"/>
  <c r="F177" s="1"/>
  <c r="F176"/>
  <c r="F175" s="1"/>
  <c r="F174"/>
  <c r="F173" s="1"/>
  <c r="F167"/>
  <c r="F166" s="1"/>
  <c r="F165" s="1"/>
  <c r="F164"/>
  <c r="F163" s="1"/>
  <c r="F162" s="1"/>
  <c r="F161"/>
  <c r="F160" s="1"/>
  <c r="F159" s="1"/>
  <c r="F154"/>
  <c r="F153" s="1"/>
  <c r="F152" s="1"/>
  <c r="F151"/>
  <c r="F150" s="1"/>
  <c r="F149" s="1"/>
  <c r="F148"/>
  <c r="F147" s="1"/>
  <c r="F146" s="1"/>
  <c r="F141"/>
  <c r="F140" s="1"/>
  <c r="F139" s="1"/>
  <c r="F138"/>
  <c r="F137" s="1"/>
  <c r="F136" s="1"/>
  <c r="F135"/>
  <c r="F134" s="1"/>
  <c r="F133"/>
  <c r="F132" s="1"/>
  <c r="F131"/>
  <c r="F130" s="1"/>
  <c r="F127"/>
  <c r="F126" s="1"/>
  <c r="F125" s="1"/>
  <c r="F124"/>
  <c r="F123" s="1"/>
  <c r="F122" s="1"/>
  <c r="F120"/>
  <c r="F119" s="1"/>
  <c r="F118" s="1"/>
  <c r="F117"/>
  <c r="F116" s="1"/>
  <c r="F115" s="1"/>
  <c r="F114"/>
  <c r="F113" s="1"/>
  <c r="F112" s="1"/>
  <c r="F111"/>
  <c r="F110" s="1"/>
  <c r="F109" s="1"/>
  <c r="F108"/>
  <c r="F107" s="1"/>
  <c r="F106" s="1"/>
  <c r="F104"/>
  <c r="F103" s="1"/>
  <c r="F102" s="1"/>
  <c r="F101" s="1"/>
  <c r="F100"/>
  <c r="F99" s="1"/>
  <c r="F94"/>
  <c r="F93" s="1"/>
  <c r="F92" s="1"/>
  <c r="F91" s="1"/>
  <c r="F90" s="1"/>
  <c r="F89" s="1"/>
  <c r="F88"/>
  <c r="F87" s="1"/>
  <c r="F86" s="1"/>
  <c r="F85"/>
  <c r="F84" s="1"/>
  <c r="F83" s="1"/>
  <c r="F82"/>
  <c r="F81" s="1"/>
  <c r="F80"/>
  <c r="F79" s="1"/>
  <c r="F76"/>
  <c r="F75" s="1"/>
  <c r="F74"/>
  <c r="F73" s="1"/>
  <c r="F72"/>
  <c r="F71" s="1"/>
  <c r="F68"/>
  <c r="F67" s="1"/>
  <c r="F66" s="1"/>
  <c r="F65" s="1"/>
  <c r="F62"/>
  <c r="F61" s="1"/>
  <c r="F60"/>
  <c r="F59" s="1"/>
  <c r="F56"/>
  <c r="F55" s="1"/>
  <c r="F54" s="1"/>
  <c r="F53"/>
  <c r="F52" s="1"/>
  <c r="F51" s="1"/>
  <c r="F49"/>
  <c r="F48" s="1"/>
  <c r="F47" s="1"/>
  <c r="F46"/>
  <c r="F45" s="1"/>
  <c r="F44" s="1"/>
  <c r="F43"/>
  <c r="F42" s="1"/>
  <c r="F41"/>
  <c r="F40" s="1"/>
  <c r="F39"/>
  <c r="F38" s="1"/>
  <c r="F35"/>
  <c r="F34" s="1"/>
  <c r="F31"/>
  <c r="F30" s="1"/>
  <c r="F29"/>
  <c r="F28" s="1"/>
  <c r="F25"/>
  <c r="F24" s="1"/>
  <c r="F23"/>
  <c r="F22" s="1"/>
  <c r="F17"/>
  <c r="F16" s="1"/>
  <c r="F15"/>
  <c r="F14" s="1"/>
  <c r="F13"/>
  <c r="F12" s="1"/>
  <c r="G805" i="3"/>
  <c r="G804" s="1"/>
  <c r="G803" s="1"/>
  <c r="G802" s="1"/>
  <c r="G801" s="1"/>
  <c r="G800" s="1"/>
  <c r="G798"/>
  <c r="G796"/>
  <c r="G794"/>
  <c r="G788"/>
  <c r="G787" s="1"/>
  <c r="G786" s="1"/>
  <c r="G785" s="1"/>
  <c r="G784" s="1"/>
  <c r="G782"/>
  <c r="G781" s="1"/>
  <c r="G780" s="1"/>
  <c r="G779" s="1"/>
  <c r="G778" s="1"/>
  <c r="G776"/>
  <c r="G774"/>
  <c r="G772"/>
  <c r="G768"/>
  <c r="G767" s="1"/>
  <c r="G766" s="1"/>
  <c r="G759"/>
  <c r="G758" s="1"/>
  <c r="G756"/>
  <c r="G755" s="1"/>
  <c r="G753"/>
  <c r="G751"/>
  <c r="G746"/>
  <c r="G744"/>
  <c r="G742"/>
  <c r="G734"/>
  <c r="G733" s="1"/>
  <c r="G731"/>
  <c r="G730" s="1"/>
  <c r="G728"/>
  <c r="G727" s="1"/>
  <c r="G725"/>
  <c r="G724" s="1"/>
  <c r="G722"/>
  <c r="G721" s="1"/>
  <c r="G713"/>
  <c r="G712" s="1"/>
  <c r="G710"/>
  <c r="G709" s="1"/>
  <c r="G707"/>
  <c r="G705"/>
  <c r="G702"/>
  <c r="G701" s="1"/>
  <c r="G699"/>
  <c r="G698" s="1"/>
  <c r="G696"/>
  <c r="G695" s="1"/>
  <c r="G693"/>
  <c r="G692" s="1"/>
  <c r="G690"/>
  <c r="G688"/>
  <c r="G685"/>
  <c r="G683"/>
  <c r="G680"/>
  <c r="G679" s="1"/>
  <c r="G677"/>
  <c r="G676" s="1"/>
  <c r="G674"/>
  <c r="G672"/>
  <c r="G669"/>
  <c r="G667"/>
  <c r="G665"/>
  <c r="G662"/>
  <c r="G661" s="1"/>
  <c r="G656"/>
  <c r="G655" s="1"/>
  <c r="G654" s="1"/>
  <c r="G653" s="1"/>
  <c r="G651"/>
  <c r="G650" s="1"/>
  <c r="G649" s="1"/>
  <c r="G648" s="1"/>
  <c r="G646"/>
  <c r="G645" s="1"/>
  <c r="G643"/>
  <c r="G642" s="1"/>
  <c r="G640"/>
  <c r="G639" s="1"/>
  <c r="G637"/>
  <c r="G636" s="1"/>
  <c r="G634"/>
  <c r="G633" s="1"/>
  <c r="G631"/>
  <c r="G630" s="1"/>
  <c r="G627"/>
  <c r="G626" s="1"/>
  <c r="G624"/>
  <c r="G623" s="1"/>
  <c r="G621"/>
  <c r="G619"/>
  <c r="G615"/>
  <c r="G614" s="1"/>
  <c r="G612"/>
  <c r="G611" s="1"/>
  <c r="G605"/>
  <c r="G604" s="1"/>
  <c r="G602"/>
  <c r="G601" s="1"/>
  <c r="G598"/>
  <c r="G597" s="1"/>
  <c r="G595"/>
  <c r="G594" s="1"/>
  <c r="G592"/>
  <c r="G590"/>
  <c r="G588"/>
  <c r="G586"/>
  <c r="G581"/>
  <c r="G580" s="1"/>
  <c r="G579" s="1"/>
  <c r="G578" s="1"/>
  <c r="G576"/>
  <c r="G575" s="1"/>
  <c r="G573"/>
  <c r="G571"/>
  <c r="G565"/>
  <c r="G564" s="1"/>
  <c r="G561"/>
  <c r="G560" s="1"/>
  <c r="G555"/>
  <c r="G554" s="1"/>
  <c r="G553" s="1"/>
  <c r="G552" s="1"/>
  <c r="G547"/>
  <c r="G545"/>
  <c r="G538"/>
  <c r="G537" s="1"/>
  <c r="G536" s="1"/>
  <c r="G534"/>
  <c r="G532"/>
  <c r="G530"/>
  <c r="G526"/>
  <c r="G525" s="1"/>
  <c r="G524" s="1"/>
  <c r="G521"/>
  <c r="G520" s="1"/>
  <c r="G518"/>
  <c r="G517" s="1"/>
  <c r="G515"/>
  <c r="G514" s="1"/>
  <c r="G512"/>
  <c r="G510"/>
  <c r="G508"/>
  <c r="G505"/>
  <c r="G504" s="1"/>
  <c r="G502"/>
  <c r="G500"/>
  <c r="G498"/>
  <c r="G494"/>
  <c r="G493" s="1"/>
  <c r="G492" s="1"/>
  <c r="G488"/>
  <c r="G487" s="1"/>
  <c r="G485"/>
  <c r="G484" s="1"/>
  <c r="G479"/>
  <c r="G478" s="1"/>
  <c r="G477" s="1"/>
  <c r="G475"/>
  <c r="G474" s="1"/>
  <c r="G473" s="1"/>
  <c r="G471"/>
  <c r="G470" s="1"/>
  <c r="G469" s="1"/>
  <c r="G465"/>
  <c r="G464" s="1"/>
  <c r="G463" s="1"/>
  <c r="G460"/>
  <c r="G459" s="1"/>
  <c r="G457"/>
  <c r="G456" s="1"/>
  <c r="G454"/>
  <c r="G452"/>
  <c r="G449"/>
  <c r="G448" s="1"/>
  <c r="G446"/>
  <c r="G445" s="1"/>
  <c r="G443"/>
  <c r="G442" s="1"/>
  <c r="G440"/>
  <c r="G438"/>
  <c r="G435"/>
  <c r="G433"/>
  <c r="G430"/>
  <c r="G429" s="1"/>
  <c r="G427"/>
  <c r="G425"/>
  <c r="G423"/>
  <c r="G420"/>
  <c r="G419" s="1"/>
  <c r="G417"/>
  <c r="G416" s="1"/>
  <c r="G414"/>
  <c r="G413" s="1"/>
  <c r="G411"/>
  <c r="G410" s="1"/>
  <c r="G408"/>
  <c r="G407" s="1"/>
  <c r="G405"/>
  <c r="G403"/>
  <c r="G401"/>
  <c r="G399"/>
  <c r="G393"/>
  <c r="G392" s="1"/>
  <c r="G390"/>
  <c r="G389" s="1"/>
  <c r="G387"/>
  <c r="G385"/>
  <c r="G382"/>
  <c r="G381" s="1"/>
  <c r="G379"/>
  <c r="G378" s="1"/>
  <c r="G370"/>
  <c r="G369" s="1"/>
  <c r="G368" s="1"/>
  <c r="G367" s="1"/>
  <c r="G366" s="1"/>
  <c r="G365" s="1"/>
  <c r="G363"/>
  <c r="G362" s="1"/>
  <c r="G360"/>
  <c r="G359" s="1"/>
  <c r="G351"/>
  <c r="G350" s="1"/>
  <c r="G344"/>
  <c r="G342"/>
  <c r="G339"/>
  <c r="G338" s="1"/>
  <c r="G336"/>
  <c r="G335" s="1"/>
  <c r="G333"/>
  <c r="G332" s="1"/>
  <c r="G330"/>
  <c r="G329" s="1"/>
  <c r="G326"/>
  <c r="G325" s="1"/>
  <c r="G324" s="1"/>
  <c r="G322"/>
  <c r="G321" s="1"/>
  <c r="G320" s="1"/>
  <c r="G319" s="1"/>
  <c r="G316"/>
  <c r="G315" s="1"/>
  <c r="G314" s="1"/>
  <c r="G313" s="1"/>
  <c r="G312" s="1"/>
  <c r="G309"/>
  <c r="G308" s="1"/>
  <c r="G307" s="1"/>
  <c r="G305"/>
  <c r="G304" s="1"/>
  <c r="G302"/>
  <c r="G301" s="1"/>
  <c r="G299"/>
  <c r="G298" s="1"/>
  <c r="G296"/>
  <c r="G295" s="1"/>
  <c r="G289"/>
  <c r="G288" s="1"/>
  <c r="G287" s="1"/>
  <c r="G283"/>
  <c r="G282" s="1"/>
  <c r="G281" s="1"/>
  <c r="G280" s="1"/>
  <c r="G279" s="1"/>
  <c r="G276"/>
  <c r="G275" s="1"/>
  <c r="G273"/>
  <c r="G272" s="1"/>
  <c r="G270"/>
  <c r="G269" s="1"/>
  <c r="G267"/>
  <c r="G266" s="1"/>
  <c r="G264"/>
  <c r="G263" s="1"/>
  <c r="G254"/>
  <c r="G253" s="1"/>
  <c r="G252" s="1"/>
  <c r="G251" s="1"/>
  <c r="G250" s="1"/>
  <c r="G248"/>
  <c r="G247" s="1"/>
  <c r="G243"/>
  <c r="G242" s="1"/>
  <c r="G241" s="1"/>
  <c r="G240" s="1"/>
  <c r="G238"/>
  <c r="G237" s="1"/>
  <c r="G236" s="1"/>
  <c r="G231"/>
  <c r="G230" s="1"/>
  <c r="G229" s="1"/>
  <c r="G226"/>
  <c r="G225" s="1"/>
  <c r="G224" s="1"/>
  <c r="G222"/>
  <c r="G221" s="1"/>
  <c r="G220" s="1"/>
  <c r="G210"/>
  <c r="G209" s="1"/>
  <c r="G207"/>
  <c r="G206" s="1"/>
  <c r="G204"/>
  <c r="G203" s="1"/>
  <c r="G201"/>
  <c r="G200" s="1"/>
  <c r="G195"/>
  <c r="G194" s="1"/>
  <c r="G192"/>
  <c r="G191" s="1"/>
  <c r="G189"/>
  <c r="G188" s="1"/>
  <c r="G186"/>
  <c r="G185" s="1"/>
  <c r="G183"/>
  <c r="G182" s="1"/>
  <c r="G180"/>
  <c r="G179" s="1"/>
  <c r="G177"/>
  <c r="G176" s="1"/>
  <c r="G171"/>
  <c r="G170" s="1"/>
  <c r="G168"/>
  <c r="G167" s="1"/>
  <c r="G163"/>
  <c r="G162" s="1"/>
  <c r="G160"/>
  <c r="G159" s="1"/>
  <c r="G154"/>
  <c r="G153" s="1"/>
  <c r="G152" s="1"/>
  <c r="G151" s="1"/>
  <c r="G149"/>
  <c r="G148" s="1"/>
  <c r="G147" s="1"/>
  <c r="G146" s="1"/>
  <c r="G139"/>
  <c r="G138" s="1"/>
  <c r="G136"/>
  <c r="G135" s="1"/>
  <c r="G133"/>
  <c r="G132" s="1"/>
  <c r="G130"/>
  <c r="G129" s="1"/>
  <c r="G127"/>
  <c r="G126" s="1"/>
  <c r="G124"/>
  <c r="G123" s="1"/>
  <c r="G121"/>
  <c r="G120" s="1"/>
  <c r="G118"/>
  <c r="G116"/>
  <c r="G114"/>
  <c r="G107"/>
  <c r="G106" s="1"/>
  <c r="G104"/>
  <c r="G103" s="1"/>
  <c r="G101"/>
  <c r="G100" s="1"/>
  <c r="G94"/>
  <c r="G93" s="1"/>
  <c r="G91"/>
  <c r="G90" s="1"/>
  <c r="G88"/>
  <c r="G87" s="1"/>
  <c r="G81"/>
  <c r="G80" s="1"/>
  <c r="G79" s="1"/>
  <c r="G77"/>
  <c r="G76" s="1"/>
  <c r="G74"/>
  <c r="G72"/>
  <c r="G70"/>
  <c r="G66"/>
  <c r="G65" s="1"/>
  <c r="G63"/>
  <c r="G62" s="1"/>
  <c r="G59"/>
  <c r="G58" s="1"/>
  <c r="G53"/>
  <c r="G51"/>
  <c r="G47"/>
  <c r="G46" s="1"/>
  <c r="G44"/>
  <c r="G43" s="1"/>
  <c r="G40"/>
  <c r="G39" s="1"/>
  <c r="G37"/>
  <c r="G36" s="1"/>
  <c r="G34"/>
  <c r="G32"/>
  <c r="G30"/>
  <c r="G26"/>
  <c r="G22"/>
  <c r="G20"/>
  <c r="G16"/>
  <c r="G14"/>
  <c r="E551" i="6" l="1"/>
  <c r="E438"/>
  <c r="E459"/>
  <c r="E479"/>
  <c r="E509"/>
  <c r="E448"/>
  <c r="G559" i="3"/>
  <c r="F519" i="5"/>
  <c r="F158"/>
  <c r="G664" i="3"/>
  <c r="G750"/>
  <c r="F21" i="5"/>
  <c r="F20" s="1"/>
  <c r="F19" s="1"/>
  <c r="F27"/>
  <c r="G544" i="3"/>
  <c r="G543" s="1"/>
  <c r="G542" s="1"/>
  <c r="G541" s="1"/>
  <c r="G540" s="1"/>
  <c r="G437"/>
  <c r="G507"/>
  <c r="G422"/>
  <c r="G432"/>
  <c r="G451"/>
  <c r="E23" i="6"/>
  <c r="E22" s="1"/>
  <c r="E21" s="1"/>
  <c r="G398" i="3"/>
  <c r="G384"/>
  <c r="G377" s="1"/>
  <c r="G376" s="1"/>
  <c r="G375" s="1"/>
  <c r="G99"/>
  <c r="G219"/>
  <c r="E303" i="6"/>
  <c r="G69" i="3"/>
  <c r="G671"/>
  <c r="G42"/>
  <c r="G50"/>
  <c r="G49" s="1"/>
  <c r="G497"/>
  <c r="G618"/>
  <c r="G704"/>
  <c r="G720"/>
  <c r="G719" s="1"/>
  <c r="G718" s="1"/>
  <c r="G717" s="1"/>
  <c r="G716" s="1"/>
  <c r="G199"/>
  <c r="G57"/>
  <c r="G246"/>
  <c r="G245" s="1"/>
  <c r="F32" i="5"/>
  <c r="G113" i="3"/>
  <c r="G112" s="1"/>
  <c r="G341"/>
  <c r="G687"/>
  <c r="G793"/>
  <c r="G792" s="1"/>
  <c r="G791" s="1"/>
  <c r="G790" s="1"/>
  <c r="F37" i="5"/>
  <c r="F446"/>
  <c r="F445" s="1"/>
  <c r="F50"/>
  <c r="F172"/>
  <c r="F171" s="1"/>
  <c r="F349"/>
  <c r="F342" s="1"/>
  <c r="F341" s="1"/>
  <c r="F340" s="1"/>
  <c r="F387"/>
  <c r="F397"/>
  <c r="F402"/>
  <c r="F416"/>
  <c r="F435"/>
  <c r="F434" s="1"/>
  <c r="E159" i="6"/>
  <c r="E184"/>
  <c r="E190"/>
  <c r="E200"/>
  <c r="E231"/>
  <c r="F509" i="5"/>
  <c r="F508" s="1"/>
  <c r="F503" s="1"/>
  <c r="G294" i="3"/>
  <c r="G293" s="1"/>
  <c r="G292" s="1"/>
  <c r="G291" s="1"/>
  <c r="G328"/>
  <c r="G318" s="1"/>
  <c r="G311" s="1"/>
  <c r="G358"/>
  <c r="G357" s="1"/>
  <c r="G356" s="1"/>
  <c r="G355" s="1"/>
  <c r="G354" s="1"/>
  <c r="G483"/>
  <c r="G482" s="1"/>
  <c r="G481" s="1"/>
  <c r="G61"/>
  <c r="G13"/>
  <c r="G12" s="1"/>
  <c r="G11" s="1"/>
  <c r="G19"/>
  <c r="G24"/>
  <c r="G29"/>
  <c r="G228"/>
  <c r="G259"/>
  <c r="G258" s="1"/>
  <c r="G257" s="1"/>
  <c r="G468"/>
  <c r="G467" s="1"/>
  <c r="G529"/>
  <c r="G528" s="1"/>
  <c r="G570"/>
  <c r="G569" s="1"/>
  <c r="G568" s="1"/>
  <c r="G585"/>
  <c r="G584" s="1"/>
  <c r="G682"/>
  <c r="G660" s="1"/>
  <c r="G659" s="1"/>
  <c r="G658" s="1"/>
  <c r="G771"/>
  <c r="G770" s="1"/>
  <c r="G496"/>
  <c r="G491" s="1"/>
  <c r="F558" i="5"/>
  <c r="E46" i="6"/>
  <c r="E45" s="1"/>
  <c r="G42" s="1"/>
  <c r="E84"/>
  <c r="E583"/>
  <c r="E130"/>
  <c r="F308" i="5"/>
  <c r="F307" s="1"/>
  <c r="F320"/>
  <c r="F319" s="1"/>
  <c r="F318" s="1"/>
  <c r="G558" i="3"/>
  <c r="G557" s="1"/>
  <c r="F363" i="5"/>
  <c r="F362" s="1"/>
  <c r="E264" i="6"/>
  <c r="E543"/>
  <c r="E247"/>
  <c r="E98"/>
  <c r="F129" i="5"/>
  <c r="F297"/>
  <c r="F296" s="1"/>
  <c r="F609"/>
  <c r="F611"/>
  <c r="F613"/>
  <c r="F665"/>
  <c r="F673"/>
  <c r="F672" s="1"/>
  <c r="F671" s="1"/>
  <c r="F670" s="1"/>
  <c r="E125" i="6"/>
  <c r="E619"/>
  <c r="E618" s="1"/>
  <c r="E79"/>
  <c r="E69" s="1"/>
  <c r="E387"/>
  <c r="E386"/>
  <c r="E568"/>
  <c r="E567" s="1"/>
  <c r="E566" s="1"/>
  <c r="F121" i="5"/>
  <c r="F710"/>
  <c r="F727"/>
  <c r="E140" i="6"/>
  <c r="F234" i="5"/>
  <c r="F233" s="1"/>
  <c r="F232" s="1"/>
  <c r="F461"/>
  <c r="F697"/>
  <c r="E14" i="6"/>
  <c r="E39"/>
  <c r="E38" s="1"/>
  <c r="E317"/>
  <c r="E316" s="1"/>
  <c r="E434"/>
  <c r="E433" s="1"/>
  <c r="E432" s="1"/>
  <c r="E437"/>
  <c r="E436" s="1"/>
  <c r="E435" s="1"/>
  <c r="E471"/>
  <c r="E470" s="1"/>
  <c r="E469" s="1"/>
  <c r="E476"/>
  <c r="E475" s="1"/>
  <c r="E609"/>
  <c r="F70" i="5"/>
  <c r="F69" s="1"/>
  <c r="F64" s="1"/>
  <c r="F225"/>
  <c r="F224" s="1"/>
  <c r="F288"/>
  <c r="F287" s="1"/>
  <c r="F495"/>
  <c r="F566"/>
  <c r="F575"/>
  <c r="F574" s="1"/>
  <c r="E41" i="6"/>
  <c r="E40" s="1"/>
  <c r="E177"/>
  <c r="E170" s="1"/>
  <c r="E224"/>
  <c r="E282"/>
  <c r="E454"/>
  <c r="E474"/>
  <c r="E473" s="1"/>
  <c r="E478"/>
  <c r="E477" s="1"/>
  <c r="G235" i="3"/>
  <c r="G175"/>
  <c r="G174" s="1"/>
  <c r="G173" s="1"/>
  <c r="E348" i="6"/>
  <c r="G158" i="3"/>
  <c r="G157" s="1"/>
  <c r="E366" i="6"/>
  <c r="E365" s="1"/>
  <c r="E604"/>
  <c r="E591" s="1"/>
  <c r="G462" i="3"/>
  <c r="F361" i="5"/>
  <c r="F360" s="1"/>
  <c r="E552" i="6"/>
  <c r="E8"/>
  <c r="E30"/>
  <c r="E145"/>
  <c r="E242"/>
  <c r="E409"/>
  <c r="E495"/>
  <c r="E521"/>
  <c r="E520" s="1"/>
  <c r="F97" i="5"/>
  <c r="F98"/>
  <c r="F36"/>
  <c r="F58"/>
  <c r="F57" s="1"/>
  <c r="F78"/>
  <c r="F77" s="1"/>
  <c r="F105"/>
  <c r="F145"/>
  <c r="F144" s="1"/>
  <c r="F143" s="1"/>
  <c r="F142" s="1"/>
  <c r="F157"/>
  <c r="F156" s="1"/>
  <c r="F155" s="1"/>
  <c r="F204"/>
  <c r="F740"/>
  <c r="F739" s="1"/>
  <c r="F738"/>
  <c r="F128"/>
  <c r="F217"/>
  <c r="F216" s="1"/>
  <c r="F278"/>
  <c r="F277" s="1"/>
  <c r="F618"/>
  <c r="F617" s="1"/>
  <c r="F616" s="1"/>
  <c r="F615" s="1"/>
  <c r="F652"/>
  <c r="F642" s="1"/>
  <c r="F468"/>
  <c r="F460" s="1"/>
  <c r="F459" s="1"/>
  <c r="F480"/>
  <c r="F479" s="1"/>
  <c r="F535"/>
  <c r="F544"/>
  <c r="F540" s="1"/>
  <c r="F690"/>
  <c r="F705"/>
  <c r="G28" i="3"/>
  <c r="G18" s="1"/>
  <c r="G10" s="1"/>
  <c r="G68"/>
  <c r="G56" s="1"/>
  <c r="G55" s="1"/>
  <c r="G86"/>
  <c r="G85" s="1"/>
  <c r="G84" s="1"/>
  <c r="G83" s="1"/>
  <c r="G145"/>
  <c r="G166"/>
  <c r="G165" s="1"/>
  <c r="G156" s="1"/>
  <c r="G198"/>
  <c r="G197" s="1"/>
  <c r="G218"/>
  <c r="G765"/>
  <c r="G764" s="1"/>
  <c r="G286"/>
  <c r="G285"/>
  <c r="G278" s="1"/>
  <c r="G349"/>
  <c r="G348" s="1"/>
  <c r="G347"/>
  <c r="G346" s="1"/>
  <c r="G600"/>
  <c r="G583" s="1"/>
  <c r="G567" s="1"/>
  <c r="G551" s="1"/>
  <c r="G610"/>
  <c r="G617"/>
  <c r="G749"/>
  <c r="G748" s="1"/>
  <c r="E291" i="5"/>
  <c r="F360" i="3"/>
  <c r="F359" s="1"/>
  <c r="E97" i="6" l="1"/>
  <c r="E68" s="1"/>
  <c r="E189"/>
  <c r="F433" i="5"/>
  <c r="F432" s="1"/>
  <c r="F431" s="1"/>
  <c r="F295"/>
  <c r="F26"/>
  <c r="F686"/>
  <c r="G397" i="3"/>
  <c r="G396" s="1"/>
  <c r="G395" s="1"/>
  <c r="G523"/>
  <c r="G490" s="1"/>
  <c r="E472" i="6"/>
  <c r="E458" s="1"/>
  <c r="F63" i="5"/>
  <c r="E422" i="6"/>
  <c r="E385" s="1"/>
  <c r="F635" i="5"/>
  <c r="F478"/>
  <c r="F458" s="1"/>
  <c r="F215"/>
  <c r="F203" s="1"/>
  <c r="F565"/>
  <c r="F557" s="1"/>
  <c r="F556" s="1"/>
  <c r="F685"/>
  <c r="F96"/>
  <c r="F95" s="1"/>
  <c r="F608"/>
  <c r="F607" s="1"/>
  <c r="F606" s="1"/>
  <c r="E217" i="6"/>
  <c r="E37"/>
  <c r="E29" s="1"/>
  <c r="E13" s="1"/>
  <c r="G234" i="3"/>
  <c r="G233" s="1"/>
  <c r="G98"/>
  <c r="G97" s="1"/>
  <c r="G96" s="1"/>
  <c r="E302" i="6"/>
  <c r="F18" i="5"/>
  <c r="F502"/>
  <c r="G9" i="3"/>
  <c r="G609"/>
  <c r="G608" s="1"/>
  <c r="G607" s="1"/>
  <c r="G550" s="1"/>
  <c r="G763"/>
  <c r="G762" s="1"/>
  <c r="G144"/>
  <c r="D444" i="6"/>
  <c r="D461"/>
  <c r="F555" i="5" l="1"/>
  <c r="G374" i="3"/>
  <c r="G373" s="1"/>
  <c r="F339" i="5"/>
  <c r="F684"/>
  <c r="E636" i="6"/>
  <c r="G8" i="3"/>
  <c r="D344" i="6"/>
  <c r="D343" s="1"/>
  <c r="D342" s="1"/>
  <c r="D341"/>
  <c r="D340" s="1"/>
  <c r="D339" s="1"/>
  <c r="D338"/>
  <c r="D337" s="1"/>
  <c r="D336" s="1"/>
  <c r="E199" i="5"/>
  <c r="E198" s="1"/>
  <c r="E197" s="1"/>
  <c r="E196"/>
  <c r="E195" s="1"/>
  <c r="E194" s="1"/>
  <c r="E193"/>
  <c r="E192" s="1"/>
  <c r="E191" s="1"/>
  <c r="D312" i="6"/>
  <c r="D311" s="1"/>
  <c r="D310" s="1"/>
  <c r="E167" i="5"/>
  <c r="E166" s="1"/>
  <c r="E165" s="1"/>
  <c r="F139" i="3" l="1"/>
  <c r="F138" s="1"/>
  <c r="F136"/>
  <c r="F135" s="1"/>
  <c r="F107"/>
  <c r="F106" s="1"/>
  <c r="F133"/>
  <c r="F132" s="1"/>
  <c r="E600" i="5"/>
  <c r="F651" i="3"/>
  <c r="F650" s="1"/>
  <c r="F649" s="1"/>
  <c r="F648" s="1"/>
  <c r="D28" i="6"/>
  <c r="D27" s="1"/>
  <c r="D26" s="1"/>
  <c r="E440" i="5"/>
  <c r="E439" s="1"/>
  <c r="E438" s="1"/>
  <c r="F565" i="3"/>
  <c r="F564" s="1"/>
  <c r="D20" i="6"/>
  <c r="D19" s="1"/>
  <c r="D18" s="1"/>
  <c r="E564" i="5"/>
  <c r="E563" s="1"/>
  <c r="E562" s="1"/>
  <c r="F615" i="3"/>
  <c r="F614" s="1"/>
  <c r="D485" i="6"/>
  <c r="D484" s="1"/>
  <c r="D483"/>
  <c r="D482" s="1"/>
  <c r="D481"/>
  <c r="D480" s="1"/>
  <c r="D206"/>
  <c r="D205" s="1"/>
  <c r="D204"/>
  <c r="D203" s="1"/>
  <c r="D202"/>
  <c r="D201" s="1"/>
  <c r="E550" i="5"/>
  <c r="E549" s="1"/>
  <c r="E548"/>
  <c r="E547" s="1"/>
  <c r="E546"/>
  <c r="E545" s="1"/>
  <c r="E524"/>
  <c r="E522"/>
  <c r="E520"/>
  <c r="F534" i="3"/>
  <c r="F532"/>
  <c r="F508"/>
  <c r="F510"/>
  <c r="F512"/>
  <c r="D452" i="6"/>
  <c r="D451" s="1"/>
  <c r="D450"/>
  <c r="D449" s="1"/>
  <c r="E29" i="5"/>
  <c r="E28" s="1"/>
  <c r="E31"/>
  <c r="E30" s="1"/>
  <c r="F20" i="3"/>
  <c r="F22"/>
  <c r="F753"/>
  <c r="F19" l="1"/>
  <c r="E544" i="5"/>
  <c r="F507" i="3"/>
  <c r="E519" i="5"/>
  <c r="D479" i="6"/>
  <c r="D200"/>
  <c r="D448"/>
  <c r="E27" i="5"/>
  <c r="E294" l="1"/>
  <c r="F363" i="3"/>
  <c r="F362" s="1"/>
  <c r="F358" l="1"/>
  <c r="F357" s="1"/>
  <c r="F356" s="1"/>
  <c r="F355" s="1"/>
  <c r="E729" i="5"/>
  <c r="E728" s="1"/>
  <c r="D266" i="6"/>
  <c r="D265" s="1"/>
  <c r="D249"/>
  <c r="D248" s="1"/>
  <c r="D246"/>
  <c r="D245" s="1"/>
  <c r="E712" i="5"/>
  <c r="E711" s="1"/>
  <c r="E709"/>
  <c r="E708" s="1"/>
  <c r="D233" i="6"/>
  <c r="D232" s="1"/>
  <c r="E699" i="5"/>
  <c r="E698" s="1"/>
  <c r="F688" i="3"/>
  <c r="F685"/>
  <c r="F672"/>
  <c r="F705"/>
  <c r="E430" i="5"/>
  <c r="E429" s="1"/>
  <c r="E428" s="1"/>
  <c r="D533" i="6"/>
  <c r="D532" s="1"/>
  <c r="D531" s="1"/>
  <c r="E246" i="5"/>
  <c r="E245" s="1"/>
  <c r="E244" s="1"/>
  <c r="D220" i="6"/>
  <c r="D219" s="1"/>
  <c r="D218" s="1"/>
  <c r="D223"/>
  <c r="D222" s="1"/>
  <c r="D221" s="1"/>
  <c r="D226"/>
  <c r="D225" s="1"/>
  <c r="D228"/>
  <c r="D227" s="1"/>
  <c r="D230"/>
  <c r="D229" s="1"/>
  <c r="D235"/>
  <c r="D234" s="1"/>
  <c r="D231" s="1"/>
  <c r="D238"/>
  <c r="D237" s="1"/>
  <c r="D236" s="1"/>
  <c r="D241"/>
  <c r="D240" s="1"/>
  <c r="D239" s="1"/>
  <c r="D244"/>
  <c r="D243" s="1"/>
  <c r="D242" s="1"/>
  <c r="D251"/>
  <c r="D250" s="1"/>
  <c r="D247" s="1"/>
  <c r="D254"/>
  <c r="D253" s="1"/>
  <c r="D252" s="1"/>
  <c r="D257"/>
  <c r="D256" s="1"/>
  <c r="D255" s="1"/>
  <c r="D260"/>
  <c r="D259" s="1"/>
  <c r="D258" s="1"/>
  <c r="D263"/>
  <c r="D262" s="1"/>
  <c r="D261" s="1"/>
  <c r="D268"/>
  <c r="D267" s="1"/>
  <c r="D271"/>
  <c r="D270" s="1"/>
  <c r="D269" s="1"/>
  <c r="D274"/>
  <c r="D273" s="1"/>
  <c r="D272" s="1"/>
  <c r="E689" i="5"/>
  <c r="E688" s="1"/>
  <c r="E687" s="1"/>
  <c r="E692"/>
  <c r="E691" s="1"/>
  <c r="E694"/>
  <c r="E693" s="1"/>
  <c r="E696"/>
  <c r="E695" s="1"/>
  <c r="E701"/>
  <c r="E700" s="1"/>
  <c r="E697" s="1"/>
  <c r="E704"/>
  <c r="E703" s="1"/>
  <c r="E702" s="1"/>
  <c r="E707"/>
  <c r="E706" s="1"/>
  <c r="E714"/>
  <c r="E713" s="1"/>
  <c r="E717"/>
  <c r="E716" s="1"/>
  <c r="E715" s="1"/>
  <c r="E720"/>
  <c r="E719" s="1"/>
  <c r="E718" s="1"/>
  <c r="E723"/>
  <c r="E722" s="1"/>
  <c r="E721" s="1"/>
  <c r="E726"/>
  <c r="E725" s="1"/>
  <c r="E724" s="1"/>
  <c r="E731"/>
  <c r="E730" s="1"/>
  <c r="E734"/>
  <c r="E733" s="1"/>
  <c r="E732" s="1"/>
  <c r="E737"/>
  <c r="E736" s="1"/>
  <c r="E735" s="1"/>
  <c r="D524" i="6"/>
  <c r="D523" s="1"/>
  <c r="D522" s="1"/>
  <c r="D527"/>
  <c r="D526" s="1"/>
  <c r="D525" s="1"/>
  <c r="D530"/>
  <c r="D529" s="1"/>
  <c r="D528" s="1"/>
  <c r="D535"/>
  <c r="D534" s="1"/>
  <c r="D538"/>
  <c r="D537" s="1"/>
  <c r="D541"/>
  <c r="D540" s="1"/>
  <c r="E237" i="5"/>
  <c r="E236" s="1"/>
  <c r="E235" s="1"/>
  <c r="E240"/>
  <c r="E239" s="1"/>
  <c r="E238" s="1"/>
  <c r="E243"/>
  <c r="E242" s="1"/>
  <c r="E241" s="1"/>
  <c r="E248"/>
  <c r="E247" s="1"/>
  <c r="E251"/>
  <c r="E250" s="1"/>
  <c r="E254"/>
  <c r="E253" s="1"/>
  <c r="F186" i="3"/>
  <c r="F185" s="1"/>
  <c r="F189"/>
  <c r="F188" s="1"/>
  <c r="F192"/>
  <c r="F191" s="1"/>
  <c r="F195"/>
  <c r="F194" s="1"/>
  <c r="D47" i="6"/>
  <c r="D48"/>
  <c r="E576" i="5"/>
  <c r="E577"/>
  <c r="F627" i="3"/>
  <c r="F626" s="1"/>
  <c r="F168"/>
  <c r="F167" s="1"/>
  <c r="F171"/>
  <c r="F170" s="1"/>
  <c r="F163"/>
  <c r="F162" s="1"/>
  <c r="F160"/>
  <c r="F159" s="1"/>
  <c r="F183"/>
  <c r="F182" s="1"/>
  <c r="F177"/>
  <c r="F176" s="1"/>
  <c r="F180"/>
  <c r="F179" s="1"/>
  <c r="F154"/>
  <c r="F153" s="1"/>
  <c r="F152" s="1"/>
  <c r="F151" s="1"/>
  <c r="F149"/>
  <c r="F148" s="1"/>
  <c r="F147" s="1"/>
  <c r="F146" s="1"/>
  <c r="F222"/>
  <c r="F221" s="1"/>
  <c r="F220" s="1"/>
  <c r="F226"/>
  <c r="F225" s="1"/>
  <c r="F224" s="1"/>
  <c r="F231"/>
  <c r="F230" s="1"/>
  <c r="F229" s="1"/>
  <c r="F264"/>
  <c r="F263" s="1"/>
  <c r="F267"/>
  <c r="F266" s="1"/>
  <c r="F270"/>
  <c r="F269" s="1"/>
  <c r="F273"/>
  <c r="F272" s="1"/>
  <c r="F276"/>
  <c r="F275" s="1"/>
  <c r="F14"/>
  <c r="F16"/>
  <c r="F26"/>
  <c r="F30"/>
  <c r="F32"/>
  <c r="F34"/>
  <c r="F37"/>
  <c r="F36" s="1"/>
  <c r="F40"/>
  <c r="F39" s="1"/>
  <c r="F44"/>
  <c r="F43" s="1"/>
  <c r="F47"/>
  <c r="F46" s="1"/>
  <c r="F51"/>
  <c r="F53"/>
  <c r="F66"/>
  <c r="F65" s="1"/>
  <c r="F63"/>
  <c r="F62" s="1"/>
  <c r="F77"/>
  <c r="F76" s="1"/>
  <c r="F70"/>
  <c r="F72"/>
  <c r="F74"/>
  <c r="F59"/>
  <c r="F57" s="1"/>
  <c r="F81"/>
  <c r="F80" s="1"/>
  <c r="F79" s="1"/>
  <c r="F88"/>
  <c r="F87" s="1"/>
  <c r="F91"/>
  <c r="F90" s="1"/>
  <c r="F94"/>
  <c r="F93" s="1"/>
  <c r="F101"/>
  <c r="F100" s="1"/>
  <c r="F104"/>
  <c r="F103" s="1"/>
  <c r="F114"/>
  <c r="F116"/>
  <c r="F118"/>
  <c r="F121"/>
  <c r="F120" s="1"/>
  <c r="F124"/>
  <c r="F123" s="1"/>
  <c r="F127"/>
  <c r="F126" s="1"/>
  <c r="F130"/>
  <c r="F129" s="1"/>
  <c r="F238"/>
  <c r="F237" s="1"/>
  <c r="F236" s="1"/>
  <c r="F243"/>
  <c r="F242" s="1"/>
  <c r="F241" s="1"/>
  <c r="F240" s="1"/>
  <c r="F248"/>
  <c r="F247" s="1"/>
  <c r="F254"/>
  <c r="F253" s="1"/>
  <c r="F252" s="1"/>
  <c r="F251" s="1"/>
  <c r="F250" s="1"/>
  <c r="F289"/>
  <c r="F288" s="1"/>
  <c r="F287" s="1"/>
  <c r="F283"/>
  <c r="F282" s="1"/>
  <c r="F281" s="1"/>
  <c r="F280" s="1"/>
  <c r="F279" s="1"/>
  <c r="F302"/>
  <c r="F301" s="1"/>
  <c r="F299"/>
  <c r="F298" s="1"/>
  <c r="F296"/>
  <c r="F295" s="1"/>
  <c r="F305"/>
  <c r="F304" s="1"/>
  <c r="F309"/>
  <c r="F308" s="1"/>
  <c r="F307" s="1"/>
  <c r="F316"/>
  <c r="F315" s="1"/>
  <c r="F314" s="1"/>
  <c r="F313" s="1"/>
  <c r="F312" s="1"/>
  <c r="F322"/>
  <c r="F321" s="1"/>
  <c r="F320" s="1"/>
  <c r="F319" s="1"/>
  <c r="F344"/>
  <c r="F342"/>
  <c r="F330"/>
  <c r="F329" s="1"/>
  <c r="F333"/>
  <c r="F332" s="1"/>
  <c r="F336"/>
  <c r="F335" s="1"/>
  <c r="F339"/>
  <c r="F338" s="1"/>
  <c r="F326"/>
  <c r="F325" s="1"/>
  <c r="F324" s="1"/>
  <c r="F351"/>
  <c r="F350" s="1"/>
  <c r="F788"/>
  <c r="F787" s="1"/>
  <c r="F786" s="1"/>
  <c r="F785" s="1"/>
  <c r="F784" s="1"/>
  <c r="F772"/>
  <c r="F774"/>
  <c r="F776"/>
  <c r="F768"/>
  <c r="F767" s="1"/>
  <c r="F766" s="1"/>
  <c r="F782"/>
  <c r="F781" s="1"/>
  <c r="F780" s="1"/>
  <c r="F779" s="1"/>
  <c r="F778" s="1"/>
  <c r="F805"/>
  <c r="F804" s="1"/>
  <c r="F803" s="1"/>
  <c r="F802" s="1"/>
  <c r="F801" s="1"/>
  <c r="F800" s="1"/>
  <c r="F794"/>
  <c r="F796"/>
  <c r="F798"/>
  <c r="F624"/>
  <c r="F623" s="1"/>
  <c r="F631"/>
  <c r="F630" s="1"/>
  <c r="F637"/>
  <c r="F636" s="1"/>
  <c r="F634"/>
  <c r="F633" s="1"/>
  <c r="F640"/>
  <c r="F639" s="1"/>
  <c r="F646"/>
  <c r="F645" s="1"/>
  <c r="F643"/>
  <c r="F642" s="1"/>
  <c r="F619"/>
  <c r="F621"/>
  <c r="F612"/>
  <c r="F611" s="1"/>
  <c r="F610" s="1"/>
  <c r="F656"/>
  <c r="F655" s="1"/>
  <c r="F654" s="1"/>
  <c r="F653" s="1"/>
  <c r="F693"/>
  <c r="F692" s="1"/>
  <c r="F713"/>
  <c r="F712" s="1"/>
  <c r="F696"/>
  <c r="F695" s="1"/>
  <c r="F699"/>
  <c r="F698" s="1"/>
  <c r="F702"/>
  <c r="F701" s="1"/>
  <c r="F707"/>
  <c r="F704" s="1"/>
  <c r="F710"/>
  <c r="F709" s="1"/>
  <c r="F662"/>
  <c r="F661" s="1"/>
  <c r="F665"/>
  <c r="F667"/>
  <c r="F669"/>
  <c r="F674"/>
  <c r="F677"/>
  <c r="F676" s="1"/>
  <c r="F680"/>
  <c r="F679" s="1"/>
  <c r="F683"/>
  <c r="F690"/>
  <c r="F590"/>
  <c r="F586"/>
  <c r="F588"/>
  <c r="F592"/>
  <c r="F595"/>
  <c r="F594" s="1"/>
  <c r="F598"/>
  <c r="F597" s="1"/>
  <c r="F602"/>
  <c r="F601" s="1"/>
  <c r="F605"/>
  <c r="F604" s="1"/>
  <c r="F581"/>
  <c r="F580" s="1"/>
  <c r="F579" s="1"/>
  <c r="F578" s="1"/>
  <c r="F571"/>
  <c r="F573"/>
  <c r="F576"/>
  <c r="F575" s="1"/>
  <c r="F555"/>
  <c r="F554" s="1"/>
  <c r="F561"/>
  <c r="F560" s="1"/>
  <c r="F559" s="1"/>
  <c r="F742"/>
  <c r="F744"/>
  <c r="F746"/>
  <c r="G741" s="1"/>
  <c r="G740" s="1"/>
  <c r="G739" s="1"/>
  <c r="G738" s="1"/>
  <c r="G737" s="1"/>
  <c r="G807" s="1"/>
  <c r="F751"/>
  <c r="F756"/>
  <c r="F755" s="1"/>
  <c r="F759"/>
  <c r="F758" s="1"/>
  <c r="F370"/>
  <c r="F369" s="1"/>
  <c r="F368" s="1"/>
  <c r="F367" s="1"/>
  <c r="F366" s="1"/>
  <c r="F365" s="1"/>
  <c r="F354" s="1"/>
  <c r="F379"/>
  <c r="F378" s="1"/>
  <c r="F382"/>
  <c r="F381" s="1"/>
  <c r="F385"/>
  <c r="F387"/>
  <c r="F393"/>
  <c r="F392" s="1"/>
  <c r="F390"/>
  <c r="F389" s="1"/>
  <c r="F401"/>
  <c r="F403"/>
  <c r="F405"/>
  <c r="F399"/>
  <c r="F408"/>
  <c r="F407" s="1"/>
  <c r="F411"/>
  <c r="F410" s="1"/>
  <c r="F414"/>
  <c r="F413" s="1"/>
  <c r="F417"/>
  <c r="F416" s="1"/>
  <c r="F423"/>
  <c r="F425"/>
  <c r="F427"/>
  <c r="F430"/>
  <c r="F429" s="1"/>
  <c r="F433"/>
  <c r="F435"/>
  <c r="F438"/>
  <c r="F440"/>
  <c r="F446"/>
  <c r="F445" s="1"/>
  <c r="F449"/>
  <c r="F448" s="1"/>
  <c r="F452"/>
  <c r="F454"/>
  <c r="F457"/>
  <c r="F456" s="1"/>
  <c r="F460"/>
  <c r="F459" s="1"/>
  <c r="F420"/>
  <c r="F419" s="1"/>
  <c r="F443"/>
  <c r="F442" s="1"/>
  <c r="F465"/>
  <c r="F464" s="1"/>
  <c r="F463" s="1"/>
  <c r="F471"/>
  <c r="F470" s="1"/>
  <c r="F469" s="1"/>
  <c r="F475"/>
  <c r="F474" s="1"/>
  <c r="F473" s="1"/>
  <c r="F479"/>
  <c r="F478" s="1"/>
  <c r="F477" s="1"/>
  <c r="F485"/>
  <c r="F484" s="1"/>
  <c r="F488"/>
  <c r="F487" s="1"/>
  <c r="F494"/>
  <c r="F493" s="1"/>
  <c r="F492" s="1"/>
  <c r="F505"/>
  <c r="F504" s="1"/>
  <c r="F498"/>
  <c r="F500"/>
  <c r="F502"/>
  <c r="F515"/>
  <c r="F514" s="1"/>
  <c r="F518"/>
  <c r="F517" s="1"/>
  <c r="F521"/>
  <c r="F520" s="1"/>
  <c r="F526"/>
  <c r="F525" s="1"/>
  <c r="F524" s="1"/>
  <c r="F530"/>
  <c r="F538"/>
  <c r="F537" s="1"/>
  <c r="F536" s="1"/>
  <c r="F547"/>
  <c r="F545"/>
  <c r="F722"/>
  <c r="F721" s="1"/>
  <c r="F725"/>
  <c r="F724" s="1"/>
  <c r="F728"/>
  <c r="F727" s="1"/>
  <c r="F731"/>
  <c r="F730" s="1"/>
  <c r="F734"/>
  <c r="F733" s="1"/>
  <c r="D631" i="6"/>
  <c r="D630" s="1"/>
  <c r="D629" s="1"/>
  <c r="D634"/>
  <c r="D633" s="1"/>
  <c r="D632" s="1"/>
  <c r="D621"/>
  <c r="D620" s="1"/>
  <c r="D623"/>
  <c r="D622" s="1"/>
  <c r="D625"/>
  <c r="D624" s="1"/>
  <c r="D628"/>
  <c r="D627" s="1"/>
  <c r="D626" s="1"/>
  <c r="D72"/>
  <c r="D71" s="1"/>
  <c r="D70" s="1"/>
  <c r="D81"/>
  <c r="D80" s="1"/>
  <c r="D83"/>
  <c r="D82" s="1"/>
  <c r="D102"/>
  <c r="D101" s="1"/>
  <c r="D104"/>
  <c r="D103" s="1"/>
  <c r="D106"/>
  <c r="D105" s="1"/>
  <c r="D100"/>
  <c r="D99" s="1"/>
  <c r="D132"/>
  <c r="D131" s="1"/>
  <c r="D134"/>
  <c r="D133" s="1"/>
  <c r="D136"/>
  <c r="D135" s="1"/>
  <c r="D173"/>
  <c r="D172" s="1"/>
  <c r="D171" s="1"/>
  <c r="D192"/>
  <c r="D191" s="1"/>
  <c r="D194"/>
  <c r="D193" s="1"/>
  <c r="D196"/>
  <c r="D195" s="1"/>
  <c r="D199"/>
  <c r="D198" s="1"/>
  <c r="D197" s="1"/>
  <c r="D75"/>
  <c r="D74" s="1"/>
  <c r="D73" s="1"/>
  <c r="D93"/>
  <c r="D92" s="1"/>
  <c r="D91" s="1"/>
  <c r="D96"/>
  <c r="D95" s="1"/>
  <c r="D94" s="1"/>
  <c r="D155"/>
  <c r="D154" s="1"/>
  <c r="D153" s="1"/>
  <c r="D158"/>
  <c r="D157" s="1"/>
  <c r="D156" s="1"/>
  <c r="D161"/>
  <c r="D160" s="1"/>
  <c r="D163"/>
  <c r="D162" s="1"/>
  <c r="D166"/>
  <c r="D165" s="1"/>
  <c r="D164" s="1"/>
  <c r="D169"/>
  <c r="D168" s="1"/>
  <c r="D167" s="1"/>
  <c r="D78"/>
  <c r="D77" s="1"/>
  <c r="D76" s="1"/>
  <c r="D109"/>
  <c r="D108" s="1"/>
  <c r="D107" s="1"/>
  <c r="D112"/>
  <c r="D111" s="1"/>
  <c r="D110" s="1"/>
  <c r="D115"/>
  <c r="D114" s="1"/>
  <c r="D113" s="1"/>
  <c r="D118"/>
  <c r="D117" s="1"/>
  <c r="D116" s="1"/>
  <c r="D121"/>
  <c r="D120" s="1"/>
  <c r="D119" s="1"/>
  <c r="D124"/>
  <c r="D123" s="1"/>
  <c r="D122" s="1"/>
  <c r="D176"/>
  <c r="D175" s="1"/>
  <c r="D174" s="1"/>
  <c r="D209"/>
  <c r="D208" s="1"/>
  <c r="D207" s="1"/>
  <c r="D212"/>
  <c r="D211" s="1"/>
  <c r="D210" s="1"/>
  <c r="D215"/>
  <c r="D214" s="1"/>
  <c r="D213" s="1"/>
  <c r="D44"/>
  <c r="D43" s="1"/>
  <c r="D42" s="1"/>
  <c r="E573" i="5"/>
  <c r="E572" s="1"/>
  <c r="E571" s="1"/>
  <c r="D555" i="6"/>
  <c r="D554" s="1"/>
  <c r="D553" s="1"/>
  <c r="D139"/>
  <c r="D138" s="1"/>
  <c r="D137" s="1"/>
  <c r="D142"/>
  <c r="D141" s="1"/>
  <c r="D144"/>
  <c r="D143" s="1"/>
  <c r="D147"/>
  <c r="D146" s="1"/>
  <c r="D149"/>
  <c r="D148" s="1"/>
  <c r="D127"/>
  <c r="D126" s="1"/>
  <c r="D129"/>
  <c r="D128" s="1"/>
  <c r="D152"/>
  <c r="D151" s="1"/>
  <c r="D150" s="1"/>
  <c r="E543" i="5"/>
  <c r="E542" s="1"/>
  <c r="E541" s="1"/>
  <c r="E554"/>
  <c r="E553" s="1"/>
  <c r="E552" s="1"/>
  <c r="E551" s="1"/>
  <c r="E367"/>
  <c r="E366" s="1"/>
  <c r="E369"/>
  <c r="E368" s="1"/>
  <c r="E371"/>
  <c r="E370" s="1"/>
  <c r="E365"/>
  <c r="E364" s="1"/>
  <c r="E374"/>
  <c r="E373" s="1"/>
  <c r="E372" s="1"/>
  <c r="E377"/>
  <c r="E376" s="1"/>
  <c r="E375" s="1"/>
  <c r="E380"/>
  <c r="E379" s="1"/>
  <c r="E378" s="1"/>
  <c r="E383"/>
  <c r="E382" s="1"/>
  <c r="E381" s="1"/>
  <c r="E389"/>
  <c r="E388" s="1"/>
  <c r="E391"/>
  <c r="E390" s="1"/>
  <c r="E393"/>
  <c r="E392" s="1"/>
  <c r="E396"/>
  <c r="E395" s="1"/>
  <c r="E394" s="1"/>
  <c r="E399"/>
  <c r="E398" s="1"/>
  <c r="E401"/>
  <c r="E400" s="1"/>
  <c r="E404"/>
  <c r="E403" s="1"/>
  <c r="E406"/>
  <c r="E405" s="1"/>
  <c r="E412"/>
  <c r="E411" s="1"/>
  <c r="E410" s="1"/>
  <c r="E415"/>
  <c r="E414" s="1"/>
  <c r="E413" s="1"/>
  <c r="E418"/>
  <c r="E417" s="1"/>
  <c r="E420"/>
  <c r="E419" s="1"/>
  <c r="E423"/>
  <c r="E422" s="1"/>
  <c r="E421" s="1"/>
  <c r="E426"/>
  <c r="E425" s="1"/>
  <c r="E424" s="1"/>
  <c r="E386"/>
  <c r="E385" s="1"/>
  <c r="E384" s="1"/>
  <c r="E409"/>
  <c r="E408" s="1"/>
  <c r="E407" s="1"/>
  <c r="E518"/>
  <c r="E517" s="1"/>
  <c r="E516" s="1"/>
  <c r="E511"/>
  <c r="E510" s="1"/>
  <c r="E513"/>
  <c r="E512" s="1"/>
  <c r="E515"/>
  <c r="E514" s="1"/>
  <c r="E528"/>
  <c r="E527" s="1"/>
  <c r="E526" s="1"/>
  <c r="E531"/>
  <c r="E530" s="1"/>
  <c r="E529" s="1"/>
  <c r="E534"/>
  <c r="E533" s="1"/>
  <c r="E532" s="1"/>
  <c r="E72"/>
  <c r="E71" s="1"/>
  <c r="E74"/>
  <c r="E73" s="1"/>
  <c r="E76"/>
  <c r="E75" s="1"/>
  <c r="E68"/>
  <c r="E67" s="1"/>
  <c r="E66" s="1"/>
  <c r="E65" s="1"/>
  <c r="E80"/>
  <c r="E79" s="1"/>
  <c r="E82"/>
  <c r="E81" s="1"/>
  <c r="E85"/>
  <c r="E84" s="1"/>
  <c r="E83" s="1"/>
  <c r="E88"/>
  <c r="E87" s="1"/>
  <c r="E86" s="1"/>
  <c r="E13"/>
  <c r="E12" s="1"/>
  <c r="E15"/>
  <c r="E14" s="1"/>
  <c r="E17"/>
  <c r="E16" s="1"/>
  <c r="F11" s="1"/>
  <c r="F10" s="1"/>
  <c r="F9" s="1"/>
  <c r="F8" s="1"/>
  <c r="F751" s="1"/>
  <c r="E23"/>
  <c r="E22" s="1"/>
  <c r="E25"/>
  <c r="E24" s="1"/>
  <c r="E35"/>
  <c r="E34" s="1"/>
  <c r="E39"/>
  <c r="E38" s="1"/>
  <c r="E41"/>
  <c r="E40" s="1"/>
  <c r="E43"/>
  <c r="E42" s="1"/>
  <c r="E46"/>
  <c r="E45" s="1"/>
  <c r="E44" s="1"/>
  <c r="E49"/>
  <c r="D471" i="6" s="1"/>
  <c r="D470" s="1"/>
  <c r="D469" s="1"/>
  <c r="E53" i="5"/>
  <c r="E52" s="1"/>
  <c r="E51" s="1"/>
  <c r="E56"/>
  <c r="E55" s="1"/>
  <c r="E54" s="1"/>
  <c r="E60"/>
  <c r="E59" s="1"/>
  <c r="E62"/>
  <c r="E61" s="1"/>
  <c r="E127"/>
  <c r="E126" s="1"/>
  <c r="E125" s="1"/>
  <c r="E124"/>
  <c r="E123" s="1"/>
  <c r="E122" s="1"/>
  <c r="E138"/>
  <c r="E137" s="1"/>
  <c r="E136" s="1"/>
  <c r="E131"/>
  <c r="D474" i="6" s="1"/>
  <c r="D473" s="1"/>
  <c r="E133" i="5"/>
  <c r="D476" i="6" s="1"/>
  <c r="D475" s="1"/>
  <c r="E135" i="5"/>
  <c r="E134" s="1"/>
  <c r="E100"/>
  <c r="E99" s="1"/>
  <c r="E98" s="1"/>
  <c r="E104"/>
  <c r="E103" s="1"/>
  <c r="E102" s="1"/>
  <c r="E101" s="1"/>
  <c r="E108"/>
  <c r="E107" s="1"/>
  <c r="E106" s="1"/>
  <c r="E111"/>
  <c r="E110" s="1"/>
  <c r="E109" s="1"/>
  <c r="E114"/>
  <c r="E113" s="1"/>
  <c r="E112" s="1"/>
  <c r="E117"/>
  <c r="E116" s="1"/>
  <c r="E115" s="1"/>
  <c r="E120"/>
  <c r="D437" i="6" s="1"/>
  <c r="D436" s="1"/>
  <c r="D435" s="1"/>
  <c r="E141" i="5"/>
  <c r="E140" s="1"/>
  <c r="E139" s="1"/>
  <c r="E94"/>
  <c r="E93" s="1"/>
  <c r="E92" s="1"/>
  <c r="E91" s="1"/>
  <c r="E90" s="1"/>
  <c r="E89" s="1"/>
  <c r="D507" i="6"/>
  <c r="D506" s="1"/>
  <c r="D505" s="1"/>
  <c r="D498"/>
  <c r="D497" s="1"/>
  <c r="D496" s="1"/>
  <c r="D559"/>
  <c r="D558" s="1"/>
  <c r="D557" s="1"/>
  <c r="D556" s="1"/>
  <c r="D12"/>
  <c r="D11" s="1"/>
  <c r="D372"/>
  <c r="D371" s="1"/>
  <c r="D370" s="1"/>
  <c r="D369"/>
  <c r="D368" s="1"/>
  <c r="D367" s="1"/>
  <c r="D375"/>
  <c r="D374" s="1"/>
  <c r="D373" s="1"/>
  <c r="D379"/>
  <c r="D378" s="1"/>
  <c r="D377" s="1"/>
  <c r="D376" s="1"/>
  <c r="D383"/>
  <c r="D382" s="1"/>
  <c r="D381" s="1"/>
  <c r="D380" s="1"/>
  <c r="E630" i="5"/>
  <c r="E629" s="1"/>
  <c r="E628" s="1"/>
  <c r="E621"/>
  <c r="E620" s="1"/>
  <c r="E619" s="1"/>
  <c r="E301"/>
  <c r="E300" s="1"/>
  <c r="E299" s="1"/>
  <c r="E298" s="1"/>
  <c r="E311"/>
  <c r="E310" s="1"/>
  <c r="E309" s="1"/>
  <c r="E282"/>
  <c r="E281" s="1"/>
  <c r="E280" s="1"/>
  <c r="E279" s="1"/>
  <c r="E286"/>
  <c r="E285" s="1"/>
  <c r="E284" s="1"/>
  <c r="E283" s="1"/>
  <c r="E570"/>
  <c r="E569" s="1"/>
  <c r="E568"/>
  <c r="E567" s="1"/>
  <c r="E610"/>
  <c r="E609" s="1"/>
  <c r="E612"/>
  <c r="D34" i="6" s="1"/>
  <c r="D33" s="1"/>
  <c r="E614" i="5"/>
  <c r="E613" s="1"/>
  <c r="E604"/>
  <c r="E603" s="1"/>
  <c r="E602" s="1"/>
  <c r="E601" s="1"/>
  <c r="E561"/>
  <c r="E560" s="1"/>
  <c r="E559" s="1"/>
  <c r="E558" s="1"/>
  <c r="D24" i="6"/>
  <c r="D25"/>
  <c r="D51"/>
  <c r="D50" s="1"/>
  <c r="D49" s="1"/>
  <c r="D57"/>
  <c r="D56" s="1"/>
  <c r="D55" s="1"/>
  <c r="D54"/>
  <c r="D53" s="1"/>
  <c r="D52" s="1"/>
  <c r="D60"/>
  <c r="D59" s="1"/>
  <c r="D58" s="1"/>
  <c r="D66"/>
  <c r="D65" s="1"/>
  <c r="D64" s="1"/>
  <c r="D63"/>
  <c r="D62" s="1"/>
  <c r="D61" s="1"/>
  <c r="D17"/>
  <c r="D16" s="1"/>
  <c r="D15" s="1"/>
  <c r="D14" s="1"/>
  <c r="D425"/>
  <c r="D424" s="1"/>
  <c r="D423" s="1"/>
  <c r="D428"/>
  <c r="D427" s="1"/>
  <c r="D426" s="1"/>
  <c r="D431"/>
  <c r="D430" s="1"/>
  <c r="D429" s="1"/>
  <c r="D389"/>
  <c r="D388" s="1"/>
  <c r="D386" s="1"/>
  <c r="D415"/>
  <c r="D414" s="1"/>
  <c r="D413" s="1"/>
  <c r="D412"/>
  <c r="D411" s="1"/>
  <c r="D410" s="1"/>
  <c r="D421"/>
  <c r="D420" s="1"/>
  <c r="D419" s="1"/>
  <c r="D418"/>
  <c r="D417" s="1"/>
  <c r="D416" s="1"/>
  <c r="D440"/>
  <c r="D439" s="1"/>
  <c r="D447"/>
  <c r="D446" s="1"/>
  <c r="D445" s="1"/>
  <c r="D457"/>
  <c r="D456" s="1"/>
  <c r="D455" s="1"/>
  <c r="D504"/>
  <c r="D503" s="1"/>
  <c r="D502" s="1"/>
  <c r="D501"/>
  <c r="D500" s="1"/>
  <c r="D499" s="1"/>
  <c r="D460"/>
  <c r="D463"/>
  <c r="D462" s="1"/>
  <c r="D465"/>
  <c r="D464" s="1"/>
  <c r="D468"/>
  <c r="D467" s="1"/>
  <c r="D466" s="1"/>
  <c r="D488"/>
  <c r="D487" s="1"/>
  <c r="D486" s="1"/>
  <c r="D491"/>
  <c r="D490" s="1"/>
  <c r="D489" s="1"/>
  <c r="D494"/>
  <c r="D493" s="1"/>
  <c r="D492" s="1"/>
  <c r="D86"/>
  <c r="D85" s="1"/>
  <c r="D90"/>
  <c r="D89" s="1"/>
  <c r="D88"/>
  <c r="D87" s="1"/>
  <c r="D183"/>
  <c r="D182" s="1"/>
  <c r="D179"/>
  <c r="D178" s="1"/>
  <c r="D181"/>
  <c r="D180" s="1"/>
  <c r="D185"/>
  <c r="D188"/>
  <c r="D187" s="1"/>
  <c r="D288"/>
  <c r="D287" s="1"/>
  <c r="D286" s="1"/>
  <c r="D291"/>
  <c r="D290" s="1"/>
  <c r="D289" s="1"/>
  <c r="D294"/>
  <c r="D293" s="1"/>
  <c r="D292" s="1"/>
  <c r="D297"/>
  <c r="D296" s="1"/>
  <c r="D295" s="1"/>
  <c r="D300"/>
  <c r="D299" s="1"/>
  <c r="D298" s="1"/>
  <c r="D306"/>
  <c r="D305" s="1"/>
  <c r="D304" s="1"/>
  <c r="D309"/>
  <c r="D308" s="1"/>
  <c r="D307" s="1"/>
  <c r="D319"/>
  <c r="D318" s="1"/>
  <c r="D321"/>
  <c r="D320" s="1"/>
  <c r="D323"/>
  <c r="D322" s="1"/>
  <c r="D326"/>
  <c r="D325" s="1"/>
  <c r="D324" s="1"/>
  <c r="D329"/>
  <c r="D328" s="1"/>
  <c r="D327" s="1"/>
  <c r="D332"/>
  <c r="D331" s="1"/>
  <c r="D330" s="1"/>
  <c r="D335"/>
  <c r="D334" s="1"/>
  <c r="D333" s="1"/>
  <c r="D351"/>
  <c r="D350" s="1"/>
  <c r="D349" s="1"/>
  <c r="D354"/>
  <c r="D353" s="1"/>
  <c r="D352" s="1"/>
  <c r="D357"/>
  <c r="D356" s="1"/>
  <c r="D355" s="1"/>
  <c r="D363"/>
  <c r="D362" s="1"/>
  <c r="D361" s="1"/>
  <c r="D360" s="1"/>
  <c r="D359" s="1"/>
  <c r="D512"/>
  <c r="D511" s="1"/>
  <c r="D510" s="1"/>
  <c r="D515"/>
  <c r="D514" s="1"/>
  <c r="D513" s="1"/>
  <c r="D518"/>
  <c r="D517" s="1"/>
  <c r="D516" s="1"/>
  <c r="D546"/>
  <c r="D545" s="1"/>
  <c r="D544" s="1"/>
  <c r="D549"/>
  <c r="D548" s="1"/>
  <c r="D547" s="1"/>
  <c r="D564"/>
  <c r="D563" s="1"/>
  <c r="D562" s="1"/>
  <c r="D561" s="1"/>
  <c r="D574"/>
  <c r="D573" s="1"/>
  <c r="D570"/>
  <c r="D569" s="1"/>
  <c r="D572"/>
  <c r="D571" s="1"/>
  <c r="D576"/>
  <c r="D575" s="1"/>
  <c r="D579"/>
  <c r="D578" s="1"/>
  <c r="D577" s="1"/>
  <c r="D582"/>
  <c r="D581" s="1"/>
  <c r="D580" s="1"/>
  <c r="D586"/>
  <c r="D585" s="1"/>
  <c r="D584" s="1"/>
  <c r="D589"/>
  <c r="D588" s="1"/>
  <c r="D587" s="1"/>
  <c r="D608"/>
  <c r="D607" s="1"/>
  <c r="D606"/>
  <c r="D605" s="1"/>
  <c r="D611"/>
  <c r="D610" s="1"/>
  <c r="D613"/>
  <c r="D612" s="1"/>
  <c r="D616"/>
  <c r="D615" s="1"/>
  <c r="D614" s="1"/>
  <c r="D594"/>
  <c r="D593" s="1"/>
  <c r="D592" s="1"/>
  <c r="D597"/>
  <c r="D596" s="1"/>
  <c r="D595" s="1"/>
  <c r="D600"/>
  <c r="D599" s="1"/>
  <c r="D598" s="1"/>
  <c r="D603"/>
  <c r="D602" s="1"/>
  <c r="D601" s="1"/>
  <c r="D280"/>
  <c r="D279" s="1"/>
  <c r="D278" s="1"/>
  <c r="D277" s="1"/>
  <c r="D276" s="1"/>
  <c r="E444" i="5"/>
  <c r="E443" s="1"/>
  <c r="E442" s="1"/>
  <c r="E441" s="1"/>
  <c r="E436"/>
  <c r="E437"/>
  <c r="E627"/>
  <c r="E626" s="1"/>
  <c r="E625" s="1"/>
  <c r="E624"/>
  <c r="E623" s="1"/>
  <c r="E622" s="1"/>
  <c r="E634"/>
  <c r="E633" s="1"/>
  <c r="E632" s="1"/>
  <c r="E631" s="1"/>
  <c r="E580"/>
  <c r="E579" s="1"/>
  <c r="E578" s="1"/>
  <c r="E586"/>
  <c r="E585" s="1"/>
  <c r="E584" s="1"/>
  <c r="E583"/>
  <c r="E582" s="1"/>
  <c r="E581" s="1"/>
  <c r="E589"/>
  <c r="E588" s="1"/>
  <c r="E587" s="1"/>
  <c r="E595"/>
  <c r="E594" s="1"/>
  <c r="E593" s="1"/>
  <c r="E592"/>
  <c r="E591" s="1"/>
  <c r="E590" s="1"/>
  <c r="E599"/>
  <c r="E598" s="1"/>
  <c r="E597" s="1"/>
  <c r="E596" s="1"/>
  <c r="E174"/>
  <c r="E173" s="1"/>
  <c r="E176"/>
  <c r="E175" s="1"/>
  <c r="E178"/>
  <c r="E177" s="1"/>
  <c r="E181"/>
  <c r="E180" s="1"/>
  <c r="E179" s="1"/>
  <c r="E184"/>
  <c r="E183" s="1"/>
  <c r="E182" s="1"/>
  <c r="E187"/>
  <c r="E186" s="1"/>
  <c r="E185" s="1"/>
  <c r="E190"/>
  <c r="E189" s="1"/>
  <c r="E188" s="1"/>
  <c r="E647"/>
  <c r="E646" s="1"/>
  <c r="E645" s="1"/>
  <c r="E644" s="1"/>
  <c r="E643" s="1"/>
  <c r="E669"/>
  <c r="E668" s="1"/>
  <c r="E667"/>
  <c r="E666" s="1"/>
  <c r="E655"/>
  <c r="E654" s="1"/>
  <c r="E653" s="1"/>
  <c r="E658"/>
  <c r="E657" s="1"/>
  <c r="E656" s="1"/>
  <c r="E661"/>
  <c r="E660" s="1"/>
  <c r="E659" s="1"/>
  <c r="E664"/>
  <c r="E663" s="1"/>
  <c r="E662" s="1"/>
  <c r="E651"/>
  <c r="E650" s="1"/>
  <c r="E649" s="1"/>
  <c r="E648" s="1"/>
  <c r="E486"/>
  <c r="E485" s="1"/>
  <c r="E482"/>
  <c r="E481" s="1"/>
  <c r="E484"/>
  <c r="E483" s="1"/>
  <c r="E488"/>
  <c r="E487" s="1"/>
  <c r="E491"/>
  <c r="E490" s="1"/>
  <c r="E489" s="1"/>
  <c r="E494"/>
  <c r="E493" s="1"/>
  <c r="E492" s="1"/>
  <c r="E498"/>
  <c r="E497" s="1"/>
  <c r="E496" s="1"/>
  <c r="E501"/>
  <c r="E500" s="1"/>
  <c r="E499" s="1"/>
  <c r="E260"/>
  <c r="E259" s="1"/>
  <c r="E263"/>
  <c r="E262" s="1"/>
  <c r="E266"/>
  <c r="E265" s="1"/>
  <c r="E269"/>
  <c r="E268" s="1"/>
  <c r="E228"/>
  <c r="E227" s="1"/>
  <c r="E226" s="1"/>
  <c r="E231"/>
  <c r="E230" s="1"/>
  <c r="E229" s="1"/>
  <c r="E345"/>
  <c r="E344" s="1"/>
  <c r="E343" s="1"/>
  <c r="E348"/>
  <c r="E347" s="1"/>
  <c r="E346" s="1"/>
  <c r="E351"/>
  <c r="E350" s="1"/>
  <c r="E353"/>
  <c r="E352" s="1"/>
  <c r="E359"/>
  <c r="E358" s="1"/>
  <c r="E357" s="1"/>
  <c r="E356"/>
  <c r="E355" s="1"/>
  <c r="E354" s="1"/>
  <c r="E161"/>
  <c r="E160" s="1"/>
  <c r="E159" s="1"/>
  <c r="E164"/>
  <c r="E163" s="1"/>
  <c r="E162" s="1"/>
  <c r="E317"/>
  <c r="E316" s="1"/>
  <c r="E315" s="1"/>
  <c r="E314" s="1"/>
  <c r="E313" s="1"/>
  <c r="E312" s="1"/>
  <c r="E306"/>
  <c r="E305" s="1"/>
  <c r="E304" s="1"/>
  <c r="E303" s="1"/>
  <c r="E302" s="1"/>
  <c r="E326"/>
  <c r="E325" s="1"/>
  <c r="E324" s="1"/>
  <c r="E329"/>
  <c r="E328" s="1"/>
  <c r="E327" s="1"/>
  <c r="E332"/>
  <c r="E331" s="1"/>
  <c r="E330" s="1"/>
  <c r="E335"/>
  <c r="E334" s="1"/>
  <c r="E333" s="1"/>
  <c r="E338"/>
  <c r="E337" s="1"/>
  <c r="E336" s="1"/>
  <c r="E214"/>
  <c r="E213" s="1"/>
  <c r="E212" s="1"/>
  <c r="E211" s="1"/>
  <c r="E210" s="1"/>
  <c r="E209"/>
  <c r="E208" s="1"/>
  <c r="E207" s="1"/>
  <c r="E206" s="1"/>
  <c r="E205" s="1"/>
  <c r="F58" i="3"/>
  <c r="E507" i="5"/>
  <c r="E506" s="1"/>
  <c r="E505" s="1"/>
  <c r="E504" s="1"/>
  <c r="E675"/>
  <c r="E674" s="1"/>
  <c r="E677"/>
  <c r="E676" s="1"/>
  <c r="E682"/>
  <c r="E681" s="1"/>
  <c r="E680" s="1"/>
  <c r="E679" s="1"/>
  <c r="E678" s="1"/>
  <c r="E467"/>
  <c r="E466" s="1"/>
  <c r="E463"/>
  <c r="E462" s="1"/>
  <c r="E465"/>
  <c r="E464" s="1"/>
  <c r="E469"/>
  <c r="E472"/>
  <c r="E471" s="1"/>
  <c r="E453"/>
  <c r="E452" s="1"/>
  <c r="E451" s="1"/>
  <c r="E450" s="1"/>
  <c r="E457"/>
  <c r="E456" s="1"/>
  <c r="E455" s="1"/>
  <c r="E454" s="1"/>
  <c r="E743"/>
  <c r="E742" s="1"/>
  <c r="E741" s="1"/>
  <c r="E290"/>
  <c r="E289" s="1"/>
  <c r="E293"/>
  <c r="E292" s="1"/>
  <c r="E539"/>
  <c r="E538" s="1"/>
  <c r="E537" s="1"/>
  <c r="E536" s="1"/>
  <c r="E477"/>
  <c r="E476" s="1"/>
  <c r="E475" s="1"/>
  <c r="E474" s="1"/>
  <c r="E473" s="1"/>
  <c r="E641"/>
  <c r="E640" s="1"/>
  <c r="E639" s="1"/>
  <c r="E638" s="1"/>
  <c r="E637" s="1"/>
  <c r="E636" s="1"/>
  <c r="E449"/>
  <c r="E448" s="1"/>
  <c r="E447" s="1"/>
  <c r="E148"/>
  <c r="E147" s="1"/>
  <c r="E146" s="1"/>
  <c r="E151"/>
  <c r="E150" s="1"/>
  <c r="E149" s="1"/>
  <c r="E154"/>
  <c r="E153" s="1"/>
  <c r="E152" s="1"/>
  <c r="E223"/>
  <c r="E222" s="1"/>
  <c r="E221" s="1"/>
  <c r="E220"/>
  <c r="E219" s="1"/>
  <c r="E218" s="1"/>
  <c r="E750"/>
  <c r="E749" s="1"/>
  <c r="E748" s="1"/>
  <c r="E747" s="1"/>
  <c r="E746" s="1"/>
  <c r="E745" s="1"/>
  <c r="E744" s="1"/>
  <c r="F750" i="3"/>
  <c r="F398"/>
  <c r="F24"/>
  <c r="D552" i="6" l="1"/>
  <c r="D551"/>
  <c r="F451" i="3"/>
  <c r="E158" i="5"/>
  <c r="D303" i="6"/>
  <c r="F437" i="3"/>
  <c r="F618"/>
  <c r="F99"/>
  <c r="E258" i="5"/>
  <c r="F113" i="3"/>
  <c r="F112" s="1"/>
  <c r="E130" i="5"/>
  <c r="D264" i="6"/>
  <c r="E225" i="5"/>
  <c r="D282" i="6"/>
  <c r="D543"/>
  <c r="D495"/>
  <c r="E257" i="5"/>
  <c r="E256" s="1"/>
  <c r="E320"/>
  <c r="E319" s="1"/>
  <c r="E318" s="1"/>
  <c r="E119"/>
  <c r="E118" s="1"/>
  <c r="E105" s="1"/>
  <c r="F166" i="3"/>
  <c r="F432"/>
  <c r="F553"/>
  <c r="F552" s="1"/>
  <c r="F793"/>
  <c r="F792" s="1"/>
  <c r="F791" s="1"/>
  <c r="F790" s="1"/>
  <c r="F341"/>
  <c r="F328" s="1"/>
  <c r="F318" s="1"/>
  <c r="F311" s="1"/>
  <c r="F50"/>
  <c r="F49" s="1"/>
  <c r="D145" i="6"/>
  <c r="D140"/>
  <c r="F497" i="3"/>
  <c r="F496" s="1"/>
  <c r="F491" s="1"/>
  <c r="F246"/>
  <c r="F245" s="1"/>
  <c r="F69"/>
  <c r="F29"/>
  <c r="F13"/>
  <c r="F12" s="1"/>
  <c r="F11" s="1"/>
  <c r="F422"/>
  <c r="F384"/>
  <c r="F377" s="1"/>
  <c r="F741"/>
  <c r="F740" s="1"/>
  <c r="F739" s="1"/>
  <c r="F585"/>
  <c r="F664"/>
  <c r="F771"/>
  <c r="F770" s="1"/>
  <c r="D39" i="6"/>
  <c r="D38" s="1"/>
  <c r="F687" i="3"/>
  <c r="F671"/>
  <c r="E446" i="5"/>
  <c r="E445" s="1"/>
  <c r="E97"/>
  <c r="D32" i="6"/>
  <c r="D31" s="1"/>
  <c r="E48" i="5"/>
  <c r="E47" s="1"/>
  <c r="D36" i="6"/>
  <c r="D35" s="1"/>
  <c r="E727" i="5"/>
  <c r="E710"/>
  <c r="F544" i="3"/>
  <c r="F543" s="1"/>
  <c r="F542" s="1"/>
  <c r="F541" s="1"/>
  <c r="F540" s="1"/>
  <c r="E37" i="5"/>
  <c r="D387" i="6"/>
  <c r="D434"/>
  <c r="D433" s="1"/>
  <c r="D432" s="1"/>
  <c r="D422" s="1"/>
  <c r="D23"/>
  <c r="D22" s="1"/>
  <c r="D21" s="1"/>
  <c r="D79"/>
  <c r="D98"/>
  <c r="E70" i="5"/>
  <c r="E69" s="1"/>
  <c r="E64" s="1"/>
  <c r="E416"/>
  <c r="E132"/>
  <c r="E129" s="1"/>
  <c r="E128" s="1"/>
  <c r="E32"/>
  <c r="E21"/>
  <c r="E20" s="1"/>
  <c r="E19" s="1"/>
  <c r="E78"/>
  <c r="E509"/>
  <c r="E508" s="1"/>
  <c r="E402"/>
  <c r="E397"/>
  <c r="F682" i="3"/>
  <c r="E11" i="5"/>
  <c r="E10" s="1"/>
  <c r="E9" s="1"/>
  <c r="D190" i="6"/>
  <c r="D189" s="1"/>
  <c r="E690" i="5"/>
  <c r="D41" i="6"/>
  <c r="D40" s="1"/>
  <c r="D478"/>
  <c r="D477" s="1"/>
  <c r="D472" s="1"/>
  <c r="E611" i="5"/>
  <c r="E608" s="1"/>
  <c r="E607" s="1"/>
  <c r="E606" s="1"/>
  <c r="E705"/>
  <c r="E435"/>
  <c r="E434" s="1"/>
  <c r="E433" s="1"/>
  <c r="D619" i="6"/>
  <c r="D618" s="1"/>
  <c r="D177"/>
  <c r="D459"/>
  <c r="F720" i="3"/>
  <c r="F719" s="1"/>
  <c r="F718" s="1"/>
  <c r="F717" s="1"/>
  <c r="F716" s="1"/>
  <c r="F86"/>
  <c r="F85" s="1"/>
  <c r="F84" s="1"/>
  <c r="F83" s="1"/>
  <c r="D443" i="6"/>
  <c r="D442" s="1"/>
  <c r="D438" s="1"/>
  <c r="F765" i="3"/>
  <c r="F764" s="1"/>
  <c r="F462"/>
  <c r="F61"/>
  <c r="F145"/>
  <c r="F175"/>
  <c r="F174" s="1"/>
  <c r="F173" s="1"/>
  <c r="F529"/>
  <c r="F528" s="1"/>
  <c r="F483"/>
  <c r="F482" s="1"/>
  <c r="F481" s="1"/>
  <c r="F158"/>
  <c r="F157" s="1"/>
  <c r="F349"/>
  <c r="F348" s="1"/>
  <c r="F347"/>
  <c r="F346" s="1"/>
  <c r="F259"/>
  <c r="F258" s="1"/>
  <c r="F257" s="1"/>
  <c r="F294"/>
  <c r="F293" s="1"/>
  <c r="F292" s="1"/>
  <c r="F291" s="1"/>
  <c r="F558"/>
  <c r="F557" s="1"/>
  <c r="F68"/>
  <c r="F570"/>
  <c r="F285"/>
  <c r="F278" s="1"/>
  <c r="F286"/>
  <c r="F468"/>
  <c r="F467" s="1"/>
  <c r="F98"/>
  <c r="F97" s="1"/>
  <c r="F96" s="1"/>
  <c r="F198"/>
  <c r="F197" s="1"/>
  <c r="F749"/>
  <c r="F748" s="1"/>
  <c r="F738" s="1"/>
  <c r="F737" s="1"/>
  <c r="F617"/>
  <c r="F609" s="1"/>
  <c r="F608" s="1"/>
  <c r="F42"/>
  <c r="F28"/>
  <c r="F228"/>
  <c r="F219"/>
  <c r="F165"/>
  <c r="F660"/>
  <c r="F659" s="1"/>
  <c r="F658" s="1"/>
  <c r="E540" i="5"/>
  <c r="D609" i="6"/>
  <c r="D604"/>
  <c r="E278" i="5"/>
  <c r="D46" i="6"/>
  <c r="D45" s="1"/>
  <c r="F42" s="1"/>
  <c r="F600" i="3"/>
  <c r="F584"/>
  <c r="D568" i="6"/>
  <c r="D567" s="1"/>
  <c r="E575" i="5"/>
  <c r="E574" s="1"/>
  <c r="D521" i="6"/>
  <c r="E217" i="5"/>
  <c r="E216" s="1"/>
  <c r="D125" i="6"/>
  <c r="D454"/>
  <c r="E50" i="5"/>
  <c r="E618"/>
  <c r="E617" s="1"/>
  <c r="E616" s="1"/>
  <c r="E615" s="1"/>
  <c r="E363"/>
  <c r="E288"/>
  <c r="E287" s="1"/>
  <c r="D509" i="6"/>
  <c r="D409"/>
  <c r="E58" i="5"/>
  <c r="E57" s="1"/>
  <c r="D130" i="6"/>
  <c r="D159"/>
  <c r="E673" i="5"/>
  <c r="E672" s="1"/>
  <c r="E671" s="1"/>
  <c r="E670" s="1"/>
  <c r="D317" i="6"/>
  <c r="D316" s="1"/>
  <c r="D84"/>
  <c r="E387" i="5"/>
  <c r="E468"/>
  <c r="D583" i="6"/>
  <c r="D184"/>
  <c r="E566" i="5"/>
  <c r="D366" i="6"/>
  <c r="E121" i="5"/>
  <c r="E234"/>
  <c r="E233" s="1"/>
  <c r="E232" s="1"/>
  <c r="D348" i="6"/>
  <c r="D224"/>
  <c r="F569" i="3"/>
  <c r="F568" s="1"/>
  <c r="E172" i="5"/>
  <c r="E171" s="1"/>
  <c r="E77"/>
  <c r="E349"/>
  <c r="E342" s="1"/>
  <c r="E427"/>
  <c r="E740"/>
  <c r="E739" s="1"/>
  <c r="E738"/>
  <c r="E204"/>
  <c r="E495"/>
  <c r="E145"/>
  <c r="E144" s="1"/>
  <c r="E143" s="1"/>
  <c r="E142" s="1"/>
  <c r="E535"/>
  <c r="E461"/>
  <c r="E224"/>
  <c r="E480"/>
  <c r="E479" s="1"/>
  <c r="E665"/>
  <c r="E652" s="1"/>
  <c r="E642" s="1"/>
  <c r="D69" i="6" l="1"/>
  <c r="D97"/>
  <c r="D170"/>
  <c r="E362" i="5"/>
  <c r="E503"/>
  <c r="E686"/>
  <c r="F397" i="3"/>
  <c r="F376"/>
  <c r="F375" s="1"/>
  <c r="F763"/>
  <c r="F56"/>
  <c r="F55" s="1"/>
  <c r="F762"/>
  <c r="D217" i="6"/>
  <c r="D591"/>
  <c r="E215" i="5"/>
  <c r="E308"/>
  <c r="E307" s="1"/>
  <c r="E341"/>
  <c r="E340" s="1"/>
  <c r="E684"/>
  <c r="D37" i="6"/>
  <c r="E432" i="5"/>
  <c r="E431" s="1"/>
  <c r="F156" i="3"/>
  <c r="F396"/>
  <c r="F395" s="1"/>
  <c r="E36" i="5"/>
  <c r="E26" s="1"/>
  <c r="E18" s="1"/>
  <c r="D30" i="6"/>
  <c r="E565" i="5"/>
  <c r="E557" s="1"/>
  <c r="E556" s="1"/>
  <c r="E555" s="1"/>
  <c r="E157"/>
  <c r="E156" s="1"/>
  <c r="E155" s="1"/>
  <c r="E502"/>
  <c r="E63"/>
  <c r="F235" i="3"/>
  <c r="F234" s="1"/>
  <c r="F233" s="1"/>
  <c r="D302" i="6"/>
  <c r="D566"/>
  <c r="D458"/>
  <c r="D385" s="1"/>
  <c r="E297" i="5"/>
  <c r="D8" i="6"/>
  <c r="E96" i="5"/>
  <c r="E95" s="1"/>
  <c r="F607" i="3"/>
  <c r="D520" i="6"/>
  <c r="E478" i="5"/>
  <c r="F218" i="3"/>
  <c r="F144" s="1"/>
  <c r="F523"/>
  <c r="F490" s="1"/>
  <c r="F18"/>
  <c r="D365" i="6"/>
  <c r="E277" i="5"/>
  <c r="E460"/>
  <c r="E459" s="1"/>
  <c r="F583" i="3"/>
  <c r="F567" s="1"/>
  <c r="F551" s="1"/>
  <c r="F550" s="1"/>
  <c r="E635" i="5"/>
  <c r="D29" i="6" l="1"/>
  <c r="D13" s="1"/>
  <c r="E203" i="5"/>
  <c r="E296"/>
  <c r="E295" s="1"/>
  <c r="F10" i="3"/>
  <c r="F9" s="1"/>
  <c r="E458" i="5"/>
  <c r="D68" i="6"/>
  <c r="E8" i="5"/>
  <c r="E685"/>
  <c r="F374" i="3"/>
  <c r="E361" i="5"/>
  <c r="E360" s="1"/>
  <c r="D636" i="6" l="1"/>
  <c r="F8" i="3"/>
  <c r="F373"/>
  <c r="F807" l="1"/>
  <c r="E339" i="5"/>
  <c r="E751" s="1"/>
</calcChain>
</file>

<file path=xl/sharedStrings.xml><?xml version="1.0" encoding="utf-8"?>
<sst xmlns="http://schemas.openxmlformats.org/spreadsheetml/2006/main" count="8058" uniqueCount="588">
  <si>
    <t>Обеспечение оказания транспортных услуг администрации Ступинского муниципального района</t>
  </si>
  <si>
    <t>10 8 00 13590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</si>
  <si>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</si>
  <si>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Обучение сотрудников по программе "Энергоэффективность и энергосбережение"</t>
  </si>
  <si>
    <t>Обеспечение деятельности муниципального казенного учреждения "Финансово-экономический центр"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</si>
  <si>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</si>
  <si>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</si>
  <si>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</si>
  <si>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</si>
  <si>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0503</t>
  </si>
  <si>
    <t>Благоустройство</t>
  </si>
  <si>
    <t xml:space="preserve">Подпрограмма "Энергосбережение и повышение энергетической эффективности на территории Ступинского муниципального района" </t>
  </si>
  <si>
    <t>Обеспечение полноценным питанием беременных женщин, кормящих матерей и детей в возрасте до 3-х лет</t>
  </si>
  <si>
    <t>Организация предоставления государственных и муниципальных услуг на базе МФЦ Ступинского муниципального района</t>
  </si>
  <si>
    <t>Обеспечение исполнения переданных полномочий городских и сельских поселений по муниципальному финансовому контролю</t>
  </si>
  <si>
    <t>Муниципальная программа Ступинского муниципального района ""Сельское хозяйство Ступинского муниципального района"</t>
  </si>
  <si>
    <t>Подпрограмма "Развитие отраслей сельского хозяйства"</t>
  </si>
  <si>
    <t>Предоставление сельскохозяйственным товаропроизводителям грантов в форме субсидий</t>
  </si>
  <si>
    <t xml:space="preserve">Оказание муниципальной услуги «Обеспечение условий для развития физической культуры и массового спорта» </t>
  </si>
  <si>
    <t>Оказание муниципальной услуги «Обеспечение условий для развития физической культуры и массового спорта» для муниципального физкультурно-оздоровительного клуба спортсменов-инвалидов, организация соревнований среди спортсменов инвалидов по наиболее доступным для них видам спорта</t>
  </si>
  <si>
    <t xml:space="preserve">Оказание муниципальной услуги «Обеспечение условий для развития физической культуры и массового спорта» для муниципального физкультурно-оздоровительного клуба спортсменов-инвалидов (ФОК СИ), организация соревнований </t>
  </si>
  <si>
    <t>Оказание муниципальной услуги «Организация обучения по программам дополнительного образования детей»</t>
  </si>
  <si>
    <t>Другие общегосударственные вопросы</t>
  </si>
  <si>
    <t>0113</t>
  </si>
  <si>
    <t>Мобилизационная подготовка экономики</t>
  </si>
  <si>
    <t>0204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</si>
  <si>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</si>
  <si>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</si>
  <si>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</si>
  <si>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</si>
  <si>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</si>
  <si>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</si>
  <si>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</si>
  <si>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</si>
  <si>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</si>
  <si>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</si>
  <si>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Подпрограмма "Обеспечение безопасности жизнедеятельности населения Ступинского муниципального района"</t>
  </si>
  <si>
    <t>Проведение текущего и капитального ремонта</t>
  </si>
  <si>
    <t>Подпрограмма "Развитие архивного дела в Ступинском муниципальном районе"</t>
  </si>
  <si>
    <t>Подпрограмма "Развитие муниципальной службы Ступинского муниципального района"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</si>
  <si>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</si>
  <si>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Премии и гранты</t>
  </si>
  <si>
    <t>350</t>
  </si>
  <si>
    <t>Подпрограмма  "Патриотическое воспитание молодежи Ступинского муниципального района"</t>
  </si>
  <si>
    <t>Муниципальная программа "Жилище" Ступинского муниципального района</t>
  </si>
  <si>
    <t>Подпрограмма "Развитие муниципальной службы Ступинского муниципального район"</t>
  </si>
  <si>
    <t>Подпрограмма "Коммунальное хозяйство"</t>
  </si>
  <si>
    <t>Совет депутатов Ступинского муниципального района</t>
  </si>
  <si>
    <t>011</t>
  </si>
  <si>
    <t>Другие вопросы в области национальной экономики</t>
  </si>
  <si>
    <t>0412</t>
  </si>
  <si>
    <t>Коммунальное хозяйство</t>
  </si>
  <si>
    <t>0502</t>
  </si>
  <si>
    <t>Другие вопросы в области охраны окружающей среды</t>
  </si>
  <si>
    <t>0605</t>
  </si>
  <si>
    <t>Иные межбюджетные трансферты</t>
  </si>
  <si>
    <t>540</t>
  </si>
  <si>
    <t>0707</t>
  </si>
  <si>
    <t>Другие вопросы в области образования</t>
  </si>
  <si>
    <t>0709</t>
  </si>
  <si>
    <t>Другие вопросы в области культуры, кинематографии</t>
  </si>
  <si>
    <t>0804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</si>
  <si>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</si>
  <si>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</si>
  <si>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</si>
  <si>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</si>
  <si>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обеспечение населения</t>
  </si>
  <si>
    <t>1003</t>
  </si>
  <si>
    <t>Предоставление гражданам субсидий на оплату жилого помещения и коммунальных услуг</t>
  </si>
  <si>
    <t>Другие вопросы в области физической культуры и спорта</t>
  </si>
  <si>
    <t>1105</t>
  </si>
  <si>
    <t>004</t>
  </si>
  <si>
    <t>Дошкольное образование</t>
  </si>
  <si>
    <t>0701</t>
  </si>
  <si>
    <t>400</t>
  </si>
  <si>
    <t>Социальное обеспечение и иные выплаты населению</t>
  </si>
  <si>
    <t>300</t>
  </si>
  <si>
    <t>Физическая культура</t>
  </si>
  <si>
    <t>1101</t>
  </si>
  <si>
    <t>Управление образования администрации Ступинского муниципального района</t>
  </si>
  <si>
    <t>005</t>
  </si>
  <si>
    <t>Общее образование</t>
  </si>
  <si>
    <t>0702</t>
  </si>
  <si>
    <t>810</t>
  </si>
  <si>
    <t>Социальные выплаты гражданам, кроме публичных нормативных социальных выплат</t>
  </si>
  <si>
    <t>320</t>
  </si>
  <si>
    <t>03 0 00 00000</t>
  </si>
  <si>
    <t>03 2 00 00000</t>
  </si>
  <si>
    <t>03 2 00 60680</t>
  </si>
  <si>
    <t>10 0 00 00000</t>
  </si>
  <si>
    <t>10 7 00 00000</t>
  </si>
  <si>
    <t>10 7 00 60690</t>
  </si>
  <si>
    <t>10 8 00 00000</t>
  </si>
  <si>
    <t>10 8 00 04010</t>
  </si>
  <si>
    <t>10 8 00 04020</t>
  </si>
  <si>
    <t>10 8 00 04030</t>
  </si>
  <si>
    <t>11 0 00 00000</t>
  </si>
  <si>
    <t>11 0 00 20010</t>
  </si>
  <si>
    <t>11 0 00 20020</t>
  </si>
  <si>
    <t>16 0 00 00000</t>
  </si>
  <si>
    <t>16 0 00 61420</t>
  </si>
  <si>
    <t>10 1 00 00000</t>
  </si>
  <si>
    <t>10 1 00 00590</t>
  </si>
  <si>
    <t>10 5 00 00000</t>
  </si>
  <si>
    <t>10 5 00 20010</t>
  </si>
  <si>
    <t>10 5 00 20040</t>
  </si>
  <si>
    <t>10 8 00 04590</t>
  </si>
  <si>
    <t>10 8 00 20010</t>
  </si>
  <si>
    <t>99 0 00 00000</t>
  </si>
  <si>
    <t>99 0 00 20010</t>
  </si>
  <si>
    <t>07 0 00 00000</t>
  </si>
  <si>
    <t>07 3 00 00000</t>
  </si>
  <si>
    <t>07 3 00 20010</t>
  </si>
  <si>
    <t>07 3 00 20020</t>
  </si>
  <si>
    <t>07 3 00 20030</t>
  </si>
  <si>
    <t>Профессиональная подготовка, переподготовка и повышение квалификации</t>
  </si>
  <si>
    <t>0705</t>
  </si>
  <si>
    <t>Охрана семьи и детства</t>
  </si>
  <si>
    <t>1004</t>
  </si>
  <si>
    <t>Культура</t>
  </si>
  <si>
    <t>0801</t>
  </si>
  <si>
    <t>009</t>
  </si>
  <si>
    <t>Комитет по управлению имуществом администрации Ступинского муниципального района</t>
  </si>
  <si>
    <t>010</t>
  </si>
  <si>
    <t>Ступинское финансовое управление администрации Ступинского муниципального района</t>
  </si>
  <si>
    <t>100</t>
  </si>
  <si>
    <t>Обслуживание государственного внутреннего и муниципального долга</t>
  </si>
  <si>
    <t>1301</t>
  </si>
  <si>
    <t>ОБЩЕГОСУДАРСТВЕННЫЕ ВОПРОСЫ</t>
  </si>
  <si>
    <t>Выполнение работ, связанных с оформлением земельных участков на территории Ступинского муниципального района с постановкой на государственный кадастровый учет, для дальнейшего использования и систематизации учета</t>
  </si>
  <si>
    <t>НАЦИОНАЛЬНАЯ ОБОРОНА</t>
  </si>
  <si>
    <t>02 3 00 81591</t>
  </si>
  <si>
    <t>02 3 00 82591</t>
  </si>
  <si>
    <t>02 3 00 84591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</si>
  <si>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</si>
  <si>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</si>
  <si>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</si>
  <si>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</si>
  <si>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</si>
  <si>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</si>
  <si>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</si>
  <si>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</si>
  <si>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</si>
  <si>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</si>
  <si>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</si>
  <si>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</si>
  <si>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</si>
  <si>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</si>
  <si>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</si>
  <si>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</si>
  <si>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</si>
  <si>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</si>
  <si>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</si>
  <si>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Предоставление субсидий бюджетным, автономным учреждениям и иным некоммерческим организациям</t>
  </si>
  <si>
    <t>600</t>
  </si>
  <si>
    <t>620</t>
  </si>
  <si>
    <t>Субсидии автономным учреждениям</t>
  </si>
  <si>
    <t>Межбюджетные трансферты</t>
  </si>
  <si>
    <t>500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</si>
  <si>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</si>
  <si>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</si>
  <si>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410</t>
  </si>
  <si>
    <t xml:space="preserve">Субсидии бюджетным учреждениям </t>
  </si>
  <si>
    <t>610</t>
  </si>
  <si>
    <t xml:space="preserve">Субсидии автономным учреждениям 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</si>
  <si>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</si>
  <si>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</si>
  <si>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</t>
  </si>
  <si>
    <t>Публичные нормативные социальные выплаты гражданам</t>
  </si>
  <si>
    <t>310</t>
  </si>
  <si>
    <t>730</t>
  </si>
  <si>
    <t>Обслуживание муниципального долга</t>
  </si>
  <si>
    <t>Обслуживание государственного (муниципального) долга</t>
  </si>
  <si>
    <t>700</t>
  </si>
  <si>
    <t>Непрограммные расходы</t>
  </si>
  <si>
    <t>Подпрограмма "Развитие кадрового потенциала Ступинского муниципального района"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</si>
  <si>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</si>
  <si>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 xml:space="preserve"> Подпрограмма "Создание условий для предоставления транспортных услуг населению и организация транспортного обслуживания населения между поселениями в границах Ступинского мунципального района"</t>
  </si>
  <si>
    <t>Муниципальная программа Ступинского муниципального района "Предпринимательство Ступинского муниципального района"</t>
  </si>
  <si>
    <t>Подпрограмма «Развитие субъектов малого и среднего предпринимательства в Ступинском муниципальном районе"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</si>
  <si>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</si>
  <si>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Муниципальная программа Ступинского муниципального района "Образование Ступинского муниципального района"</t>
  </si>
  <si>
    <t>Подпрограмма  «Развитие системы дошкольного образования»</t>
  </si>
  <si>
    <t>Подпрограмма  «Развитие системы общего образования»</t>
  </si>
  <si>
    <t>Проведение мероприятий в сфере культуры</t>
  </si>
  <si>
    <t>Организация и проведение общерайонных мероприятий</t>
  </si>
  <si>
    <t>Проведение официальных физкультурно-оздоровительных и спортивных мероприятий  по видам спорта среди различных групп населения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</si>
  <si>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</si>
  <si>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 xml:space="preserve">Оснащение спортивных сооружений спортивным оборудованием и инвентарем для проведения соревнований 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</si>
  <si>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</si>
  <si>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Участие в областных, всероссийских международных соревнованиях</t>
  </si>
  <si>
    <t>Обеспечение деятельности администрации Ступинского муниципального района</t>
  </si>
  <si>
    <t>Подпрограмма "Обеспечение жильем детей-сирот и детей, оставшихся без попечения родителей, а также лиц из их числа"</t>
  </si>
  <si>
    <t xml:space="preserve">КУЛЬТУРА, КИНЕМАТОГРАФИЯ </t>
  </si>
  <si>
    <t>Подпрограмма "Создание условий для оказания медицинской помощи населению Ступинского муниципального района"</t>
  </si>
  <si>
    <t xml:space="preserve">Муниципальная программа Ступинского муниципального района "Физическая культура и спорт Ступинского муниципального района" </t>
  </si>
  <si>
    <t>101</t>
  </si>
  <si>
    <t>Сумма</t>
  </si>
  <si>
    <t xml:space="preserve"> Подпрограмма "Профилактика преступлений и иных правонарушений в Ступинском муниципальном районе"</t>
  </si>
  <si>
    <t>Обеспечение деятельности муниципального казенного учреждения "Централизованная бухгалтерия Управления образования"</t>
  </si>
  <si>
    <t>Повышение квалификации педагов на базе муниципального бюджетного образовательного учреждения дополнительного профессионального образования "Информационно-методический центр"</t>
  </si>
  <si>
    <t xml:space="preserve">Подпрограмма "Осуществление мероприятий по  мобилизационной подготовке на территории Ступинского муниципального района" </t>
  </si>
  <si>
    <t xml:space="preserve"> Подпрограмма "Развитие дополнительного образования детей в сфере культуры и искуства Ступиснкого муниципального района"</t>
  </si>
  <si>
    <t>Подпрограмма «Развитие торговли, общественного питания и бытового обслуживания поселений Ступинского муниципального района"</t>
  </si>
  <si>
    <t xml:space="preserve">Муниципальная программа Ступинского муниципального района "Безопасность Ступинского муниципального района" </t>
  </si>
  <si>
    <t>Устранение причин и условий совершения террористических актов, экстремистских и иных проявлений</t>
  </si>
  <si>
    <t>Повышение степени защищенности граждан, объектов с массовым пребыванием людей</t>
  </si>
  <si>
    <t>Денежное поощрение лучших  учеников, студентов образовательных учреждений</t>
  </si>
  <si>
    <t>Организация участия педагогов и руководителей в региональных и всероссийских конкурсах профессионального мастерства</t>
  </si>
  <si>
    <t xml:space="preserve">Денежное поощрение учителей, классных руководителей и руководителей общеобразовательных организаций 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</si>
  <si>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</si>
  <si>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</si>
  <si>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работы клубов общественного здоровья</t>
  </si>
  <si>
    <t>Организация профилактических городков здоровья, приуроченных ко Дню города</t>
  </si>
  <si>
    <t>Организация и проведение Дня медицинского работника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</si>
  <si>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</si>
  <si>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</si>
  <si>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</si>
  <si>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 образовательные проекты</t>
  </si>
  <si>
    <t>Обеспечение подвоза учащихся к месту обучения в муниципальные общеобразовательные организации, расположенные в сельской местности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</si>
  <si>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</si>
  <si>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</si>
  <si>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Обучение педагогов  по программам повышения квалификации и/или профессиональной переподготовки на основе механизмов персонифицированного финансирования</t>
  </si>
  <si>
    <t>Мероприятия по организации отдыха, оздоровления и занятости детей и подростков Ступинского муниципального района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</si>
  <si>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</si>
  <si>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«Обеспечение реализации программы и иные мероприятия»</t>
  </si>
  <si>
    <t>Проведение районных мероприятий</t>
  </si>
  <si>
    <t>Осуществление противопожарных и иных мероприятий для обеспечения деятельности образовательных организаций</t>
  </si>
  <si>
    <t>Проведение конкурсов профессионального мастерства, праздников и мероприятий</t>
  </si>
  <si>
    <t>1000</t>
  </si>
  <si>
    <t>Организация и проведение мероприятий, посвященных международнму дню инвалидов</t>
  </si>
  <si>
    <t>1100</t>
  </si>
  <si>
    <t>1300</t>
  </si>
  <si>
    <t>Муниципальная программа Ступинского муниципального района "Муниципальное управление"</t>
  </si>
  <si>
    <t>Подпрограмма "Управление муниципальными финансами"</t>
  </si>
  <si>
    <t>Обеспечение своевременности и полноты исполнения долговых обязательств Ступинского муниципального района</t>
  </si>
  <si>
    <t>Организация и проведение мероприятий по работе с молодежью</t>
  </si>
  <si>
    <t>Обеспечение выплаты ежегодной премии администрации Ступинского муниципального района в сфере работы с молодежью</t>
  </si>
  <si>
    <t xml:space="preserve"> Подпрограмма  "Развитие музейного дела в Ступинском муниципальном районе"</t>
  </si>
  <si>
    <t>Муниципальная программа Ступинского муниципального района "Доступная среда Ступинского муниципального района"</t>
  </si>
  <si>
    <t>Оказание муниципальной услуги "предоставление дополнительного образования в сфере культуры"</t>
  </si>
  <si>
    <t>Мероприятия по организации  оздоровления и отдыха детей и подростков Ступинского муниципального района</t>
  </si>
  <si>
    <t>Мероприятия по организации  оздоровления и отдыха детей и подростков Ступинского муниципального района за счет частичной оплаты стоимости путевок родителями</t>
  </si>
  <si>
    <t>Оценка объектов недвижимости, находящихся в собственности Ступинского муниципального района</t>
  </si>
  <si>
    <t>Подпрограмма "Развитие муниципальной службы"</t>
  </si>
  <si>
    <t>Оказание муниципальных услуг в сфере работы с молодежью</t>
  </si>
  <si>
    <t>08 6 00 00000</t>
  </si>
  <si>
    <t>08 6 00 60820</t>
  </si>
  <si>
    <t>03 1 00 00000</t>
  </si>
  <si>
    <t>03 1 00 02590</t>
  </si>
  <si>
    <t>03 1 00 20010</t>
  </si>
  <si>
    <t>03 1 00 62110</t>
  </si>
  <si>
    <t>03 2 00 03590</t>
  </si>
  <si>
    <t>03 2 00 20010</t>
  </si>
  <si>
    <t>03 2 00 20020</t>
  </si>
  <si>
    <t>03 2 00 20030</t>
  </si>
  <si>
    <t>03 2 00 20040</t>
  </si>
  <si>
    <t>03 2 00 20070</t>
  </si>
  <si>
    <t>03 2 00 62200</t>
  </si>
  <si>
    <t>03 2 00 62210</t>
  </si>
  <si>
    <t>03 2 00 62220</t>
  </si>
  <si>
    <t>03 2 00 62230</t>
  </si>
  <si>
    <t>03 2 00 62270</t>
  </si>
  <si>
    <t>03 3 00 05590</t>
  </si>
  <si>
    <t>03 1 00 20170</t>
  </si>
  <si>
    <t>03 2 00 20170</t>
  </si>
  <si>
    <t>03 3 00 20170</t>
  </si>
  <si>
    <t>03 3 00 20850</t>
  </si>
  <si>
    <t>03 1 00 62140</t>
  </si>
  <si>
    <t>03 4 00 00000</t>
  </si>
  <si>
    <t>03 4 00 08590</t>
  </si>
  <si>
    <t>03 4 00 12590</t>
  </si>
  <si>
    <t>03 4 00 13590</t>
  </si>
  <si>
    <t>03 4 00 20010</t>
  </si>
  <si>
    <t>03 4 00 20020</t>
  </si>
  <si>
    <t>03 4 00 20030</t>
  </si>
  <si>
    <t>14 0 00 00000</t>
  </si>
  <si>
    <t>14 0 00 20020</t>
  </si>
  <si>
    <t>02 0 00 00000</t>
  </si>
  <si>
    <t>02 2 00 00000</t>
  </si>
  <si>
    <t>02 2 00 05590</t>
  </si>
  <si>
    <t>04 0 00 00000</t>
  </si>
  <si>
    <t>04 0 00 05590</t>
  </si>
  <si>
    <t>15 0 00 00000</t>
  </si>
  <si>
    <t>15 1 00 20001</t>
  </si>
  <si>
    <t>15 1 00 20020</t>
  </si>
  <si>
    <t>15 2 00 20020</t>
  </si>
  <si>
    <t>15 2 00 00000</t>
  </si>
  <si>
    <t>15 2 00 06590</t>
  </si>
  <si>
    <t>02 1 00 00000</t>
  </si>
  <si>
    <t>02 1 00 09590</t>
  </si>
  <si>
    <t>02 3 00 00000</t>
  </si>
  <si>
    <t>02 3 00 20010</t>
  </si>
  <si>
    <t>02 3 00 80260</t>
  </si>
  <si>
    <t>02 3 00 81590</t>
  </si>
  <si>
    <t>02 3 00 82590</t>
  </si>
  <si>
    <t>02 3 00 83590</t>
  </si>
  <si>
    <t>02 3 00 84590</t>
  </si>
  <si>
    <t>13 1 00 20030</t>
  </si>
  <si>
    <t>02 3 00 08590</t>
  </si>
  <si>
    <t>04 0 00 10590</t>
  </si>
  <si>
    <t>04 0 00 11590</t>
  </si>
  <si>
    <t>04 0 00 20010</t>
  </si>
  <si>
    <t>04 0 00 20020</t>
  </si>
  <si>
    <t>04 0 00 20030</t>
  </si>
  <si>
    <t>04 0 00 20040</t>
  </si>
  <si>
    <t>04 0 00 20050</t>
  </si>
  <si>
    <t>04 0 00 20060</t>
  </si>
  <si>
    <t>04 0 00 80010</t>
  </si>
  <si>
    <t>04 0 00 80020</t>
  </si>
  <si>
    <t>04 0 00 80040</t>
  </si>
  <si>
    <t>04 0 00 80050</t>
  </si>
  <si>
    <t>04 0 00 80060</t>
  </si>
  <si>
    <t>04 0 00 80590</t>
  </si>
  <si>
    <t>08 0 00 00000</t>
  </si>
  <si>
    <t>15 1 00 00000</t>
  </si>
  <si>
    <t>15 1 00  06590</t>
  </si>
  <si>
    <t>Организация обеспечения жильем детяй-сирот и детей, оставшихся без попечения родителей, лиц из их числа</t>
  </si>
  <si>
    <t>Повышение квалификации сотрудников администрации Ступинского муниципального района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</si>
  <si>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</si>
  <si>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"Развитие системы общего образования"</t>
  </si>
  <si>
    <t>Создание условий для организации хранения, комплектования, учета и использования архивных документов в Ступинском муниципальном районе</t>
  </si>
  <si>
    <t>Уплата взносов муниципального образования в общественные организации, фонды, ассоциации</t>
  </si>
  <si>
    <t>Закупка работ и услуг для обеспечения работы общественной палаты Ступинского муниципального района</t>
  </si>
  <si>
    <t>Присвоение звания "Лауреат премии им.В.А.Ливанова"</t>
  </si>
  <si>
    <t>Проведение мероприятий в сфере культуры, осуществляемых в рамках переданных полномочий</t>
  </si>
  <si>
    <t>Укрепление материально-технической базы муниципальных учреждений культурно-досугового типа</t>
  </si>
  <si>
    <t>03 1 00 S0600</t>
  </si>
  <si>
    <t>03 1 00 S2130</t>
  </si>
  <si>
    <t>Оказание муниципальных услуг в сфере культуры муниципальными учреждениями культурно-досугового типа</t>
  </si>
  <si>
    <t>Укрепление материально-технической базы муниципальных концертных организаций</t>
  </si>
  <si>
    <t>Оказание муниципальной услуги по обеспечению организации и проведения мероприятий в сфере культуры и искусства</t>
  </si>
  <si>
    <t xml:space="preserve">Оказание муниципальной услуги в сфере библиотечного дела на территории сельских поселений Ступинского муниципального района </t>
  </si>
  <si>
    <t>Укрепление материально-технической базы муниципальных учреждений библиотечного типа</t>
  </si>
  <si>
    <t xml:space="preserve">Оказание муниципальной услуги в сфере библиотечного дела на территории городских поселений Ступинского муниципального района </t>
  </si>
  <si>
    <t>Подпрограмма  "Развитие музейного дела в Ступинском муниципальном районе"</t>
  </si>
  <si>
    <t>Обеспечение безопасности дорожного движения  автомобильных дорог местного значения 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</si>
  <si>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Подпрограмма "Развитие конкуренции в Ступинском муниципальном районе"</t>
  </si>
  <si>
    <t>Участие в профессиональных семинарах, конференциях, круглых столах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</si>
  <si>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</si>
  <si>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</si>
  <si>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Обеспечение безопасности населения на водных объектах, расположенных на территории Ступинского муниципального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</si>
  <si>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</si>
  <si>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 за счет субсидии из бюджета Московской области</t>
  </si>
  <si>
    <t>Подпрограмма "Развитие информационно-коммуникационных технологий Ступинского муниципального района"</t>
  </si>
  <si>
    <t>0500</t>
  </si>
  <si>
    <t>0600</t>
  </si>
  <si>
    <t>0400</t>
  </si>
  <si>
    <t>0300</t>
  </si>
  <si>
    <t>0200</t>
  </si>
  <si>
    <t>0100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</si>
  <si>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</si>
  <si>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Экологическое образование, воспитание и информирование населения</t>
  </si>
  <si>
    <t>0700</t>
  </si>
  <si>
    <t>0800</t>
  </si>
  <si>
    <t>0900</t>
  </si>
  <si>
    <t>Организация выплаты пенсии за выслугу лет лицам, замещающим муниципальные должности и должности муниципальной службы, в связи с  выходом  на пенсию</t>
  </si>
  <si>
    <t>Организация расчетного и кассового обслуживания исполнения бюджета Ступинского муниципального района</t>
  </si>
  <si>
    <t>Создание дополнительных мест за счет рационального использования помещений действующих учреждений дошкольного образования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</si>
  <si>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</si>
  <si>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</si>
  <si>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Мероприятия в сфере оздоровления детей за счет частичной оплаты стоимости путевок родителями</t>
  </si>
  <si>
    <t>Дополнительное материальное обеспечение лиц, занимавших должности в органах исполнительной власти Ступинского района</t>
  </si>
  <si>
    <t>Подпрограмма «Развитие системы дополнительного образования. Воспитание и социализация детей и подростков»</t>
  </si>
  <si>
    <t>Организация перевозки детей, проживающих в с.Лужники в утренние часы заказным автобусом по специальному маршруту</t>
  </si>
  <si>
    <t>Муниципальная программа Ступинского муниципального района "Культура Ступинского муниципального района"</t>
  </si>
  <si>
    <t>Официальное опубликование (обнародование) муниципальных правовых актов Ступинского муниципального района, официальной информации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</si>
  <si>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Ступинского муниципального района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</si>
  <si>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</si>
  <si>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Муниципальная программа Ступинского муниципального района "Информационная политика Ступинского муниципального района"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</si>
  <si>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</si>
  <si>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Обеспечение разработки и ведения мобилизационных планов экономики Ступинского муниципального района</t>
  </si>
  <si>
    <t>Подпрограмма "Дорожная деятельность в отношении автомобильных дорог местного значения в границах Ступинского мунципального района и обеспечение безопасности дорожного движения на них"</t>
  </si>
  <si>
    <t>Содержание автодорог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</si>
  <si>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Капитальный ремонт и ремонт автодорог 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</si>
  <si>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Финансовая поддержка субъектов малого и среднего предпринимательства, определяемых путем конкурсного отбора</t>
  </si>
  <si>
    <t xml:space="preserve">Подпрограмма "Развитие и модернизация электроэнергетики в Ступинском муниципальном районе" </t>
  </si>
  <si>
    <t>Реконструкция кабельных линий электропередачи, отработавших нормативный срок</t>
  </si>
  <si>
    <t>Содержание кладбищ</t>
  </si>
  <si>
    <t>Социальная поддержка медицинских работников (выплаты компенсаций за проезд, питание, сохранение среднего заработка)</t>
  </si>
  <si>
    <t>Совершенствование системы обезвреживания и утилизации  отходов</t>
  </si>
  <si>
    <t xml:space="preserve">Развитие системы комплексного  мониторинга  окружающей среды </t>
  </si>
  <si>
    <t>10 8 0 00000</t>
  </si>
  <si>
    <t>10 8 00 20030</t>
  </si>
  <si>
    <t>10 8 00 20040</t>
  </si>
  <si>
    <t>11 0 00 20030</t>
  </si>
  <si>
    <t>16 0 00 20010</t>
  </si>
  <si>
    <t>16 0 00 20020</t>
  </si>
  <si>
    <t>16 0 00 20040</t>
  </si>
  <si>
    <t>16 0 00 20050</t>
  </si>
  <si>
    <t>16 0 00 61410</t>
  </si>
  <si>
    <t>08 0 00 0000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</si>
  <si>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Ступинского муниципального района</t>
  </si>
  <si>
    <t xml:space="preserve">Проведение учений, тренировок и соревнований, обучение по вопросам ГО и ЧС муниципальных служащих </t>
  </si>
  <si>
    <t>Создание и совершенствование местной  системы экстренного оповещения населения</t>
  </si>
  <si>
    <t xml:space="preserve">Муниципальное  задание на предоставление муниципальной услуги "Предоставление общедоступного бесплатного дошкольного образования" </t>
  </si>
  <si>
    <t>Муниципальное  задание на предоставление  муниципальной услуги "Предоставление общедоступного бесплатного начального общего, основного общего, среднего общего образования по основным общеобразовательным программам"</t>
  </si>
  <si>
    <t xml:space="preserve">Муниципальное задание на предоставление муниципальной услуги "Предоставление дополнительного образования детям" </t>
  </si>
  <si>
    <t>Муниципальное задание на предоставление услуги "Информационно-методическое обеспечение дошкольного, общего и дополнительного образования"</t>
  </si>
  <si>
    <t>Муниципальное задание  на предоставление услуги "Оказание транспортных услуг по доставке учащихся к месту учебы"</t>
  </si>
  <si>
    <t>Оказание муниципальной услуги по музейному обслуживанию учреждениями музейного типа</t>
  </si>
  <si>
    <t>Муниципальная программа Ступинского муниципального района "Молодежь Ступинского муниципального района"</t>
  </si>
  <si>
    <t>Подпрограмма  "Молодое поколение Ступинского муниципального района"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</si>
  <si>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</si>
  <si>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03 2 00 S2270</t>
  </si>
  <si>
    <t>03 2 00 S0600</t>
  </si>
  <si>
    <t>03 2 00 S2260</t>
  </si>
  <si>
    <t>03 2 00 S2310</t>
  </si>
  <si>
    <t>03 2 00 S2300</t>
  </si>
  <si>
    <t>09 2 00 S2100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</si>
  <si>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поселения Ступинского муниципального района</t>
  </si>
  <si>
    <t>Оказание муниципальной услуги «Обеспечение условий для развития физической культуры и массового спорта» на территории городского поселения Ступино</t>
  </si>
  <si>
    <t>Подпрограмма "Развитие имущественно-земельного комплекса Ступинского муниципального района"</t>
  </si>
  <si>
    <t>Итого</t>
  </si>
  <si>
    <t>тыс. руб.</t>
  </si>
  <si>
    <t/>
  </si>
  <si>
    <t>Наименование кода</t>
  </si>
  <si>
    <t>КВСР</t>
  </si>
  <si>
    <t>КФСР</t>
  </si>
  <si>
    <t>КЦСР</t>
  </si>
  <si>
    <t>КВР</t>
  </si>
  <si>
    <t>Администрация Ступинского муниципального района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</si>
  <si>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</si>
  <si>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</si>
  <si>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</si>
  <si>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</si>
  <si>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Уплата прочих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</si>
  <si>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</si>
  <si>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</si>
  <si>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</t>
  </si>
  <si>
    <t>Обеспечение предоставления гражданам субсидий на оплату жилого помещения и коммунальных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</si>
  <si>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</si>
  <si>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</si>
  <si>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</si>
  <si>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</si>
  <si>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</si>
  <si>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</si>
  <si>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</si>
  <si>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</si>
  <si>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Обеспечение деятельности и развитие МКУ «Единая дежурная диспетчерская служба» Ступинского муниципального района</t>
  </si>
  <si>
    <t>Обеспечение неограниченного широкополосного доступа к сети Интернет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</si>
  <si>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</si>
  <si>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Выполнение работ, связанных с объектами недвижимости, услугами по их содержанию и рекламными конструкциями на территории Ступинского муниципального района</t>
  </si>
  <si>
    <t xml:space="preserve">Подпрограмма «Организация досуга в Ступинском муниципальном районе» </t>
  </si>
  <si>
    <t>Иные выплаты населению</t>
  </si>
  <si>
    <t>360</t>
  </si>
  <si>
    <t>Проведение работ по демонтажу рекламных конструкций</t>
  </si>
  <si>
    <t xml:space="preserve">Исполнение обязательств по капитальному ремонту общего имущества в многоквартирных домах за муниципальные помещения, находящиеся в казне Ступинского муниципального района </t>
  </si>
  <si>
    <t>Муниципальная программа Ступинского муниципального района «Дополнительные меры социальной поддержки отдельных категорий жителей Ступинского муниципального района»</t>
  </si>
  <si>
    <t>Обеспечение деятельности Комиссии по предупреждению и ликвидации чрезвычайных ситуаций Ступинского муниципального района</t>
  </si>
  <si>
    <t>Организация персонального поздравления жителей Ступинского муниципального района, отнесенных к категории юбиляров-долгожителей</t>
  </si>
  <si>
    <t>Материальная помощь участникам Великой Отечественной войны в связи с празднованием очередной годовщины Победы в Великой Отечественной войне 1941-1945 годов</t>
  </si>
  <si>
    <t>Поздравление супругов с юбилеем их совместной жизни</t>
  </si>
  <si>
    <t>Проведение мероприятий, посвященных отдельным памятным датам и праздничным мероприятиям</t>
  </si>
  <si>
    <t>Организация работы по прохождению диспансеризации муниципальными служащими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</si>
  <si>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</si>
  <si>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>Проведение официальных физкультурно-оздоровительных и спортивных мероприятий  по видам спорта среди различных групп населения в соответствии с переданными полномочиями городского поселения Ступино</t>
  </si>
  <si>
    <t>Управление строительства и архитектуры администрации Ступинского муниципального района</t>
  </si>
  <si>
    <t>Комитет по культуре, физической культуре, спорту и работе с молодежью администрации Ступинского муниципального района</t>
  </si>
  <si>
    <t>07 1 00 00000</t>
  </si>
  <si>
    <t>07 1 00 20010</t>
  </si>
  <si>
    <t>07 1 00 20020</t>
  </si>
  <si>
    <t>07 2 00 01590</t>
  </si>
  <si>
    <t>07 2 00 20010</t>
  </si>
  <si>
    <t>07 2 00 20030</t>
  </si>
  <si>
    <t>07 2 00 20040</t>
  </si>
  <si>
    <t>07 2 00 20050</t>
  </si>
  <si>
    <t>05 0 00 00000</t>
  </si>
  <si>
    <t>05 1 00 00000</t>
  </si>
  <si>
    <t>05 1 00 20010</t>
  </si>
  <si>
    <t>10 5 00 20020</t>
  </si>
  <si>
    <t>09 0 00 00000</t>
  </si>
  <si>
    <t>09 1 00 00000</t>
  </si>
  <si>
    <t>09 1 00 61100</t>
  </si>
  <si>
    <t>09 1 00 S1100</t>
  </si>
  <si>
    <t>12 0 00 00000</t>
  </si>
  <si>
    <t>12 2 00 00000</t>
  </si>
  <si>
    <t>12 2 00 20010</t>
  </si>
  <si>
    <t>12 2 00 80740</t>
  </si>
  <si>
    <t>12 0 00 0 0000</t>
  </si>
  <si>
    <t>12 1 00 00000</t>
  </si>
  <si>
    <t>12 1 00 20010</t>
  </si>
  <si>
    <t>12 1 00 20020</t>
  </si>
  <si>
    <t>12 1 00  20030</t>
  </si>
  <si>
    <t>10 2 00 00000</t>
  </si>
  <si>
    <t xml:space="preserve">10 2 00 20010 </t>
  </si>
  <si>
    <t xml:space="preserve">10 2 00 20020 </t>
  </si>
  <si>
    <t>10 2  00 20030</t>
  </si>
  <si>
    <t>09 2 00 00000</t>
  </si>
  <si>
    <t>09 3 00 00000</t>
  </si>
  <si>
    <t>09 3 00 20010</t>
  </si>
  <si>
    <t>13 0 00 00000</t>
  </si>
  <si>
    <t>13 1 00 00000</t>
  </si>
  <si>
    <t>01 0 00 00000</t>
  </si>
  <si>
    <t>01 1 00 00000</t>
  </si>
  <si>
    <t>01 1 00 20010</t>
  </si>
  <si>
    <t>13 2 00 00000</t>
  </si>
  <si>
    <t>13 2 00 20020</t>
  </si>
  <si>
    <t>09 1 00 80870</t>
  </si>
  <si>
    <t>06 0 00 00000</t>
  </si>
  <si>
    <t>06 0 00 20020</t>
  </si>
  <si>
    <t>06 0 00 20030</t>
  </si>
  <si>
    <t>06 0 00 20050</t>
  </si>
  <si>
    <t>06 0 00 20060</t>
  </si>
  <si>
    <t>06 0 00 20070</t>
  </si>
  <si>
    <t>07 2 00 00000</t>
  </si>
  <si>
    <t>10 3 00 00000</t>
  </si>
  <si>
    <t>10 3  00 20040</t>
  </si>
  <si>
    <t>10 3 00 20030</t>
  </si>
  <si>
    <t>10 3 00 20020</t>
  </si>
  <si>
    <t>10 3 00 20010</t>
  </si>
  <si>
    <t>99 0 00 04010</t>
  </si>
  <si>
    <t>99 0 00 25010</t>
  </si>
  <si>
    <t>99 0 00 80760</t>
  </si>
  <si>
    <t>10 0 00 0 0000</t>
  </si>
  <si>
    <t>10 4 00 00000</t>
  </si>
  <si>
    <t>10 4 00 20010</t>
  </si>
  <si>
    <t>10 4 00 20020</t>
  </si>
  <si>
    <t>10 4 00 20030</t>
  </si>
  <si>
    <t>10 4 00 20040</t>
  </si>
  <si>
    <t>10 4 00 20050</t>
  </si>
  <si>
    <t>Содержание автомобильных дорог общего пользования городских поселений (расчистка от снега автомобильных дорог в населенных пунктах городского поселения)</t>
  </si>
  <si>
    <t>12 1 00 80861</t>
  </si>
  <si>
    <t>Ремонт дворовых территорий городского поселения</t>
  </si>
  <si>
    <t xml:space="preserve">Обеспечение безопасности дорожного движения на автодорогах местного значения населенных пунктов городского поселения  </t>
  </si>
  <si>
    <t>Капитальный ремонт и ремонт автомобильных дорог местного значения городского поселения</t>
  </si>
  <si>
    <t>12 1 00 80862</t>
  </si>
  <si>
    <t>12 1 00 80863</t>
  </si>
  <si>
    <t>12 1 00 80864</t>
  </si>
  <si>
    <t>10 1 00 0000</t>
  </si>
  <si>
    <t>03 3 00 00000</t>
  </si>
  <si>
    <t>03 3 00 20190</t>
  </si>
  <si>
    <t>10 9 00 00000</t>
  </si>
  <si>
    <t>10 9 00 20010</t>
  </si>
  <si>
    <t>10 9 00 20020</t>
  </si>
  <si>
    <t>10 9 00 20030</t>
  </si>
  <si>
    <t>10 9 00 20040</t>
  </si>
  <si>
    <t>16 0 00 62080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</si>
  <si>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</si>
  <si>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Молодежная политика</t>
  </si>
  <si>
    <t>Дополнительное образование детей</t>
  </si>
  <si>
    <t>0703</t>
  </si>
  <si>
    <t>Снижение  негативного воздействия на водные объекты района</t>
  </si>
  <si>
    <t>Подпрограмма «Территориальное развитие Ступинского муниципального района»</t>
  </si>
  <si>
    <t>10 6 00 00000</t>
  </si>
  <si>
    <t>10 6 00 60700</t>
  </si>
  <si>
    <t>Мероприятия для обеспечения доступа детей-инвалидов к образовательным услугам в соответствии с государственной программой "Доступная среда"</t>
  </si>
  <si>
    <t>Приобретение оборудования, других основных средств  и материальных запасов для муниципальных учреждений
музейного типа</t>
  </si>
  <si>
    <t>02 1 00 09591</t>
  </si>
  <si>
    <t>Приобретение оборудования,  других основных средств  и материальных запасов для муниципальных учреждений дополнительного образования детей в сфере культуры и искусства</t>
  </si>
  <si>
    <t>02 2 00 05591</t>
  </si>
  <si>
    <t>Проектирование котельных</t>
  </si>
  <si>
    <t>Обеспечение пожарной безопасности на территории Ступинского муниципального района</t>
  </si>
  <si>
    <t>07 2 00 20060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</si>
  <si>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</si>
  <si>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07 1 00 80770</t>
  </si>
  <si>
    <t xml:space="preserve"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</t>
  </si>
  <si>
    <t>07 2 00 80810</t>
  </si>
  <si>
    <t>Обеспечение первичных мер пожарной безопасности в границах населенных пунктов поселения</t>
  </si>
  <si>
    <t>07 2 00 80880</t>
  </si>
  <si>
    <t>Выполнение работ, связанных с оформлением земельных участков на территории муниципального образования с постановкой на государственный кадастровый учет</t>
  </si>
  <si>
    <t>Проведение работ по оформлению объектов недвижимости  органа местного самоуправления муниципального образования Московской области</t>
  </si>
  <si>
    <t>Проведение работ по демонтажу рекламных конструкций на территории муниципального образования Московской области</t>
  </si>
  <si>
    <t xml:space="preserve">Исполнение обязательств по капитальному ремонту общего имущества в многоквартирных домах за муниципальные помещения, находящиеся в казне  органа местного самоуправления муниципального образования Московской области </t>
  </si>
  <si>
    <t>2018 год</t>
  </si>
  <si>
    <t>2019 год</t>
  </si>
  <si>
    <t>Ведомственная структура расходов бюджета Ступинского муниципального района на плановый период 2018 - 2019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</si>
  <si>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плановый период 2018 - 2019 годов</t>
  </si>
  <si>
    <t>Расходы бюджета Ступинского муниципального района на плановый период 2018 2019  годов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</si>
  <si>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06 0 00 20010</t>
  </si>
  <si>
    <t>Предотвращение вредного воздействия твердых бытовых отходов на окружающую природную среду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</si>
  <si>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</si>
  <si>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Создание, развитие и обеспечение функционирования информационно-технологической и телекоммуникационной инфраструктуры ОМСУ муниципального образования Московской области</t>
  </si>
  <si>
    <t>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</t>
  </si>
  <si>
    <t>Обеспечение использования в деятельности ОМСУ муниципального образования Московской области региональных и муниципальных информационных систем</t>
  </si>
  <si>
    <t>10 2  00 20040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</si>
  <si>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</si>
  <si>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10 2  00 20050</t>
  </si>
  <si>
    <t>Обеспечение использования в деятельности ОМСУ муниципального образования Московской области региональных и муниципальных информационных систем в рамках исполнения переданных полномочий по формированию и исполнению бюджета</t>
  </si>
  <si>
    <t>10 2 00 80040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</si>
  <si>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эктремизма в границах поселения</t>
  </si>
  <si>
    <t>07 1 00 80910</t>
  </si>
  <si>
    <t>Осуществление части полномочий по участию в предупреждении и ликвидации последствий чрезвычайных ситуаций в границах поселения</t>
  </si>
  <si>
    <t>07 2 00 80900</t>
  </si>
  <si>
    <r>
      <t xml:space="preserve">Приложение № 7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</t>
    </r>
    <r>
      <rPr>
        <u/>
        <sz val="8"/>
        <rFont val="Arial"/>
        <family val="2"/>
        <charset val="204"/>
      </rPr>
      <t>от "___" _______ 2016г № _______</t>
    </r>
  </si>
  <si>
    <r>
      <t xml:space="preserve">Приложение № 9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</t>
    </r>
    <r>
      <rPr>
        <u/>
        <sz val="8"/>
        <rFont val="Arial"/>
        <family val="2"/>
        <charset val="204"/>
      </rPr>
      <t>от "____" __________ 2016г № _______</t>
    </r>
  </si>
  <si>
    <t>Приложение № 11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от "___" ________ 2016г № ______</t>
  </si>
  <si>
    <t>Приобретение оборудования, других основных средств  и материальных запасов для муниципальных учреждений музейного типа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</si>
</sst>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sz val="10"/>
      <name val="Arial Cyr"/>
      <charset val="204"/>
    </font>
    <font>
      <b/>
      <sz val="9"/>
      <name val="Arial Narrow"/>
      <family val="2"/>
    </font>
    <font>
      <sz val="9"/>
      <name val="Arial Narrow"/>
      <family val="2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b/>
      <sz val="9"/>
      <name val="Arial"/>
      <family val="2"/>
      <charset val="204"/>
    </font>
    <font>
      <sz val="9"/>
      <color indexed="8"/>
      <name val="Arial Narrow"/>
      <family val="2"/>
      <charset val="204"/>
    </font>
    <font>
      <b/>
      <sz val="9"/>
      <name val="MS Sans Serif"/>
      <family val="2"/>
      <charset val="204"/>
    </font>
    <font>
      <b/>
      <sz val="10"/>
      <name val="Arial Narrow"/>
      <family val="2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</font>
    <font>
      <sz val="8"/>
      <name val="Arial Narrow"/>
      <family val="2"/>
      <charset val="204"/>
    </font>
    <font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0" fillId="0" borderId="0" xfId="0" applyNumberFormat="1" applyFill="1"/>
    <xf numFmtId="49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1" applyFont="1" applyFill="1" applyBorder="1" applyAlignment="1">
      <alignment vertical="center" wrapText="1"/>
    </xf>
    <xf numFmtId="166" fontId="10" fillId="0" borderId="1" xfId="0" applyNumberFormat="1" applyFont="1" applyFill="1" applyBorder="1" applyAlignment="1">
      <alignment horizontal="left" wrapText="1"/>
    </xf>
    <xf numFmtId="166" fontId="11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/>
    </xf>
    <xf numFmtId="0" fontId="10" fillId="0" borderId="1" xfId="0" applyNumberFormat="1" applyFont="1" applyFill="1" applyBorder="1" applyAlignment="1" applyProtection="1">
      <alignment vertical="center" wrapText="1"/>
      <protection locked="0"/>
    </xf>
    <xf numFmtId="0" fontId="10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11" fillId="0" borderId="1" xfId="0" applyFont="1" applyFill="1" applyBorder="1" applyAlignment="1">
      <alignment horizontal="left" wrapText="1"/>
    </xf>
    <xf numFmtId="0" fontId="11" fillId="0" borderId="1" xfId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0" fillId="0" borderId="1" xfId="0" applyFill="1" applyBorder="1"/>
    <xf numFmtId="166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/>
    </xf>
    <xf numFmtId="166" fontId="0" fillId="0" borderId="0" xfId="0" applyNumberFormat="1" applyFill="1"/>
    <xf numFmtId="166" fontId="10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/>
    <xf numFmtId="166" fontId="17" fillId="0" borderId="1" xfId="0" applyNumberFormat="1" applyFont="1" applyFill="1" applyBorder="1" applyAlignment="1">
      <alignment horizontal="center"/>
    </xf>
    <xf numFmtId="166" fontId="0" fillId="0" borderId="0" xfId="0" applyNumberFormat="1"/>
    <xf numFmtId="0" fontId="10" fillId="0" borderId="0" xfId="0" applyFont="1" applyFill="1"/>
    <xf numFmtId="49" fontId="18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166" fontId="19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wrapText="1"/>
    </xf>
    <xf numFmtId="166" fontId="0" fillId="0" borderId="0" xfId="0" applyNumberFormat="1" applyFill="1" applyBorder="1"/>
    <xf numFmtId="49" fontId="1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vertical="top" wrapText="1"/>
    </xf>
    <xf numFmtId="0" fontId="18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49" fontId="10" fillId="0" borderId="4" xfId="0" applyNumberFormat="1" applyFont="1" applyFill="1" applyBorder="1" applyAlignment="1" applyProtection="1">
      <alignment horizontal="left" vertical="center" wrapText="1"/>
    </xf>
    <xf numFmtId="166" fontId="10" fillId="0" borderId="1" xfId="0" applyNumberFormat="1" applyFont="1" applyFill="1" applyBorder="1" applyAlignment="1">
      <alignment horizontal="center" wrapText="1"/>
    </xf>
    <xf numFmtId="49" fontId="11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_Доп ФК МП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/>
  </sheetPr>
  <dimension ref="A1:P896"/>
  <sheetViews>
    <sheetView showGridLines="0" workbookViewId="0">
      <selection activeCell="H31" sqref="H31"/>
    </sheetView>
  </sheetViews>
  <sheetFormatPr defaultRowHeight="12.75" outlineLevelRow="3"/>
  <cols>
    <col min="1" max="1" width="77.5703125" style="3" customWidth="1"/>
    <col min="2" max="3" width="6.7109375" style="3" customWidth="1"/>
    <col min="4" max="4" width="10" style="3" customWidth="1"/>
    <col min="5" max="5" width="6.7109375" style="3" customWidth="1"/>
    <col min="6" max="6" width="10.42578125" style="3" customWidth="1"/>
    <col min="7" max="7" width="9.7109375" style="3" customWidth="1"/>
    <col min="8" max="8" width="9.140625" customWidth="1"/>
  </cols>
  <sheetData>
    <row r="1" spans="1:10" ht="76.5" customHeight="1">
      <c r="A1" s="78"/>
      <c r="B1" s="86" t="s">
        <v>585</v>
      </c>
      <c r="C1" s="86"/>
      <c r="D1" s="86"/>
      <c r="E1" s="86"/>
      <c r="F1" s="86"/>
      <c r="G1" s="86"/>
      <c r="H1" s="1"/>
      <c r="I1" s="1"/>
    </row>
    <row r="2" spans="1:10">
      <c r="A2" s="87"/>
      <c r="B2" s="87"/>
      <c r="C2" s="87"/>
      <c r="D2" s="87"/>
      <c r="E2" s="87"/>
      <c r="F2" s="87"/>
      <c r="G2" s="87"/>
      <c r="H2" s="87"/>
      <c r="I2" s="87"/>
    </row>
    <row r="3" spans="1:10" ht="12.75" customHeight="1">
      <c r="A3" s="92" t="s">
        <v>566</v>
      </c>
      <c r="B3" s="92"/>
      <c r="C3" s="92"/>
      <c r="D3" s="92"/>
      <c r="E3" s="92"/>
      <c r="F3" s="92"/>
      <c r="G3" s="92"/>
      <c r="H3" s="2"/>
      <c r="I3" s="2"/>
    </row>
    <row r="4" spans="1:10" ht="14.25" customHeight="1">
      <c r="A4" s="88"/>
      <c r="B4" s="88"/>
      <c r="C4" s="88"/>
      <c r="D4" s="88"/>
      <c r="E4" s="88"/>
      <c r="F4" s="88"/>
      <c r="G4" s="88"/>
      <c r="H4" s="88"/>
      <c r="I4" s="88"/>
    </row>
    <row r="5" spans="1:10" ht="13.5" customHeight="1">
      <c r="A5" s="5"/>
      <c r="B5" s="5"/>
      <c r="C5" s="5"/>
      <c r="D5" s="5"/>
      <c r="E5" s="5"/>
      <c r="F5" s="5" t="s">
        <v>414</v>
      </c>
      <c r="G5" s="5"/>
      <c r="H5" s="5"/>
      <c r="I5" s="5"/>
    </row>
    <row r="6" spans="1:10" ht="21.75" customHeight="1">
      <c r="A6" s="90" t="s">
        <v>416</v>
      </c>
      <c r="B6" s="90" t="s">
        <v>417</v>
      </c>
      <c r="C6" s="90" t="s">
        <v>418</v>
      </c>
      <c r="D6" s="90" t="s">
        <v>419</v>
      </c>
      <c r="E6" s="90" t="s">
        <v>420</v>
      </c>
      <c r="F6" s="89" t="s">
        <v>197</v>
      </c>
      <c r="G6" s="89"/>
      <c r="H6" s="3"/>
      <c r="I6" s="3"/>
    </row>
    <row r="7" spans="1:10">
      <c r="A7" s="91"/>
      <c r="B7" s="91"/>
      <c r="C7" s="91"/>
      <c r="D7" s="91"/>
      <c r="E7" s="91"/>
      <c r="F7" s="4" t="s">
        <v>564</v>
      </c>
      <c r="G7" s="4" t="s">
        <v>565</v>
      </c>
      <c r="H7" s="3"/>
      <c r="I7" s="3"/>
    </row>
    <row r="8" spans="1:10" ht="13.5">
      <c r="A8" s="28" t="s">
        <v>421</v>
      </c>
      <c r="B8" s="7" t="s">
        <v>422</v>
      </c>
      <c r="C8" s="7" t="s">
        <v>415</v>
      </c>
      <c r="D8" s="7"/>
      <c r="E8" s="7" t="s">
        <v>415</v>
      </c>
      <c r="F8" s="54">
        <f>F9+F83+F96+F144+F233+F257+F278+F291+F311+F346</f>
        <v>619663.5</v>
      </c>
      <c r="G8" s="54">
        <f>G9+G83+G96+G144+G233+G257+G278+G291+G311+G346</f>
        <v>617085.69999999995</v>
      </c>
      <c r="H8" s="59"/>
      <c r="I8" s="59"/>
      <c r="J8" s="64"/>
    </row>
    <row r="9" spans="1:10" ht="13.5">
      <c r="A9" s="13" t="s">
        <v>128</v>
      </c>
      <c r="B9" s="8" t="s">
        <v>422</v>
      </c>
      <c r="C9" s="12" t="s">
        <v>350</v>
      </c>
      <c r="D9" s="7"/>
      <c r="E9" s="7"/>
      <c r="F9" s="54">
        <f>F10+F55</f>
        <v>218684.3</v>
      </c>
      <c r="G9" s="54">
        <f>G10+G55</f>
        <v>218742.3</v>
      </c>
      <c r="H9" s="59"/>
      <c r="I9" s="59"/>
      <c r="J9" s="64"/>
    </row>
    <row r="10" spans="1:10" ht="27" outlineLevel="3">
      <c r="A10" s="14" t="s">
        <v>427</v>
      </c>
      <c r="B10" s="9" t="s">
        <v>422</v>
      </c>
      <c r="C10" s="9" t="s">
        <v>428</v>
      </c>
      <c r="D10" s="9"/>
      <c r="E10" s="9"/>
      <c r="F10" s="55">
        <f>F11+F18+F42+F49</f>
        <v>151645.09999999998</v>
      </c>
      <c r="G10" s="55">
        <f>G11+G18+G42+G49</f>
        <v>151703.09999999998</v>
      </c>
      <c r="H10" s="59"/>
      <c r="I10" s="59"/>
      <c r="J10" s="64"/>
    </row>
    <row r="11" spans="1:10" ht="27" outlineLevel="3">
      <c r="A11" s="14" t="s">
        <v>181</v>
      </c>
      <c r="B11" s="9" t="s">
        <v>422</v>
      </c>
      <c r="C11" s="9" t="s">
        <v>428</v>
      </c>
      <c r="D11" s="9" t="s">
        <v>86</v>
      </c>
      <c r="E11" s="9"/>
      <c r="F11" s="55">
        <f>F12</f>
        <v>4727</v>
      </c>
      <c r="G11" s="55">
        <f>G12</f>
        <v>4727</v>
      </c>
      <c r="H11" s="59"/>
      <c r="I11" s="59"/>
      <c r="J11" s="64"/>
    </row>
    <row r="12" spans="1:10" ht="13.5" outlineLevel="3">
      <c r="A12" s="16" t="s">
        <v>320</v>
      </c>
      <c r="B12" s="9" t="s">
        <v>422</v>
      </c>
      <c r="C12" s="9" t="s">
        <v>428</v>
      </c>
      <c r="D12" s="9" t="s">
        <v>87</v>
      </c>
      <c r="E12" s="9"/>
      <c r="F12" s="55">
        <f>F13</f>
        <v>4727</v>
      </c>
      <c r="G12" s="55">
        <f>G13</f>
        <v>4727</v>
      </c>
      <c r="H12" s="59"/>
      <c r="I12" s="59"/>
      <c r="J12" s="64"/>
    </row>
    <row r="13" spans="1:10" ht="27" outlineLevel="3">
      <c r="A13" s="16" t="s">
        <v>319</v>
      </c>
      <c r="B13" s="9" t="s">
        <v>422</v>
      </c>
      <c r="C13" s="9" t="s">
        <v>428</v>
      </c>
      <c r="D13" s="9" t="s">
        <v>88</v>
      </c>
      <c r="E13" s="9"/>
      <c r="F13" s="55">
        <f>F14+F16</f>
        <v>4727</v>
      </c>
      <c r="G13" s="55">
        <f>G14+G16</f>
        <v>4727</v>
      </c>
      <c r="H13" s="59"/>
      <c r="I13" s="59"/>
      <c r="J13" s="64"/>
    </row>
    <row r="14" spans="1:10" ht="27" customHeight="1" outlineLevel="3">
      <c r="A14" s="16" t="s">
        <v>143</v>
      </c>
      <c r="B14" s="9" t="s">
        <v>422</v>
      </c>
      <c r="C14" s="9" t="s">
        <v>428</v>
      </c>
      <c r="D14" s="9" t="s">
        <v>88</v>
      </c>
      <c r="E14" s="9" t="s">
        <v>125</v>
      </c>
      <c r="F14" s="55">
        <f>F15</f>
        <v>4293.3999999999996</v>
      </c>
      <c r="G14" s="55">
        <f>G15</f>
        <v>4293.3999999999996</v>
      </c>
      <c r="H14" s="59"/>
      <c r="I14" s="59"/>
      <c r="J14" s="64"/>
    </row>
    <row r="15" spans="1:10" ht="13.5" outlineLevel="3">
      <c r="A15" s="16" t="s">
        <v>144</v>
      </c>
      <c r="B15" s="9" t="s">
        <v>422</v>
      </c>
      <c r="C15" s="9" t="s">
        <v>428</v>
      </c>
      <c r="D15" s="9" t="s">
        <v>88</v>
      </c>
      <c r="E15" s="9" t="s">
        <v>429</v>
      </c>
      <c r="F15" s="55">
        <v>4293.3999999999996</v>
      </c>
      <c r="G15" s="55">
        <v>4293.3999999999996</v>
      </c>
      <c r="H15" s="59"/>
      <c r="I15" s="59"/>
      <c r="J15" s="64"/>
    </row>
    <row r="16" spans="1:10" ht="13.5" outlineLevel="3">
      <c r="A16" s="16" t="s">
        <v>145</v>
      </c>
      <c r="B16" s="9" t="s">
        <v>422</v>
      </c>
      <c r="C16" s="9" t="s">
        <v>428</v>
      </c>
      <c r="D16" s="9" t="s">
        <v>88</v>
      </c>
      <c r="E16" s="9" t="s">
        <v>147</v>
      </c>
      <c r="F16" s="55">
        <f>F17</f>
        <v>433.6</v>
      </c>
      <c r="G16" s="55">
        <f>G17</f>
        <v>433.6</v>
      </c>
      <c r="H16" s="59"/>
      <c r="I16" s="59"/>
      <c r="J16" s="64"/>
    </row>
    <row r="17" spans="1:10" ht="13.5" outlineLevel="3">
      <c r="A17" s="16" t="s">
        <v>146</v>
      </c>
      <c r="B17" s="9" t="s">
        <v>422</v>
      </c>
      <c r="C17" s="9" t="s">
        <v>428</v>
      </c>
      <c r="D17" s="9" t="s">
        <v>88</v>
      </c>
      <c r="E17" s="9" t="s">
        <v>148</v>
      </c>
      <c r="F17" s="55">
        <v>433.6</v>
      </c>
      <c r="G17" s="55">
        <v>433.6</v>
      </c>
      <c r="H17" s="59"/>
      <c r="I17" s="59"/>
      <c r="J17" s="64"/>
    </row>
    <row r="18" spans="1:10" ht="13.5" outlineLevel="3">
      <c r="A18" s="14" t="s">
        <v>233</v>
      </c>
      <c r="B18" s="9" t="s">
        <v>422</v>
      </c>
      <c r="C18" s="9" t="s">
        <v>428</v>
      </c>
      <c r="D18" s="9" t="s">
        <v>89</v>
      </c>
      <c r="E18" s="9"/>
      <c r="F18" s="55">
        <f>F24+F28+F19</f>
        <v>134316.09999999998</v>
      </c>
      <c r="G18" s="55">
        <f>G24+G28+G19</f>
        <v>134327.09999999998</v>
      </c>
      <c r="H18" s="59"/>
      <c r="I18" s="59"/>
      <c r="J18" s="64"/>
    </row>
    <row r="19" spans="1:10" ht="13.5" outlineLevel="3">
      <c r="A19" s="82" t="s">
        <v>543</v>
      </c>
      <c r="B19" s="9" t="s">
        <v>422</v>
      </c>
      <c r="C19" s="9" t="s">
        <v>428</v>
      </c>
      <c r="D19" s="9" t="s">
        <v>544</v>
      </c>
      <c r="E19" s="9"/>
      <c r="F19" s="55">
        <f>F20+F22</f>
        <v>1637</v>
      </c>
      <c r="G19" s="55">
        <f>G20+G22</f>
        <v>1637</v>
      </c>
      <c r="H19" s="59"/>
      <c r="I19" s="59"/>
      <c r="J19" s="64"/>
    </row>
    <row r="20" spans="1:10" ht="32.25" customHeight="1" outlineLevel="3">
      <c r="A20" s="16" t="s">
        <v>143</v>
      </c>
      <c r="B20" s="9" t="s">
        <v>422</v>
      </c>
      <c r="C20" s="9" t="s">
        <v>428</v>
      </c>
      <c r="D20" s="9" t="s">
        <v>545</v>
      </c>
      <c r="E20" s="9" t="s">
        <v>125</v>
      </c>
      <c r="F20" s="55">
        <f>F21</f>
        <v>1336</v>
      </c>
      <c r="G20" s="55">
        <f>G21</f>
        <v>1336</v>
      </c>
      <c r="H20" s="59"/>
      <c r="I20" s="59"/>
      <c r="J20" s="64"/>
    </row>
    <row r="21" spans="1:10" ht="13.5" outlineLevel="3">
      <c r="A21" s="16" t="s">
        <v>144</v>
      </c>
      <c r="B21" s="9" t="s">
        <v>422</v>
      </c>
      <c r="C21" s="9" t="s">
        <v>428</v>
      </c>
      <c r="D21" s="9" t="s">
        <v>545</v>
      </c>
      <c r="E21" s="9" t="s">
        <v>429</v>
      </c>
      <c r="F21" s="55">
        <v>1336</v>
      </c>
      <c r="G21" s="55">
        <v>1336</v>
      </c>
      <c r="H21" s="59"/>
      <c r="I21" s="59"/>
      <c r="J21" s="64"/>
    </row>
    <row r="22" spans="1:10" ht="13.5" outlineLevel="3">
      <c r="A22" s="16" t="s">
        <v>145</v>
      </c>
      <c r="B22" s="9" t="s">
        <v>422</v>
      </c>
      <c r="C22" s="9" t="s">
        <v>428</v>
      </c>
      <c r="D22" s="9" t="s">
        <v>545</v>
      </c>
      <c r="E22" s="9" t="s">
        <v>147</v>
      </c>
      <c r="F22" s="55">
        <f>F23</f>
        <v>301</v>
      </c>
      <c r="G22" s="55">
        <f>G23</f>
        <v>301</v>
      </c>
      <c r="H22" s="59"/>
      <c r="I22" s="59"/>
      <c r="J22" s="64"/>
    </row>
    <row r="23" spans="1:10" ht="13.5" outlineLevel="3">
      <c r="A23" s="16" t="s">
        <v>146</v>
      </c>
      <c r="B23" s="9" t="s">
        <v>422</v>
      </c>
      <c r="C23" s="9" t="s">
        <v>428</v>
      </c>
      <c r="D23" s="9" t="s">
        <v>545</v>
      </c>
      <c r="E23" s="9" t="s">
        <v>148</v>
      </c>
      <c r="F23" s="55">
        <v>301</v>
      </c>
      <c r="G23" s="55">
        <v>301</v>
      </c>
      <c r="H23" s="59"/>
      <c r="I23" s="59"/>
      <c r="J23" s="64"/>
    </row>
    <row r="24" spans="1:10" ht="13.5" outlineLevel="3">
      <c r="A24" s="14" t="s">
        <v>38</v>
      </c>
      <c r="B24" s="9" t="s">
        <v>422</v>
      </c>
      <c r="C24" s="9" t="s">
        <v>428</v>
      </c>
      <c r="D24" s="9" t="s">
        <v>90</v>
      </c>
      <c r="E24" s="9"/>
      <c r="F24" s="55">
        <f t="shared" ref="F24:G26" si="0">F25</f>
        <v>3449</v>
      </c>
      <c r="G24" s="55">
        <f t="shared" si="0"/>
        <v>3460</v>
      </c>
      <c r="H24" s="59"/>
      <c r="I24" s="59"/>
      <c r="J24" s="64"/>
    </row>
    <row r="25" spans="1:10" ht="27" outlineLevel="3">
      <c r="A25" s="14" t="s">
        <v>321</v>
      </c>
      <c r="B25" s="9" t="s">
        <v>422</v>
      </c>
      <c r="C25" s="9" t="s">
        <v>428</v>
      </c>
      <c r="D25" s="9" t="s">
        <v>91</v>
      </c>
      <c r="E25" s="9"/>
      <c r="F25" s="55">
        <f t="shared" si="0"/>
        <v>3449</v>
      </c>
      <c r="G25" s="55">
        <f t="shared" si="0"/>
        <v>3460</v>
      </c>
      <c r="H25" s="59"/>
      <c r="I25" s="59"/>
      <c r="J25" s="64"/>
    </row>
    <row r="26" spans="1:10" ht="28.5" customHeight="1" outlineLevel="3">
      <c r="A26" s="16" t="s">
        <v>143</v>
      </c>
      <c r="B26" s="9" t="s">
        <v>422</v>
      </c>
      <c r="C26" s="9" t="s">
        <v>428</v>
      </c>
      <c r="D26" s="9" t="s">
        <v>91</v>
      </c>
      <c r="E26" s="9" t="s">
        <v>125</v>
      </c>
      <c r="F26" s="55">
        <f t="shared" si="0"/>
        <v>3449</v>
      </c>
      <c r="G26" s="55">
        <f t="shared" si="0"/>
        <v>3460</v>
      </c>
      <c r="H26" s="59"/>
      <c r="I26" s="59"/>
      <c r="J26" s="64"/>
    </row>
    <row r="27" spans="1:10" ht="13.5" outlineLevel="3">
      <c r="A27" s="16" t="s">
        <v>144</v>
      </c>
      <c r="B27" s="9" t="s">
        <v>422</v>
      </c>
      <c r="C27" s="9" t="s">
        <v>428</v>
      </c>
      <c r="D27" s="9" t="s">
        <v>91</v>
      </c>
      <c r="E27" s="9" t="s">
        <v>429</v>
      </c>
      <c r="F27" s="55">
        <v>3449</v>
      </c>
      <c r="G27" s="55">
        <v>3460</v>
      </c>
      <c r="H27" s="59"/>
      <c r="I27" s="59"/>
      <c r="J27" s="64"/>
    </row>
    <row r="28" spans="1:10" ht="13.5" outlineLevel="3">
      <c r="A28" s="16" t="s">
        <v>39</v>
      </c>
      <c r="B28" s="9" t="s">
        <v>422</v>
      </c>
      <c r="C28" s="9" t="s">
        <v>428</v>
      </c>
      <c r="D28" s="9" t="s">
        <v>92</v>
      </c>
      <c r="E28" s="9"/>
      <c r="F28" s="55">
        <f>F29+F36+F39</f>
        <v>129230.09999999999</v>
      </c>
      <c r="G28" s="55">
        <f>G29+G36+G39</f>
        <v>129230.09999999999</v>
      </c>
      <c r="H28" s="59"/>
      <c r="I28" s="59"/>
      <c r="J28" s="64"/>
    </row>
    <row r="29" spans="1:10" ht="13.5" outlineLevel="3">
      <c r="A29" s="16" t="s">
        <v>191</v>
      </c>
      <c r="B29" s="9" t="s">
        <v>422</v>
      </c>
      <c r="C29" s="9" t="s">
        <v>428</v>
      </c>
      <c r="D29" s="9" t="s">
        <v>93</v>
      </c>
      <c r="E29" s="9"/>
      <c r="F29" s="55">
        <f>F30+F32+F34</f>
        <v>128025.29999999999</v>
      </c>
      <c r="G29" s="55">
        <f>G30+G32+G34</f>
        <v>128025.29999999999</v>
      </c>
      <c r="H29" s="59"/>
      <c r="I29" s="59"/>
      <c r="J29" s="64"/>
    </row>
    <row r="30" spans="1:10" ht="27.75" customHeight="1" outlineLevel="3">
      <c r="A30" s="16" t="s">
        <v>143</v>
      </c>
      <c r="B30" s="9" t="s">
        <v>422</v>
      </c>
      <c r="C30" s="9" t="s">
        <v>428</v>
      </c>
      <c r="D30" s="9" t="s">
        <v>93</v>
      </c>
      <c r="E30" s="9" t="s">
        <v>125</v>
      </c>
      <c r="F30" s="55">
        <f>F31</f>
        <v>113391.4</v>
      </c>
      <c r="G30" s="55">
        <f>G31</f>
        <v>113391.4</v>
      </c>
      <c r="H30" s="59"/>
      <c r="I30" s="59"/>
      <c r="J30" s="64"/>
    </row>
    <row r="31" spans="1:10" ht="13.5" outlineLevel="3">
      <c r="A31" s="16" t="s">
        <v>144</v>
      </c>
      <c r="B31" s="9" t="s">
        <v>422</v>
      </c>
      <c r="C31" s="9" t="s">
        <v>428</v>
      </c>
      <c r="D31" s="9" t="s">
        <v>93</v>
      </c>
      <c r="E31" s="9" t="s">
        <v>429</v>
      </c>
      <c r="F31" s="55">
        <v>113391.4</v>
      </c>
      <c r="G31" s="55">
        <v>113391.4</v>
      </c>
      <c r="H31" s="59"/>
      <c r="I31" s="59"/>
      <c r="J31" s="64"/>
    </row>
    <row r="32" spans="1:10" ht="13.5" outlineLevel="3">
      <c r="A32" s="16" t="s">
        <v>145</v>
      </c>
      <c r="B32" s="9" t="s">
        <v>422</v>
      </c>
      <c r="C32" s="9" t="s">
        <v>428</v>
      </c>
      <c r="D32" s="9" t="s">
        <v>93</v>
      </c>
      <c r="E32" s="9" t="s">
        <v>147</v>
      </c>
      <c r="F32" s="55">
        <f>F33</f>
        <v>14473.9</v>
      </c>
      <c r="G32" s="55">
        <f>G33</f>
        <v>14473.9</v>
      </c>
      <c r="H32" s="59"/>
      <c r="I32" s="59"/>
      <c r="J32" s="64"/>
    </row>
    <row r="33" spans="1:10" ht="13.5" outlineLevel="3">
      <c r="A33" s="16" t="s">
        <v>146</v>
      </c>
      <c r="B33" s="9" t="s">
        <v>422</v>
      </c>
      <c r="C33" s="9" t="s">
        <v>428</v>
      </c>
      <c r="D33" s="9" t="s">
        <v>93</v>
      </c>
      <c r="E33" s="9" t="s">
        <v>148</v>
      </c>
      <c r="F33" s="55">
        <v>14473.9</v>
      </c>
      <c r="G33" s="55">
        <v>14473.9</v>
      </c>
      <c r="H33" s="59"/>
      <c r="I33" s="59"/>
      <c r="J33" s="64"/>
    </row>
    <row r="34" spans="1:10" ht="13.5" outlineLevel="3">
      <c r="A34" s="16" t="s">
        <v>149</v>
      </c>
      <c r="B34" s="9" t="s">
        <v>422</v>
      </c>
      <c r="C34" s="9" t="s">
        <v>428</v>
      </c>
      <c r="D34" s="9" t="s">
        <v>93</v>
      </c>
      <c r="E34" s="9" t="s">
        <v>151</v>
      </c>
      <c r="F34" s="55">
        <f>F35</f>
        <v>160</v>
      </c>
      <c r="G34" s="55">
        <f>G35</f>
        <v>160</v>
      </c>
      <c r="H34" s="59"/>
      <c r="I34" s="59"/>
      <c r="J34" s="64"/>
    </row>
    <row r="35" spans="1:10" ht="13.5" outlineLevel="3">
      <c r="A35" s="16" t="s">
        <v>150</v>
      </c>
      <c r="B35" s="9" t="s">
        <v>422</v>
      </c>
      <c r="C35" s="9" t="s">
        <v>428</v>
      </c>
      <c r="D35" s="9" t="s">
        <v>93</v>
      </c>
      <c r="E35" s="9" t="s">
        <v>152</v>
      </c>
      <c r="F35" s="55">
        <v>160</v>
      </c>
      <c r="G35" s="55">
        <v>160</v>
      </c>
      <c r="H35" s="59"/>
      <c r="I35" s="59"/>
      <c r="J35" s="64"/>
    </row>
    <row r="36" spans="1:10" ht="13.5" outlineLevel="3">
      <c r="A36" s="16" t="s">
        <v>318</v>
      </c>
      <c r="B36" s="9" t="s">
        <v>422</v>
      </c>
      <c r="C36" s="9" t="s">
        <v>428</v>
      </c>
      <c r="D36" s="9" t="s">
        <v>94</v>
      </c>
      <c r="E36" s="9"/>
      <c r="F36" s="55">
        <f>F37</f>
        <v>384</v>
      </c>
      <c r="G36" s="55">
        <f>G37</f>
        <v>384</v>
      </c>
      <c r="H36" s="59"/>
      <c r="I36" s="59"/>
      <c r="J36" s="64"/>
    </row>
    <row r="37" spans="1:10" ht="13.5" outlineLevel="3">
      <c r="A37" s="16" t="s">
        <v>145</v>
      </c>
      <c r="B37" s="9" t="s">
        <v>422</v>
      </c>
      <c r="C37" s="9" t="s">
        <v>428</v>
      </c>
      <c r="D37" s="9" t="s">
        <v>94</v>
      </c>
      <c r="E37" s="9" t="s">
        <v>147</v>
      </c>
      <c r="F37" s="55">
        <f>F38</f>
        <v>384</v>
      </c>
      <c r="G37" s="55">
        <f>G38</f>
        <v>384</v>
      </c>
      <c r="H37" s="59"/>
      <c r="I37" s="59"/>
      <c r="J37" s="64"/>
    </row>
    <row r="38" spans="1:10" ht="13.5" outlineLevel="3">
      <c r="A38" s="16" t="s">
        <v>146</v>
      </c>
      <c r="B38" s="9" t="s">
        <v>422</v>
      </c>
      <c r="C38" s="9" t="s">
        <v>428</v>
      </c>
      <c r="D38" s="9" t="s">
        <v>94</v>
      </c>
      <c r="E38" s="9" t="s">
        <v>148</v>
      </c>
      <c r="F38" s="55">
        <v>384</v>
      </c>
      <c r="G38" s="55">
        <v>384</v>
      </c>
      <c r="H38" s="59"/>
      <c r="I38" s="59"/>
      <c r="J38" s="64"/>
    </row>
    <row r="39" spans="1:10" ht="13.5" outlineLevel="3">
      <c r="A39" s="65" t="s">
        <v>454</v>
      </c>
      <c r="B39" s="9" t="s">
        <v>422</v>
      </c>
      <c r="C39" s="9" t="s">
        <v>428</v>
      </c>
      <c r="D39" s="9" t="s">
        <v>95</v>
      </c>
      <c r="E39" s="9"/>
      <c r="F39" s="55">
        <f>F40</f>
        <v>820.8</v>
      </c>
      <c r="G39" s="55">
        <f>G40</f>
        <v>820.8</v>
      </c>
      <c r="H39" s="59"/>
      <c r="I39" s="59"/>
      <c r="J39" s="64"/>
    </row>
    <row r="40" spans="1:10" ht="13.5" outlineLevel="3">
      <c r="A40" s="16" t="s">
        <v>145</v>
      </c>
      <c r="B40" s="9" t="s">
        <v>422</v>
      </c>
      <c r="C40" s="9" t="s">
        <v>428</v>
      </c>
      <c r="D40" s="9" t="s">
        <v>95</v>
      </c>
      <c r="E40" s="9" t="s">
        <v>147</v>
      </c>
      <c r="F40" s="55">
        <f>F41</f>
        <v>820.8</v>
      </c>
      <c r="G40" s="55">
        <f>G41</f>
        <v>820.8</v>
      </c>
      <c r="H40" s="59"/>
      <c r="I40" s="59"/>
      <c r="J40" s="64"/>
    </row>
    <row r="41" spans="1:10" ht="13.5" outlineLevel="3">
      <c r="A41" s="16" t="s">
        <v>146</v>
      </c>
      <c r="B41" s="9" t="s">
        <v>422</v>
      </c>
      <c r="C41" s="9" t="s">
        <v>428</v>
      </c>
      <c r="D41" s="9" t="s">
        <v>95</v>
      </c>
      <c r="E41" s="9" t="s">
        <v>148</v>
      </c>
      <c r="F41" s="55">
        <v>820.8</v>
      </c>
      <c r="G41" s="55">
        <v>820.8</v>
      </c>
      <c r="H41" s="59"/>
      <c r="I41" s="59"/>
      <c r="J41" s="64"/>
    </row>
    <row r="42" spans="1:10" ht="27" outlineLevel="3">
      <c r="A42" s="16" t="s">
        <v>369</v>
      </c>
      <c r="B42" s="9" t="s">
        <v>422</v>
      </c>
      <c r="C42" s="9" t="s">
        <v>428</v>
      </c>
      <c r="D42" s="9" t="s">
        <v>96</v>
      </c>
      <c r="E42" s="9"/>
      <c r="F42" s="55">
        <f>F43+F46</f>
        <v>7500</v>
      </c>
      <c r="G42" s="55">
        <f>G43+G46</f>
        <v>7500</v>
      </c>
      <c r="H42" s="59"/>
      <c r="I42" s="59"/>
      <c r="J42" s="64"/>
    </row>
    <row r="43" spans="1:10" ht="27" outlineLevel="3">
      <c r="A43" s="16" t="s">
        <v>366</v>
      </c>
      <c r="B43" s="9" t="s">
        <v>422</v>
      </c>
      <c r="C43" s="9" t="s">
        <v>428</v>
      </c>
      <c r="D43" s="9" t="s">
        <v>97</v>
      </c>
      <c r="E43" s="9"/>
      <c r="F43" s="55">
        <f>F44</f>
        <v>6000</v>
      </c>
      <c r="G43" s="55">
        <f>G44</f>
        <v>6000</v>
      </c>
      <c r="H43" s="59"/>
      <c r="I43" s="59"/>
      <c r="J43" s="64"/>
    </row>
    <row r="44" spans="1:10" ht="13.5" outlineLevel="3">
      <c r="A44" s="15" t="s">
        <v>149</v>
      </c>
      <c r="B44" s="9" t="s">
        <v>422</v>
      </c>
      <c r="C44" s="9" t="s">
        <v>428</v>
      </c>
      <c r="D44" s="9" t="s">
        <v>97</v>
      </c>
      <c r="E44" s="9" t="s">
        <v>151</v>
      </c>
      <c r="F44" s="55">
        <f>F45</f>
        <v>6000</v>
      </c>
      <c r="G44" s="55">
        <f>G45</f>
        <v>6000</v>
      </c>
      <c r="H44" s="59"/>
      <c r="I44" s="59"/>
      <c r="J44" s="64"/>
    </row>
    <row r="45" spans="1:10" ht="27" outlineLevel="3">
      <c r="A45" s="14" t="s">
        <v>221</v>
      </c>
      <c r="B45" s="9" t="s">
        <v>422</v>
      </c>
      <c r="C45" s="9" t="s">
        <v>428</v>
      </c>
      <c r="D45" s="9" t="s">
        <v>97</v>
      </c>
      <c r="E45" s="9" t="s">
        <v>83</v>
      </c>
      <c r="F45" s="55">
        <v>6000</v>
      </c>
      <c r="G45" s="55">
        <v>6000</v>
      </c>
      <c r="H45" s="59"/>
      <c r="I45" s="59"/>
      <c r="J45" s="64"/>
    </row>
    <row r="46" spans="1:10" ht="27" outlineLevel="3">
      <c r="A46" s="16" t="s">
        <v>367</v>
      </c>
      <c r="B46" s="9" t="s">
        <v>422</v>
      </c>
      <c r="C46" s="9" t="s">
        <v>428</v>
      </c>
      <c r="D46" s="9" t="s">
        <v>98</v>
      </c>
      <c r="E46" s="9"/>
      <c r="F46" s="55">
        <f>F47</f>
        <v>1500</v>
      </c>
      <c r="G46" s="55">
        <f>G47</f>
        <v>1500</v>
      </c>
      <c r="H46" s="59"/>
      <c r="I46" s="59"/>
      <c r="J46" s="64"/>
    </row>
    <row r="47" spans="1:10" ht="13.5" outlineLevel="3">
      <c r="A47" s="16" t="s">
        <v>145</v>
      </c>
      <c r="B47" s="9" t="s">
        <v>422</v>
      </c>
      <c r="C47" s="9" t="s">
        <v>428</v>
      </c>
      <c r="D47" s="9" t="s">
        <v>98</v>
      </c>
      <c r="E47" s="9" t="s">
        <v>147</v>
      </c>
      <c r="F47" s="55">
        <f>F48</f>
        <v>1500</v>
      </c>
      <c r="G47" s="55">
        <f>G48</f>
        <v>1500</v>
      </c>
      <c r="H47" s="59"/>
      <c r="I47" s="59"/>
      <c r="J47" s="64"/>
    </row>
    <row r="48" spans="1:10" ht="13.5" outlineLevel="3">
      <c r="A48" s="16" t="s">
        <v>146</v>
      </c>
      <c r="B48" s="9" t="s">
        <v>422</v>
      </c>
      <c r="C48" s="9" t="s">
        <v>428</v>
      </c>
      <c r="D48" s="9" t="s">
        <v>98</v>
      </c>
      <c r="E48" s="9" t="s">
        <v>148</v>
      </c>
      <c r="F48" s="55">
        <v>1500</v>
      </c>
      <c r="G48" s="55">
        <v>1500</v>
      </c>
      <c r="H48" s="59"/>
      <c r="I48" s="59"/>
      <c r="J48" s="64"/>
    </row>
    <row r="49" spans="1:10" ht="27" outlineLevel="3">
      <c r="A49" s="14" t="s">
        <v>448</v>
      </c>
      <c r="B49" s="9" t="s">
        <v>422</v>
      </c>
      <c r="C49" s="9" t="s">
        <v>428</v>
      </c>
      <c r="D49" s="9" t="s">
        <v>99</v>
      </c>
      <c r="E49" s="9"/>
      <c r="F49" s="55">
        <f>F50</f>
        <v>5102</v>
      </c>
      <c r="G49" s="55">
        <f>G50</f>
        <v>5149</v>
      </c>
      <c r="H49" s="59"/>
      <c r="I49" s="59"/>
      <c r="J49" s="64"/>
    </row>
    <row r="50" spans="1:10" ht="13.5" outlineLevel="3">
      <c r="A50" s="16" t="s">
        <v>430</v>
      </c>
      <c r="B50" s="9" t="s">
        <v>422</v>
      </c>
      <c r="C50" s="9" t="s">
        <v>428</v>
      </c>
      <c r="D50" s="9" t="s">
        <v>100</v>
      </c>
      <c r="E50" s="9"/>
      <c r="F50" s="55">
        <f>F51+F53</f>
        <v>5102</v>
      </c>
      <c r="G50" s="55">
        <f>G51+G53</f>
        <v>5149</v>
      </c>
      <c r="H50" s="59"/>
      <c r="I50" s="59"/>
      <c r="J50" s="64"/>
    </row>
    <row r="51" spans="1:10" ht="28.5" customHeight="1" outlineLevel="3">
      <c r="A51" s="16" t="s">
        <v>143</v>
      </c>
      <c r="B51" s="9" t="s">
        <v>422</v>
      </c>
      <c r="C51" s="9" t="s">
        <v>428</v>
      </c>
      <c r="D51" s="9" t="s">
        <v>100</v>
      </c>
      <c r="E51" s="9" t="s">
        <v>125</v>
      </c>
      <c r="F51" s="55">
        <f>F52</f>
        <v>4490.3999999999996</v>
      </c>
      <c r="G51" s="55">
        <f>G52</f>
        <v>4537.3999999999996</v>
      </c>
      <c r="H51" s="59"/>
      <c r="I51" s="59"/>
      <c r="J51" s="64"/>
    </row>
    <row r="52" spans="1:10" ht="13.5" outlineLevel="3">
      <c r="A52" s="16" t="s">
        <v>144</v>
      </c>
      <c r="B52" s="9" t="s">
        <v>422</v>
      </c>
      <c r="C52" s="9" t="s">
        <v>428</v>
      </c>
      <c r="D52" s="9" t="s">
        <v>100</v>
      </c>
      <c r="E52" s="9" t="s">
        <v>429</v>
      </c>
      <c r="F52" s="55">
        <v>4490.3999999999996</v>
      </c>
      <c r="G52" s="55">
        <v>4537.3999999999996</v>
      </c>
      <c r="H52" s="59"/>
      <c r="I52" s="59"/>
      <c r="J52" s="64"/>
    </row>
    <row r="53" spans="1:10" ht="13.5" outlineLevel="3">
      <c r="A53" s="16" t="s">
        <v>145</v>
      </c>
      <c r="B53" s="9" t="s">
        <v>422</v>
      </c>
      <c r="C53" s="9" t="s">
        <v>428</v>
      </c>
      <c r="D53" s="9" t="s">
        <v>100</v>
      </c>
      <c r="E53" s="9" t="s">
        <v>147</v>
      </c>
      <c r="F53" s="55">
        <f>F54</f>
        <v>611.6</v>
      </c>
      <c r="G53" s="55">
        <f>G54</f>
        <v>611.6</v>
      </c>
      <c r="H53" s="59"/>
      <c r="I53" s="59"/>
      <c r="J53" s="64"/>
    </row>
    <row r="54" spans="1:10" ht="13.5" outlineLevel="3">
      <c r="A54" s="16" t="s">
        <v>146</v>
      </c>
      <c r="B54" s="9" t="s">
        <v>422</v>
      </c>
      <c r="C54" s="9" t="s">
        <v>428</v>
      </c>
      <c r="D54" s="9" t="s">
        <v>100</v>
      </c>
      <c r="E54" s="9" t="s">
        <v>148</v>
      </c>
      <c r="F54" s="55">
        <v>611.6</v>
      </c>
      <c r="G54" s="55">
        <v>611.6</v>
      </c>
      <c r="H54" s="59"/>
      <c r="I54" s="59"/>
      <c r="J54" s="64"/>
    </row>
    <row r="55" spans="1:10" ht="13.5" outlineLevel="1">
      <c r="A55" s="14" t="s">
        <v>22</v>
      </c>
      <c r="B55" s="9" t="s">
        <v>422</v>
      </c>
      <c r="C55" s="9" t="s">
        <v>23</v>
      </c>
      <c r="D55" s="9"/>
      <c r="E55" s="9" t="s">
        <v>415</v>
      </c>
      <c r="F55" s="55">
        <f>F56+F79</f>
        <v>67039.199999999997</v>
      </c>
      <c r="G55" s="55">
        <f>G56+G79</f>
        <v>67039.199999999997</v>
      </c>
      <c r="H55" s="59"/>
      <c r="I55" s="59"/>
      <c r="J55" s="64"/>
    </row>
    <row r="56" spans="1:10" ht="13.5" outlineLevel="1">
      <c r="A56" s="14" t="s">
        <v>233</v>
      </c>
      <c r="B56" s="9" t="s">
        <v>422</v>
      </c>
      <c r="C56" s="9" t="s">
        <v>23</v>
      </c>
      <c r="D56" s="9" t="s">
        <v>89</v>
      </c>
      <c r="E56" s="9"/>
      <c r="F56" s="55">
        <f>F61+F68+F57</f>
        <v>67004.2</v>
      </c>
      <c r="G56" s="55">
        <f>G61+G68+G57</f>
        <v>67004.2</v>
      </c>
      <c r="H56" s="59"/>
      <c r="I56" s="59"/>
      <c r="J56" s="64"/>
    </row>
    <row r="57" spans="1:10" ht="40.5" outlineLevel="1">
      <c r="A57" s="20" t="s">
        <v>370</v>
      </c>
      <c r="B57" s="9" t="s">
        <v>422</v>
      </c>
      <c r="C57" s="9" t="s">
        <v>23</v>
      </c>
      <c r="D57" s="9" t="s">
        <v>101</v>
      </c>
      <c r="E57" s="9" t="s">
        <v>415</v>
      </c>
      <c r="F57" s="55">
        <f>F59</f>
        <v>50948</v>
      </c>
      <c r="G57" s="55">
        <f>G59</f>
        <v>50948</v>
      </c>
      <c r="H57" s="59"/>
      <c r="I57" s="59"/>
      <c r="J57" s="64"/>
    </row>
    <row r="58" spans="1:10" ht="27" outlineLevel="1">
      <c r="A58" s="20" t="s">
        <v>13</v>
      </c>
      <c r="B58" s="9" t="s">
        <v>422</v>
      </c>
      <c r="C58" s="9" t="s">
        <v>23</v>
      </c>
      <c r="D58" s="9" t="s">
        <v>102</v>
      </c>
      <c r="E58" s="9"/>
      <c r="F58" s="55">
        <f>F59</f>
        <v>50948</v>
      </c>
      <c r="G58" s="55">
        <f>G59</f>
        <v>50948</v>
      </c>
      <c r="H58" s="59"/>
      <c r="I58" s="59"/>
      <c r="J58" s="64"/>
    </row>
    <row r="59" spans="1:10" ht="13.5" outlineLevel="1">
      <c r="A59" s="16" t="s">
        <v>153</v>
      </c>
      <c r="B59" s="9" t="s">
        <v>422</v>
      </c>
      <c r="C59" s="9" t="s">
        <v>23</v>
      </c>
      <c r="D59" s="9" t="s">
        <v>102</v>
      </c>
      <c r="E59" s="9" t="s">
        <v>154</v>
      </c>
      <c r="F59" s="55">
        <f>F60</f>
        <v>50948</v>
      </c>
      <c r="G59" s="55">
        <f>G60</f>
        <v>50948</v>
      </c>
      <c r="H59" s="59"/>
      <c r="I59" s="59"/>
      <c r="J59" s="64"/>
    </row>
    <row r="60" spans="1:10" ht="13.5" outlineLevel="1">
      <c r="A60" s="16" t="s">
        <v>156</v>
      </c>
      <c r="B60" s="9" t="s">
        <v>422</v>
      </c>
      <c r="C60" s="9" t="s">
        <v>23</v>
      </c>
      <c r="D60" s="9" t="s">
        <v>102</v>
      </c>
      <c r="E60" s="9" t="s">
        <v>155</v>
      </c>
      <c r="F60" s="55">
        <v>50948</v>
      </c>
      <c r="G60" s="55">
        <v>50948</v>
      </c>
      <c r="H60" s="59"/>
      <c r="I60" s="59"/>
      <c r="J60" s="64"/>
    </row>
    <row r="61" spans="1:10" ht="13.5" outlineLevel="1">
      <c r="A61" s="14" t="s">
        <v>175</v>
      </c>
      <c r="B61" s="9" t="s">
        <v>422</v>
      </c>
      <c r="C61" s="9" t="s">
        <v>23</v>
      </c>
      <c r="D61" s="9" t="s">
        <v>103</v>
      </c>
      <c r="E61" s="9"/>
      <c r="F61" s="55">
        <f>F65+F62</f>
        <v>1572.7</v>
      </c>
      <c r="G61" s="55">
        <f>G65+G62</f>
        <v>1572.7</v>
      </c>
      <c r="H61" s="59"/>
      <c r="I61" s="59"/>
      <c r="J61" s="64"/>
    </row>
    <row r="62" spans="1:10" ht="13.5" outlineLevel="1">
      <c r="A62" s="16" t="s">
        <v>185</v>
      </c>
      <c r="B62" s="9" t="s">
        <v>422</v>
      </c>
      <c r="C62" s="9" t="s">
        <v>23</v>
      </c>
      <c r="D62" s="9" t="s">
        <v>104</v>
      </c>
      <c r="E62" s="9" t="s">
        <v>415</v>
      </c>
      <c r="F62" s="55">
        <f>F63</f>
        <v>1522.7</v>
      </c>
      <c r="G62" s="55">
        <f>G63</f>
        <v>1522.7</v>
      </c>
      <c r="H62" s="59"/>
      <c r="I62" s="59"/>
      <c r="J62" s="64"/>
    </row>
    <row r="63" spans="1:10" ht="13.5" outlineLevel="1">
      <c r="A63" s="16" t="s">
        <v>145</v>
      </c>
      <c r="B63" s="9" t="s">
        <v>422</v>
      </c>
      <c r="C63" s="9" t="s">
        <v>23</v>
      </c>
      <c r="D63" s="9" t="s">
        <v>104</v>
      </c>
      <c r="E63" s="9" t="s">
        <v>147</v>
      </c>
      <c r="F63" s="55">
        <f>F64</f>
        <v>1522.7</v>
      </c>
      <c r="G63" s="55">
        <f>G64</f>
        <v>1522.7</v>
      </c>
      <c r="H63" s="59"/>
      <c r="I63" s="59"/>
      <c r="J63" s="64"/>
    </row>
    <row r="64" spans="1:10" ht="13.5" outlineLevel="1">
      <c r="A64" s="16" t="s">
        <v>146</v>
      </c>
      <c r="B64" s="9" t="s">
        <v>422</v>
      </c>
      <c r="C64" s="9" t="s">
        <v>23</v>
      </c>
      <c r="D64" s="9" t="s">
        <v>104</v>
      </c>
      <c r="E64" s="9" t="s">
        <v>148</v>
      </c>
      <c r="F64" s="55">
        <v>1522.7</v>
      </c>
      <c r="G64" s="55">
        <v>1522.7</v>
      </c>
      <c r="H64" s="59"/>
      <c r="I64" s="59"/>
      <c r="J64" s="64"/>
    </row>
    <row r="65" spans="1:10" ht="13.5" outlineLevel="1">
      <c r="A65" s="14" t="s">
        <v>324</v>
      </c>
      <c r="B65" s="9" t="s">
        <v>422</v>
      </c>
      <c r="C65" s="9" t="s">
        <v>23</v>
      </c>
      <c r="D65" s="9" t="s">
        <v>105</v>
      </c>
      <c r="E65" s="9" t="s">
        <v>415</v>
      </c>
      <c r="F65" s="55">
        <f>F66</f>
        <v>50</v>
      </c>
      <c r="G65" s="55">
        <f>G66</f>
        <v>50</v>
      </c>
      <c r="H65" s="59"/>
      <c r="I65" s="59"/>
      <c r="J65" s="64"/>
    </row>
    <row r="66" spans="1:10" ht="13.5" outlineLevel="1">
      <c r="A66" s="16" t="s">
        <v>75</v>
      </c>
      <c r="B66" s="9" t="s">
        <v>422</v>
      </c>
      <c r="C66" s="9" t="s">
        <v>23</v>
      </c>
      <c r="D66" s="9" t="s">
        <v>105</v>
      </c>
      <c r="E66" s="9" t="s">
        <v>76</v>
      </c>
      <c r="F66" s="55">
        <f>F67</f>
        <v>50</v>
      </c>
      <c r="G66" s="55">
        <f>G67</f>
        <v>50</v>
      </c>
      <c r="H66" s="59"/>
      <c r="I66" s="59"/>
      <c r="J66" s="64"/>
    </row>
    <row r="67" spans="1:10" ht="13.5" outlineLevel="1">
      <c r="A67" s="16" t="s">
        <v>41</v>
      </c>
      <c r="B67" s="9" t="s">
        <v>422</v>
      </c>
      <c r="C67" s="9" t="s">
        <v>23</v>
      </c>
      <c r="D67" s="9" t="s">
        <v>105</v>
      </c>
      <c r="E67" s="9" t="s">
        <v>42</v>
      </c>
      <c r="F67" s="55">
        <v>50</v>
      </c>
      <c r="G67" s="55">
        <v>50</v>
      </c>
      <c r="H67" s="59"/>
      <c r="I67" s="59"/>
      <c r="J67" s="64"/>
    </row>
    <row r="68" spans="1:10" ht="13.5" outlineLevel="1">
      <c r="A68" s="16" t="s">
        <v>244</v>
      </c>
      <c r="B68" s="9" t="s">
        <v>422</v>
      </c>
      <c r="C68" s="9" t="s">
        <v>23</v>
      </c>
      <c r="D68" s="9" t="s">
        <v>92</v>
      </c>
      <c r="E68" s="9"/>
      <c r="F68" s="55">
        <f>F76+F69</f>
        <v>14483.5</v>
      </c>
      <c r="G68" s="55">
        <f>G76+G69</f>
        <v>14483.5</v>
      </c>
      <c r="H68" s="59"/>
      <c r="I68" s="59"/>
      <c r="J68" s="64"/>
    </row>
    <row r="69" spans="1:10" ht="13.5" outlineLevel="1">
      <c r="A69" s="66" t="s">
        <v>4</v>
      </c>
      <c r="B69" s="71" t="s">
        <v>422</v>
      </c>
      <c r="C69" s="71" t="s">
        <v>23</v>
      </c>
      <c r="D69" s="71" t="s">
        <v>106</v>
      </c>
      <c r="E69" s="71"/>
      <c r="F69" s="60">
        <f>F70+F72+F74</f>
        <v>13983.5</v>
      </c>
      <c r="G69" s="60">
        <f>G70+G72+G74</f>
        <v>13983.5</v>
      </c>
      <c r="H69" s="59"/>
      <c r="I69" s="59"/>
      <c r="J69" s="64"/>
    </row>
    <row r="70" spans="1:10" ht="29.25" customHeight="1" outlineLevel="1">
      <c r="A70" s="16" t="s">
        <v>143</v>
      </c>
      <c r="B70" s="71" t="s">
        <v>422</v>
      </c>
      <c r="C70" s="71" t="s">
        <v>23</v>
      </c>
      <c r="D70" s="71" t="s">
        <v>106</v>
      </c>
      <c r="E70" s="71" t="s">
        <v>125</v>
      </c>
      <c r="F70" s="60">
        <f>F71</f>
        <v>12455.1</v>
      </c>
      <c r="G70" s="60">
        <f>G71</f>
        <v>12455.1</v>
      </c>
      <c r="H70" s="59"/>
      <c r="I70" s="59"/>
      <c r="J70" s="64"/>
    </row>
    <row r="71" spans="1:10" ht="13.5" outlineLevel="1">
      <c r="A71" s="16" t="s">
        <v>165</v>
      </c>
      <c r="B71" s="71" t="s">
        <v>422</v>
      </c>
      <c r="C71" s="71" t="s">
        <v>23</v>
      </c>
      <c r="D71" s="71" t="s">
        <v>106</v>
      </c>
      <c r="E71" s="71" t="s">
        <v>166</v>
      </c>
      <c r="F71" s="60">
        <v>12455.1</v>
      </c>
      <c r="G71" s="60">
        <v>12455.1</v>
      </c>
      <c r="H71" s="59"/>
      <c r="I71" s="59"/>
      <c r="J71" s="64"/>
    </row>
    <row r="72" spans="1:10" ht="13.5" outlineLevel="1">
      <c r="A72" s="16" t="s">
        <v>145</v>
      </c>
      <c r="B72" s="71" t="s">
        <v>422</v>
      </c>
      <c r="C72" s="71" t="s">
        <v>23</v>
      </c>
      <c r="D72" s="71" t="s">
        <v>106</v>
      </c>
      <c r="E72" s="9" t="s">
        <v>147</v>
      </c>
      <c r="F72" s="60">
        <f>F73</f>
        <v>1508.4</v>
      </c>
      <c r="G72" s="60">
        <f>G73</f>
        <v>1508.4</v>
      </c>
      <c r="H72" s="59"/>
      <c r="I72" s="59"/>
      <c r="J72" s="64"/>
    </row>
    <row r="73" spans="1:10" ht="13.5" outlineLevel="1">
      <c r="A73" s="16" t="s">
        <v>146</v>
      </c>
      <c r="B73" s="71" t="s">
        <v>422</v>
      </c>
      <c r="C73" s="71" t="s">
        <v>23</v>
      </c>
      <c r="D73" s="71" t="s">
        <v>106</v>
      </c>
      <c r="E73" s="9" t="s">
        <v>148</v>
      </c>
      <c r="F73" s="60">
        <v>1508.4</v>
      </c>
      <c r="G73" s="60">
        <v>1508.4</v>
      </c>
      <c r="H73" s="59"/>
      <c r="I73" s="59"/>
      <c r="J73" s="64"/>
    </row>
    <row r="74" spans="1:10" ht="13.5" outlineLevel="1">
      <c r="A74" s="16" t="s">
        <v>149</v>
      </c>
      <c r="B74" s="71" t="s">
        <v>422</v>
      </c>
      <c r="C74" s="71" t="s">
        <v>23</v>
      </c>
      <c r="D74" s="71" t="s">
        <v>106</v>
      </c>
      <c r="E74" s="71" t="s">
        <v>151</v>
      </c>
      <c r="F74" s="60">
        <f>F75</f>
        <v>20</v>
      </c>
      <c r="G74" s="60">
        <f>G75</f>
        <v>20</v>
      </c>
      <c r="H74" s="59"/>
      <c r="I74" s="59"/>
      <c r="J74" s="64"/>
    </row>
    <row r="75" spans="1:10" ht="13.5" outlineLevel="1">
      <c r="A75" s="16" t="s">
        <v>150</v>
      </c>
      <c r="B75" s="71" t="s">
        <v>422</v>
      </c>
      <c r="C75" s="71" t="s">
        <v>23</v>
      </c>
      <c r="D75" s="71" t="s">
        <v>106</v>
      </c>
      <c r="E75" s="71" t="s">
        <v>152</v>
      </c>
      <c r="F75" s="60">
        <v>20</v>
      </c>
      <c r="G75" s="60">
        <v>20</v>
      </c>
      <c r="H75" s="59"/>
      <c r="I75" s="59"/>
      <c r="J75" s="64"/>
    </row>
    <row r="76" spans="1:10" ht="13.5" outlineLevel="1">
      <c r="A76" s="14" t="s">
        <v>322</v>
      </c>
      <c r="B76" s="9" t="s">
        <v>422</v>
      </c>
      <c r="C76" s="9" t="s">
        <v>23</v>
      </c>
      <c r="D76" s="9" t="s">
        <v>107</v>
      </c>
      <c r="E76" s="9" t="s">
        <v>415</v>
      </c>
      <c r="F76" s="55">
        <f>F77</f>
        <v>500</v>
      </c>
      <c r="G76" s="55">
        <f>G77</f>
        <v>500</v>
      </c>
      <c r="H76" s="59"/>
      <c r="I76" s="59"/>
      <c r="J76" s="64"/>
    </row>
    <row r="77" spans="1:10" ht="13.5" outlineLevel="1">
      <c r="A77" s="16" t="s">
        <v>145</v>
      </c>
      <c r="B77" s="9" t="s">
        <v>422</v>
      </c>
      <c r="C77" s="9" t="s">
        <v>23</v>
      </c>
      <c r="D77" s="9" t="s">
        <v>107</v>
      </c>
      <c r="E77" s="9" t="s">
        <v>147</v>
      </c>
      <c r="F77" s="55">
        <f>F78</f>
        <v>500</v>
      </c>
      <c r="G77" s="55">
        <f>G78</f>
        <v>500</v>
      </c>
      <c r="H77" s="59"/>
      <c r="I77" s="59"/>
      <c r="J77" s="64"/>
    </row>
    <row r="78" spans="1:10" ht="13.5" outlineLevel="1">
      <c r="A78" s="16" t="s">
        <v>146</v>
      </c>
      <c r="B78" s="9" t="s">
        <v>422</v>
      </c>
      <c r="C78" s="9" t="s">
        <v>23</v>
      </c>
      <c r="D78" s="9" t="s">
        <v>107</v>
      </c>
      <c r="E78" s="9" t="s">
        <v>148</v>
      </c>
      <c r="F78" s="55">
        <v>500</v>
      </c>
      <c r="G78" s="55">
        <v>500</v>
      </c>
      <c r="H78" s="59"/>
      <c r="I78" s="59"/>
      <c r="J78" s="64"/>
    </row>
    <row r="79" spans="1:10" ht="13.5" outlineLevel="1">
      <c r="A79" s="15" t="s">
        <v>174</v>
      </c>
      <c r="B79" s="9" t="s">
        <v>422</v>
      </c>
      <c r="C79" s="9" t="s">
        <v>23</v>
      </c>
      <c r="D79" s="9" t="s">
        <v>108</v>
      </c>
      <c r="E79" s="9"/>
      <c r="F79" s="55">
        <f t="shared" ref="F79:G81" si="1">F80</f>
        <v>35</v>
      </c>
      <c r="G79" s="55">
        <f t="shared" si="1"/>
        <v>35</v>
      </c>
      <c r="H79" s="59"/>
      <c r="I79" s="59"/>
      <c r="J79" s="64"/>
    </row>
    <row r="80" spans="1:10" ht="13.5" outlineLevel="1">
      <c r="A80" s="14" t="s">
        <v>323</v>
      </c>
      <c r="B80" s="9" t="s">
        <v>422</v>
      </c>
      <c r="C80" s="9" t="s">
        <v>23</v>
      </c>
      <c r="D80" s="9" t="s">
        <v>109</v>
      </c>
      <c r="E80" s="9" t="s">
        <v>415</v>
      </c>
      <c r="F80" s="55">
        <f t="shared" si="1"/>
        <v>35</v>
      </c>
      <c r="G80" s="55">
        <f t="shared" si="1"/>
        <v>35</v>
      </c>
      <c r="H80" s="59"/>
      <c r="I80" s="59"/>
      <c r="J80" s="64"/>
    </row>
    <row r="81" spans="1:10" ht="13.5" outlineLevel="1">
      <c r="A81" s="16" t="s">
        <v>145</v>
      </c>
      <c r="B81" s="9" t="s">
        <v>422</v>
      </c>
      <c r="C81" s="9" t="s">
        <v>23</v>
      </c>
      <c r="D81" s="9" t="s">
        <v>109</v>
      </c>
      <c r="E81" s="9" t="s">
        <v>147</v>
      </c>
      <c r="F81" s="55">
        <f t="shared" si="1"/>
        <v>35</v>
      </c>
      <c r="G81" s="55">
        <f t="shared" si="1"/>
        <v>35</v>
      </c>
      <c r="H81" s="59"/>
      <c r="I81" s="59"/>
      <c r="J81" s="64"/>
    </row>
    <row r="82" spans="1:10" ht="13.5" outlineLevel="1">
      <c r="A82" s="16" t="s">
        <v>146</v>
      </c>
      <c r="B82" s="9" t="s">
        <v>422</v>
      </c>
      <c r="C82" s="9" t="s">
        <v>23</v>
      </c>
      <c r="D82" s="9" t="s">
        <v>109</v>
      </c>
      <c r="E82" s="9" t="s">
        <v>148</v>
      </c>
      <c r="F82" s="55">
        <v>35</v>
      </c>
      <c r="G82" s="55">
        <v>35</v>
      </c>
      <c r="H82" s="59"/>
      <c r="I82" s="59"/>
      <c r="J82" s="64"/>
    </row>
    <row r="83" spans="1:10" ht="13.5" outlineLevel="3">
      <c r="A83" s="13" t="s">
        <v>130</v>
      </c>
      <c r="B83" s="8" t="s">
        <v>422</v>
      </c>
      <c r="C83" s="12" t="s">
        <v>349</v>
      </c>
      <c r="D83" s="9"/>
      <c r="E83" s="9"/>
      <c r="F83" s="55">
        <f t="shared" ref="F83:G88" si="2">F84</f>
        <v>671.3</v>
      </c>
      <c r="G83" s="55">
        <f t="shared" si="2"/>
        <v>671.3</v>
      </c>
      <c r="H83" s="59"/>
      <c r="I83" s="59"/>
      <c r="J83" s="64"/>
    </row>
    <row r="84" spans="1:10" ht="13.5" outlineLevel="1">
      <c r="A84" s="14" t="s">
        <v>24</v>
      </c>
      <c r="B84" s="9" t="s">
        <v>422</v>
      </c>
      <c r="C84" s="9" t="s">
        <v>25</v>
      </c>
      <c r="D84" s="9"/>
      <c r="E84" s="9" t="s">
        <v>415</v>
      </c>
      <c r="F84" s="55">
        <f t="shared" si="2"/>
        <v>671.3</v>
      </c>
      <c r="G84" s="55">
        <f t="shared" si="2"/>
        <v>671.3</v>
      </c>
      <c r="H84" s="59"/>
      <c r="I84" s="59"/>
      <c r="J84" s="64"/>
    </row>
    <row r="85" spans="1:10" ht="27" outlineLevel="1">
      <c r="A85" s="14" t="s">
        <v>204</v>
      </c>
      <c r="B85" s="9" t="s">
        <v>422</v>
      </c>
      <c r="C85" s="9" t="s">
        <v>25</v>
      </c>
      <c r="D85" s="71" t="s">
        <v>110</v>
      </c>
      <c r="E85" s="9"/>
      <c r="F85" s="55">
        <f t="shared" si="2"/>
        <v>671.3</v>
      </c>
      <c r="G85" s="55">
        <f t="shared" si="2"/>
        <v>671.3</v>
      </c>
      <c r="H85" s="59"/>
      <c r="I85" s="59"/>
      <c r="J85" s="64"/>
    </row>
    <row r="86" spans="1:10" ht="27" outlineLevel="1">
      <c r="A86" s="14" t="s">
        <v>201</v>
      </c>
      <c r="B86" s="9" t="s">
        <v>422</v>
      </c>
      <c r="C86" s="9" t="s">
        <v>25</v>
      </c>
      <c r="D86" s="71" t="s">
        <v>111</v>
      </c>
      <c r="E86" s="9"/>
      <c r="F86" s="55">
        <f>F87+F90+F93</f>
        <v>671.3</v>
      </c>
      <c r="G86" s="55">
        <f>G87+G90+G93</f>
        <v>671.3</v>
      </c>
      <c r="H86" s="59"/>
      <c r="I86" s="59"/>
      <c r="J86" s="64"/>
    </row>
    <row r="87" spans="1:10" ht="27" outlineLevel="2">
      <c r="A87" s="14" t="s">
        <v>339</v>
      </c>
      <c r="B87" s="9" t="s">
        <v>422</v>
      </c>
      <c r="C87" s="9" t="s">
        <v>25</v>
      </c>
      <c r="D87" s="9" t="s">
        <v>112</v>
      </c>
      <c r="E87" s="9" t="s">
        <v>415</v>
      </c>
      <c r="F87" s="55">
        <f t="shared" si="2"/>
        <v>58.3</v>
      </c>
      <c r="G87" s="55">
        <f t="shared" si="2"/>
        <v>58.3</v>
      </c>
      <c r="H87" s="59"/>
      <c r="I87" s="59"/>
      <c r="J87" s="64"/>
    </row>
    <row r="88" spans="1:10" ht="13.5" outlineLevel="2">
      <c r="A88" s="16" t="s">
        <v>145</v>
      </c>
      <c r="B88" s="9" t="s">
        <v>422</v>
      </c>
      <c r="C88" s="9" t="s">
        <v>25</v>
      </c>
      <c r="D88" s="9" t="s">
        <v>112</v>
      </c>
      <c r="E88" s="9" t="s">
        <v>147</v>
      </c>
      <c r="F88" s="55">
        <f t="shared" si="2"/>
        <v>58.3</v>
      </c>
      <c r="G88" s="55">
        <f t="shared" si="2"/>
        <v>58.3</v>
      </c>
      <c r="H88" s="59"/>
      <c r="I88" s="59"/>
      <c r="J88" s="64"/>
    </row>
    <row r="89" spans="1:10" ht="13.5" outlineLevel="3">
      <c r="A89" s="16" t="s">
        <v>146</v>
      </c>
      <c r="B89" s="9" t="s">
        <v>422</v>
      </c>
      <c r="C89" s="9" t="s">
        <v>25</v>
      </c>
      <c r="D89" s="9" t="s">
        <v>112</v>
      </c>
      <c r="E89" s="9" t="s">
        <v>148</v>
      </c>
      <c r="F89" s="55">
        <v>58.3</v>
      </c>
      <c r="G89" s="55">
        <v>58.3</v>
      </c>
      <c r="H89" s="59"/>
      <c r="I89" s="59"/>
      <c r="J89" s="64"/>
    </row>
    <row r="90" spans="1:10" ht="27" outlineLevel="3">
      <c r="A90" s="16" t="s">
        <v>340</v>
      </c>
      <c r="B90" s="9" t="s">
        <v>422</v>
      </c>
      <c r="C90" s="9" t="s">
        <v>25</v>
      </c>
      <c r="D90" s="9" t="s">
        <v>113</v>
      </c>
      <c r="E90" s="9"/>
      <c r="F90" s="55">
        <f>F91</f>
        <v>341</v>
      </c>
      <c r="G90" s="55">
        <f>G91</f>
        <v>341</v>
      </c>
      <c r="H90" s="59"/>
      <c r="I90" s="59"/>
      <c r="J90" s="64"/>
    </row>
    <row r="91" spans="1:10" ht="13.5" outlineLevel="3">
      <c r="A91" s="16" t="s">
        <v>145</v>
      </c>
      <c r="B91" s="9" t="s">
        <v>422</v>
      </c>
      <c r="C91" s="9" t="s">
        <v>25</v>
      </c>
      <c r="D91" s="9" t="s">
        <v>113</v>
      </c>
      <c r="E91" s="9" t="s">
        <v>147</v>
      </c>
      <c r="F91" s="55">
        <f>F92</f>
        <v>341</v>
      </c>
      <c r="G91" s="55">
        <f>G92</f>
        <v>341</v>
      </c>
      <c r="H91" s="59"/>
      <c r="I91" s="59"/>
      <c r="J91" s="64"/>
    </row>
    <row r="92" spans="1:10" ht="13.5" outlineLevel="3">
      <c r="A92" s="16" t="s">
        <v>146</v>
      </c>
      <c r="B92" s="9" t="s">
        <v>422</v>
      </c>
      <c r="C92" s="9" t="s">
        <v>25</v>
      </c>
      <c r="D92" s="9" t="s">
        <v>113</v>
      </c>
      <c r="E92" s="9" t="s">
        <v>148</v>
      </c>
      <c r="F92" s="55">
        <v>341</v>
      </c>
      <c r="G92" s="55">
        <v>341</v>
      </c>
      <c r="H92" s="59"/>
      <c r="I92" s="59"/>
      <c r="J92" s="64"/>
    </row>
    <row r="93" spans="1:10" ht="13.5" outlineLevel="3">
      <c r="A93" s="16" t="s">
        <v>371</v>
      </c>
      <c r="B93" s="9" t="s">
        <v>422</v>
      </c>
      <c r="C93" s="9" t="s">
        <v>25</v>
      </c>
      <c r="D93" s="9" t="s">
        <v>114</v>
      </c>
      <c r="E93" s="9"/>
      <c r="F93" s="55">
        <f>F94</f>
        <v>272</v>
      </c>
      <c r="G93" s="55">
        <f>G94</f>
        <v>272</v>
      </c>
      <c r="H93" s="59"/>
      <c r="I93" s="59"/>
      <c r="J93" s="64"/>
    </row>
    <row r="94" spans="1:10" ht="13.5" outlineLevel="3">
      <c r="A94" s="16" t="s">
        <v>145</v>
      </c>
      <c r="B94" s="9" t="s">
        <v>422</v>
      </c>
      <c r="C94" s="9" t="s">
        <v>25</v>
      </c>
      <c r="D94" s="9" t="s">
        <v>114</v>
      </c>
      <c r="E94" s="9" t="s">
        <v>147</v>
      </c>
      <c r="F94" s="55">
        <f>F95</f>
        <v>272</v>
      </c>
      <c r="G94" s="55">
        <f>G95</f>
        <v>272</v>
      </c>
      <c r="H94" s="59"/>
      <c r="I94" s="59"/>
      <c r="J94" s="64"/>
    </row>
    <row r="95" spans="1:10" ht="13.5" outlineLevel="3">
      <c r="A95" s="16" t="s">
        <v>146</v>
      </c>
      <c r="B95" s="9" t="s">
        <v>422</v>
      </c>
      <c r="C95" s="9" t="s">
        <v>25</v>
      </c>
      <c r="D95" s="9" t="s">
        <v>114</v>
      </c>
      <c r="E95" s="9" t="s">
        <v>148</v>
      </c>
      <c r="F95" s="55">
        <v>272</v>
      </c>
      <c r="G95" s="55">
        <v>272</v>
      </c>
      <c r="H95" s="59"/>
      <c r="I95" s="59"/>
      <c r="J95" s="64"/>
    </row>
    <row r="96" spans="1:10" ht="13.5" outlineLevel="3">
      <c r="A96" s="13" t="s">
        <v>134</v>
      </c>
      <c r="B96" s="8" t="s">
        <v>422</v>
      </c>
      <c r="C96" s="12" t="s">
        <v>348</v>
      </c>
      <c r="D96" s="10"/>
      <c r="E96" s="9"/>
      <c r="F96" s="55">
        <f>F97</f>
        <v>19893.8</v>
      </c>
      <c r="G96" s="55">
        <f>G97</f>
        <v>20023.8</v>
      </c>
      <c r="H96" s="59"/>
      <c r="I96" s="59"/>
      <c r="J96" s="64"/>
    </row>
    <row r="97" spans="1:10" ht="27" outlineLevel="1">
      <c r="A97" s="14" t="s">
        <v>26</v>
      </c>
      <c r="B97" s="9" t="s">
        <v>422</v>
      </c>
      <c r="C97" s="9" t="s">
        <v>27</v>
      </c>
      <c r="D97" s="9"/>
      <c r="E97" s="9" t="s">
        <v>415</v>
      </c>
      <c r="F97" s="55">
        <f>F98</f>
        <v>19893.8</v>
      </c>
      <c r="G97" s="55">
        <f>G98</f>
        <v>20023.8</v>
      </c>
      <c r="H97" s="59"/>
      <c r="I97" s="59"/>
      <c r="J97" s="64"/>
    </row>
    <row r="98" spans="1:10" ht="27" outlineLevel="1">
      <c r="A98" s="14" t="s">
        <v>204</v>
      </c>
      <c r="B98" s="9" t="s">
        <v>422</v>
      </c>
      <c r="C98" s="9" t="s">
        <v>27</v>
      </c>
      <c r="D98" s="9" t="s">
        <v>110</v>
      </c>
      <c r="E98" s="9"/>
      <c r="F98" s="55">
        <f>F99+F112</f>
        <v>19893.8</v>
      </c>
      <c r="G98" s="55">
        <f>G99+G112</f>
        <v>20023.8</v>
      </c>
      <c r="H98" s="59"/>
      <c r="I98" s="59"/>
      <c r="J98" s="64"/>
    </row>
    <row r="99" spans="1:10" ht="13.5" outlineLevel="1">
      <c r="A99" s="18" t="s">
        <v>198</v>
      </c>
      <c r="B99" s="9" t="s">
        <v>422</v>
      </c>
      <c r="C99" s="9" t="s">
        <v>27</v>
      </c>
      <c r="D99" s="9" t="s">
        <v>459</v>
      </c>
      <c r="E99" s="9"/>
      <c r="F99" s="55">
        <f>F100+F103+F106+F109</f>
        <v>1581.8</v>
      </c>
      <c r="G99" s="55">
        <f>G100+G103+G106+G109</f>
        <v>1581.8</v>
      </c>
      <c r="H99" s="59"/>
      <c r="I99" s="59"/>
      <c r="J99" s="64"/>
    </row>
    <row r="100" spans="1:10" ht="13.5" outlineLevel="1">
      <c r="A100" s="14" t="s">
        <v>205</v>
      </c>
      <c r="B100" s="9" t="s">
        <v>422</v>
      </c>
      <c r="C100" s="9" t="s">
        <v>27</v>
      </c>
      <c r="D100" s="9" t="s">
        <v>460</v>
      </c>
      <c r="E100" s="9"/>
      <c r="F100" s="55">
        <f>F101</f>
        <v>191</v>
      </c>
      <c r="G100" s="55">
        <f>G101</f>
        <v>191</v>
      </c>
      <c r="H100" s="59"/>
      <c r="I100" s="59"/>
      <c r="J100" s="64"/>
    </row>
    <row r="101" spans="1:10" ht="13.5" outlineLevel="1">
      <c r="A101" s="16" t="s">
        <v>145</v>
      </c>
      <c r="B101" s="9" t="s">
        <v>422</v>
      </c>
      <c r="C101" s="9" t="s">
        <v>27</v>
      </c>
      <c r="D101" s="9" t="s">
        <v>460</v>
      </c>
      <c r="E101" s="9" t="s">
        <v>147</v>
      </c>
      <c r="F101" s="55">
        <f>F102</f>
        <v>191</v>
      </c>
      <c r="G101" s="55">
        <f>G102</f>
        <v>191</v>
      </c>
      <c r="H101" s="59"/>
      <c r="I101" s="59"/>
      <c r="J101" s="64"/>
    </row>
    <row r="102" spans="1:10" ht="13.5" outlineLevel="1">
      <c r="A102" s="16" t="s">
        <v>146</v>
      </c>
      <c r="B102" s="9" t="s">
        <v>422</v>
      </c>
      <c r="C102" s="9" t="s">
        <v>27</v>
      </c>
      <c r="D102" s="9" t="s">
        <v>460</v>
      </c>
      <c r="E102" s="9" t="s">
        <v>148</v>
      </c>
      <c r="F102" s="55">
        <v>191</v>
      </c>
      <c r="G102" s="55">
        <v>191</v>
      </c>
      <c r="H102" s="59"/>
      <c r="I102" s="59"/>
      <c r="J102" s="64"/>
    </row>
    <row r="103" spans="1:10" ht="13.5" outlineLevel="1">
      <c r="A103" s="14" t="s">
        <v>206</v>
      </c>
      <c r="B103" s="9" t="s">
        <v>422</v>
      </c>
      <c r="C103" s="9" t="s">
        <v>27</v>
      </c>
      <c r="D103" s="9" t="s">
        <v>461</v>
      </c>
      <c r="E103" s="9"/>
      <c r="F103" s="55">
        <f>F104</f>
        <v>787</v>
      </c>
      <c r="G103" s="55">
        <f>G104</f>
        <v>787</v>
      </c>
      <c r="H103" s="59"/>
      <c r="I103" s="59"/>
      <c r="J103" s="64"/>
    </row>
    <row r="104" spans="1:10" ht="13.5" outlineLevel="1">
      <c r="A104" s="16" t="s">
        <v>153</v>
      </c>
      <c r="B104" s="9" t="s">
        <v>422</v>
      </c>
      <c r="C104" s="9" t="s">
        <v>27</v>
      </c>
      <c r="D104" s="9" t="s">
        <v>461</v>
      </c>
      <c r="E104" s="9" t="s">
        <v>154</v>
      </c>
      <c r="F104" s="55">
        <f>F105</f>
        <v>787</v>
      </c>
      <c r="G104" s="55">
        <f>G105</f>
        <v>787</v>
      </c>
      <c r="H104" s="59"/>
      <c r="I104" s="59"/>
      <c r="J104" s="64"/>
    </row>
    <row r="105" spans="1:10" ht="13.5" outlineLevel="1">
      <c r="A105" s="24" t="s">
        <v>162</v>
      </c>
      <c r="B105" s="9" t="s">
        <v>422</v>
      </c>
      <c r="C105" s="9" t="s">
        <v>27</v>
      </c>
      <c r="D105" s="9" t="s">
        <v>461</v>
      </c>
      <c r="E105" s="9" t="s">
        <v>163</v>
      </c>
      <c r="F105" s="55">
        <v>787</v>
      </c>
      <c r="G105" s="55">
        <v>787</v>
      </c>
      <c r="H105" s="59"/>
      <c r="I105" s="59"/>
      <c r="J105" s="64"/>
    </row>
    <row r="106" spans="1:10" ht="27" outlineLevel="1">
      <c r="A106" s="16" t="s">
        <v>554</v>
      </c>
      <c r="B106" s="9" t="s">
        <v>422</v>
      </c>
      <c r="C106" s="9" t="s">
        <v>27</v>
      </c>
      <c r="D106" s="9" t="s">
        <v>555</v>
      </c>
      <c r="E106" s="9"/>
      <c r="F106" s="55">
        <f>F107</f>
        <v>250</v>
      </c>
      <c r="G106" s="55">
        <f>G107</f>
        <v>250</v>
      </c>
      <c r="H106" s="59"/>
      <c r="I106" s="59"/>
      <c r="J106" s="64"/>
    </row>
    <row r="107" spans="1:10" ht="13.5" outlineLevel="1">
      <c r="A107" s="16" t="s">
        <v>145</v>
      </c>
      <c r="B107" s="9" t="s">
        <v>422</v>
      </c>
      <c r="C107" s="9" t="s">
        <v>27</v>
      </c>
      <c r="D107" s="9" t="s">
        <v>555</v>
      </c>
      <c r="E107" s="9" t="s">
        <v>147</v>
      </c>
      <c r="F107" s="55">
        <f>F108</f>
        <v>250</v>
      </c>
      <c r="G107" s="55">
        <f>G108</f>
        <v>250</v>
      </c>
      <c r="H107" s="59"/>
      <c r="I107" s="59"/>
      <c r="J107" s="64"/>
    </row>
    <row r="108" spans="1:10" ht="13.5" outlineLevel="1">
      <c r="A108" s="16" t="s">
        <v>146</v>
      </c>
      <c r="B108" s="9" t="s">
        <v>422</v>
      </c>
      <c r="C108" s="9" t="s">
        <v>27</v>
      </c>
      <c r="D108" s="9" t="s">
        <v>555</v>
      </c>
      <c r="E108" s="9" t="s">
        <v>148</v>
      </c>
      <c r="F108" s="55">
        <v>250</v>
      </c>
      <c r="G108" s="55">
        <v>250</v>
      </c>
      <c r="H108" s="59"/>
      <c r="I108" s="59"/>
      <c r="J108" s="64"/>
    </row>
    <row r="109" spans="1:10" ht="27" outlineLevel="1">
      <c r="A109" s="16" t="s">
        <v>580</v>
      </c>
      <c r="B109" s="9" t="s">
        <v>422</v>
      </c>
      <c r="C109" s="9" t="s">
        <v>27</v>
      </c>
      <c r="D109" s="9" t="s">
        <v>581</v>
      </c>
      <c r="E109" s="9"/>
      <c r="F109" s="55">
        <f>F110</f>
        <v>353.8</v>
      </c>
      <c r="G109" s="55">
        <f>G110</f>
        <v>353.8</v>
      </c>
      <c r="H109" s="59"/>
      <c r="I109" s="59"/>
      <c r="J109" s="64"/>
    </row>
    <row r="110" spans="1:10" ht="13.5" outlineLevel="1">
      <c r="A110" s="16" t="s">
        <v>145</v>
      </c>
      <c r="B110" s="9" t="s">
        <v>422</v>
      </c>
      <c r="C110" s="9" t="s">
        <v>27</v>
      </c>
      <c r="D110" s="9" t="s">
        <v>581</v>
      </c>
      <c r="E110" s="9" t="s">
        <v>147</v>
      </c>
      <c r="F110" s="55">
        <f>F111</f>
        <v>353.8</v>
      </c>
      <c r="G110" s="55">
        <f>G111</f>
        <v>353.8</v>
      </c>
      <c r="H110" s="59"/>
      <c r="I110" s="59"/>
      <c r="J110" s="64"/>
    </row>
    <row r="111" spans="1:10" ht="13.5" outlineLevel="1">
      <c r="A111" s="16" t="s">
        <v>146</v>
      </c>
      <c r="B111" s="9" t="s">
        <v>422</v>
      </c>
      <c r="C111" s="9" t="s">
        <v>27</v>
      </c>
      <c r="D111" s="9" t="s">
        <v>581</v>
      </c>
      <c r="E111" s="9" t="s">
        <v>148</v>
      </c>
      <c r="F111" s="55">
        <v>353.8</v>
      </c>
      <c r="G111" s="55">
        <v>353.8</v>
      </c>
      <c r="H111" s="59"/>
      <c r="I111" s="59"/>
      <c r="J111" s="64"/>
    </row>
    <row r="112" spans="1:10" ht="22.5" customHeight="1" outlineLevel="1">
      <c r="A112" s="18" t="s">
        <v>36</v>
      </c>
      <c r="B112" s="9" t="s">
        <v>422</v>
      </c>
      <c r="C112" s="9" t="s">
        <v>27</v>
      </c>
      <c r="D112" s="9" t="s">
        <v>505</v>
      </c>
      <c r="E112" s="9"/>
      <c r="F112" s="55">
        <f>F113+F120+F123+F126+F129+F132+F135+F138+F141</f>
        <v>18312</v>
      </c>
      <c r="G112" s="55">
        <f>G113+G120+G123+G126+G129+G132+G135+G138+G141</f>
        <v>18442</v>
      </c>
      <c r="H112" s="59"/>
      <c r="I112" s="59"/>
      <c r="J112" s="64"/>
    </row>
    <row r="113" spans="1:10" ht="27" outlineLevel="1">
      <c r="A113" s="16" t="s">
        <v>439</v>
      </c>
      <c r="B113" s="9" t="s">
        <v>422</v>
      </c>
      <c r="C113" s="9" t="s">
        <v>27</v>
      </c>
      <c r="D113" s="9" t="s">
        <v>462</v>
      </c>
      <c r="E113" s="9"/>
      <c r="F113" s="55">
        <f>F114+F116+F118</f>
        <v>13943.300000000001</v>
      </c>
      <c r="G113" s="55">
        <f>G114+G116+G118</f>
        <v>13943.300000000001</v>
      </c>
      <c r="H113" s="59"/>
      <c r="I113" s="59"/>
      <c r="J113" s="64"/>
    </row>
    <row r="114" spans="1:10" ht="25.5" customHeight="1" outlineLevel="3">
      <c r="A114" s="16" t="s">
        <v>143</v>
      </c>
      <c r="B114" s="9" t="s">
        <v>422</v>
      </c>
      <c r="C114" s="9" t="s">
        <v>27</v>
      </c>
      <c r="D114" s="9" t="s">
        <v>462</v>
      </c>
      <c r="E114" s="9" t="s">
        <v>125</v>
      </c>
      <c r="F114" s="55">
        <f>F115</f>
        <v>12257.6</v>
      </c>
      <c r="G114" s="55">
        <f>G115</f>
        <v>12257.6</v>
      </c>
      <c r="H114" s="59"/>
      <c r="I114" s="59"/>
      <c r="J114" s="64"/>
    </row>
    <row r="115" spans="1:10" ht="13.5" outlineLevel="3">
      <c r="A115" s="16" t="s">
        <v>165</v>
      </c>
      <c r="B115" s="9" t="s">
        <v>422</v>
      </c>
      <c r="C115" s="9" t="s">
        <v>27</v>
      </c>
      <c r="D115" s="9" t="s">
        <v>462</v>
      </c>
      <c r="E115" s="9" t="s">
        <v>166</v>
      </c>
      <c r="F115" s="55">
        <v>12257.6</v>
      </c>
      <c r="G115" s="55">
        <v>12257.6</v>
      </c>
      <c r="H115" s="59"/>
      <c r="I115" s="59"/>
      <c r="J115" s="64"/>
    </row>
    <row r="116" spans="1:10" ht="13.5" outlineLevel="3">
      <c r="A116" s="16" t="s">
        <v>145</v>
      </c>
      <c r="B116" s="9" t="s">
        <v>422</v>
      </c>
      <c r="C116" s="9" t="s">
        <v>27</v>
      </c>
      <c r="D116" s="9" t="s">
        <v>462</v>
      </c>
      <c r="E116" s="9" t="s">
        <v>147</v>
      </c>
      <c r="F116" s="55">
        <f>F117</f>
        <v>1670.7</v>
      </c>
      <c r="G116" s="55">
        <f>G117</f>
        <v>1670.7</v>
      </c>
      <c r="H116" s="59"/>
      <c r="I116" s="59"/>
      <c r="J116" s="64"/>
    </row>
    <row r="117" spans="1:10" ht="13.5" outlineLevel="3">
      <c r="A117" s="16" t="s">
        <v>146</v>
      </c>
      <c r="B117" s="9" t="s">
        <v>422</v>
      </c>
      <c r="C117" s="9" t="s">
        <v>27</v>
      </c>
      <c r="D117" s="9" t="s">
        <v>462</v>
      </c>
      <c r="E117" s="9" t="s">
        <v>148</v>
      </c>
      <c r="F117" s="55">
        <v>1670.7</v>
      </c>
      <c r="G117" s="55">
        <v>1670.7</v>
      </c>
      <c r="H117" s="59"/>
      <c r="I117" s="59"/>
      <c r="J117" s="64"/>
    </row>
    <row r="118" spans="1:10" ht="13.5" outlineLevel="3">
      <c r="A118" s="16" t="s">
        <v>149</v>
      </c>
      <c r="B118" s="9" t="s">
        <v>422</v>
      </c>
      <c r="C118" s="9" t="s">
        <v>27</v>
      </c>
      <c r="D118" s="9" t="s">
        <v>462</v>
      </c>
      <c r="E118" s="9" t="s">
        <v>151</v>
      </c>
      <c r="F118" s="55">
        <f>F119</f>
        <v>15</v>
      </c>
      <c r="G118" s="55">
        <f>G119</f>
        <v>15</v>
      </c>
      <c r="H118" s="59"/>
      <c r="I118" s="59"/>
      <c r="J118" s="64"/>
    </row>
    <row r="119" spans="1:10" ht="13.5" outlineLevel="3">
      <c r="A119" s="16" t="s">
        <v>150</v>
      </c>
      <c r="B119" s="9" t="s">
        <v>422</v>
      </c>
      <c r="C119" s="9" t="s">
        <v>27</v>
      </c>
      <c r="D119" s="9" t="s">
        <v>462</v>
      </c>
      <c r="E119" s="9" t="s">
        <v>152</v>
      </c>
      <c r="F119" s="55">
        <v>15</v>
      </c>
      <c r="G119" s="55">
        <v>15</v>
      </c>
      <c r="H119" s="59"/>
      <c r="I119" s="59"/>
      <c r="J119" s="64"/>
    </row>
    <row r="120" spans="1:10" ht="13.5" outlineLevel="1">
      <c r="A120" s="65" t="s">
        <v>393</v>
      </c>
      <c r="B120" s="9" t="s">
        <v>422</v>
      </c>
      <c r="C120" s="9" t="s">
        <v>27</v>
      </c>
      <c r="D120" s="9" t="s">
        <v>463</v>
      </c>
      <c r="E120" s="9" t="s">
        <v>415</v>
      </c>
      <c r="F120" s="55">
        <f>F121</f>
        <v>324</v>
      </c>
      <c r="G120" s="55">
        <f>G121</f>
        <v>324</v>
      </c>
      <c r="H120" s="59"/>
      <c r="I120" s="59"/>
      <c r="J120" s="64"/>
    </row>
    <row r="121" spans="1:10" ht="13.5" outlineLevel="2">
      <c r="A121" s="16" t="s">
        <v>145</v>
      </c>
      <c r="B121" s="9" t="s">
        <v>422</v>
      </c>
      <c r="C121" s="9" t="s">
        <v>27</v>
      </c>
      <c r="D121" s="9" t="s">
        <v>463</v>
      </c>
      <c r="E121" s="9" t="s">
        <v>147</v>
      </c>
      <c r="F121" s="55">
        <f>F122</f>
        <v>324</v>
      </c>
      <c r="G121" s="55">
        <f>G122</f>
        <v>324</v>
      </c>
      <c r="H121" s="59"/>
      <c r="I121" s="59"/>
      <c r="J121" s="64"/>
    </row>
    <row r="122" spans="1:10" ht="13.5" outlineLevel="3">
      <c r="A122" s="16" t="s">
        <v>146</v>
      </c>
      <c r="B122" s="9" t="s">
        <v>422</v>
      </c>
      <c r="C122" s="9" t="s">
        <v>27</v>
      </c>
      <c r="D122" s="9" t="s">
        <v>463</v>
      </c>
      <c r="E122" s="9" t="s">
        <v>148</v>
      </c>
      <c r="F122" s="55">
        <v>324</v>
      </c>
      <c r="G122" s="55">
        <v>324</v>
      </c>
      <c r="H122" s="59"/>
      <c r="I122" s="59"/>
      <c r="J122" s="64"/>
    </row>
    <row r="123" spans="1:10" ht="27" outlineLevel="3">
      <c r="A123" s="16" t="s">
        <v>449</v>
      </c>
      <c r="B123" s="9" t="s">
        <v>422</v>
      </c>
      <c r="C123" s="9" t="s">
        <v>27</v>
      </c>
      <c r="D123" s="9" t="s">
        <v>464</v>
      </c>
      <c r="E123" s="9"/>
      <c r="F123" s="55">
        <f>F124</f>
        <v>116.9</v>
      </c>
      <c r="G123" s="55">
        <f>G124</f>
        <v>116.9</v>
      </c>
      <c r="H123" s="59"/>
      <c r="I123" s="59"/>
      <c r="J123" s="64"/>
    </row>
    <row r="124" spans="1:10" ht="13.5" outlineLevel="3">
      <c r="A124" s="16" t="s">
        <v>145</v>
      </c>
      <c r="B124" s="9" t="s">
        <v>422</v>
      </c>
      <c r="C124" s="9" t="s">
        <v>27</v>
      </c>
      <c r="D124" s="9" t="s">
        <v>464</v>
      </c>
      <c r="E124" s="9" t="s">
        <v>147</v>
      </c>
      <c r="F124" s="55">
        <f>F125</f>
        <v>116.9</v>
      </c>
      <c r="G124" s="55">
        <f>G125</f>
        <v>116.9</v>
      </c>
      <c r="H124" s="59"/>
      <c r="I124" s="59"/>
      <c r="J124" s="64"/>
    </row>
    <row r="125" spans="1:10" ht="13.5" outlineLevel="3">
      <c r="A125" s="16" t="s">
        <v>146</v>
      </c>
      <c r="B125" s="9" t="s">
        <v>422</v>
      </c>
      <c r="C125" s="9" t="s">
        <v>27</v>
      </c>
      <c r="D125" s="9" t="s">
        <v>464</v>
      </c>
      <c r="E125" s="9" t="s">
        <v>148</v>
      </c>
      <c r="F125" s="55">
        <v>116.9</v>
      </c>
      <c r="G125" s="55">
        <v>116.9</v>
      </c>
      <c r="H125" s="59"/>
      <c r="I125" s="59"/>
      <c r="J125" s="64"/>
    </row>
    <row r="126" spans="1:10" ht="27" outlineLevel="3">
      <c r="A126" s="16" t="s">
        <v>341</v>
      </c>
      <c r="B126" s="9" t="s">
        <v>422</v>
      </c>
      <c r="C126" s="9" t="s">
        <v>27</v>
      </c>
      <c r="D126" s="9" t="s">
        <v>465</v>
      </c>
      <c r="E126" s="9"/>
      <c r="F126" s="55">
        <f>F127</f>
        <v>100</v>
      </c>
      <c r="G126" s="55">
        <f>G127</f>
        <v>100</v>
      </c>
      <c r="H126" s="59"/>
      <c r="I126" s="59"/>
      <c r="J126" s="64"/>
    </row>
    <row r="127" spans="1:10" ht="13.5" outlineLevel="3">
      <c r="A127" s="16" t="s">
        <v>145</v>
      </c>
      <c r="B127" s="9" t="s">
        <v>422</v>
      </c>
      <c r="C127" s="9" t="s">
        <v>27</v>
      </c>
      <c r="D127" s="9" t="s">
        <v>465</v>
      </c>
      <c r="E127" s="9" t="s">
        <v>147</v>
      </c>
      <c r="F127" s="55">
        <f>F128</f>
        <v>100</v>
      </c>
      <c r="G127" s="55">
        <f>G128</f>
        <v>100</v>
      </c>
      <c r="H127" s="59"/>
      <c r="I127" s="59"/>
      <c r="J127" s="64"/>
    </row>
    <row r="128" spans="1:10" ht="13.5" outlineLevel="3">
      <c r="A128" s="16" t="s">
        <v>146</v>
      </c>
      <c r="B128" s="9" t="s">
        <v>422</v>
      </c>
      <c r="C128" s="9" t="s">
        <v>27</v>
      </c>
      <c r="D128" s="9" t="s">
        <v>465</v>
      </c>
      <c r="E128" s="9" t="s">
        <v>148</v>
      </c>
      <c r="F128" s="55">
        <v>100</v>
      </c>
      <c r="G128" s="55">
        <v>100</v>
      </c>
      <c r="H128" s="59"/>
      <c r="I128" s="59"/>
      <c r="J128" s="64"/>
    </row>
    <row r="129" spans="1:10" ht="13.5" outlineLevel="3">
      <c r="A129" s="72" t="s">
        <v>394</v>
      </c>
      <c r="B129" s="9" t="s">
        <v>422</v>
      </c>
      <c r="C129" s="9" t="s">
        <v>27</v>
      </c>
      <c r="D129" s="9" t="s">
        <v>466</v>
      </c>
      <c r="E129" s="9"/>
      <c r="F129" s="55">
        <f>F130</f>
        <v>1276.8</v>
      </c>
      <c r="G129" s="55">
        <f>G130</f>
        <v>1276.8</v>
      </c>
      <c r="H129" s="59"/>
      <c r="I129" s="59"/>
      <c r="J129" s="64"/>
    </row>
    <row r="130" spans="1:10" ht="13.5" outlineLevel="3">
      <c r="A130" s="16" t="s">
        <v>145</v>
      </c>
      <c r="B130" s="9" t="s">
        <v>422</v>
      </c>
      <c r="C130" s="9" t="s">
        <v>27</v>
      </c>
      <c r="D130" s="9" t="s">
        <v>466</v>
      </c>
      <c r="E130" s="9" t="s">
        <v>147</v>
      </c>
      <c r="F130" s="55">
        <f>F131</f>
        <v>1276.8</v>
      </c>
      <c r="G130" s="55">
        <f>G131</f>
        <v>1276.8</v>
      </c>
      <c r="H130" s="59"/>
      <c r="I130" s="59"/>
      <c r="J130" s="64"/>
    </row>
    <row r="131" spans="1:10" ht="13.5" outlineLevel="3">
      <c r="A131" s="16" t="s">
        <v>146</v>
      </c>
      <c r="B131" s="9" t="s">
        <v>422</v>
      </c>
      <c r="C131" s="9" t="s">
        <v>27</v>
      </c>
      <c r="D131" s="9" t="s">
        <v>466</v>
      </c>
      <c r="E131" s="9" t="s">
        <v>148</v>
      </c>
      <c r="F131" s="55">
        <v>1276.8</v>
      </c>
      <c r="G131" s="55">
        <v>1276.8</v>
      </c>
      <c r="H131" s="59"/>
      <c r="I131" s="59"/>
      <c r="J131" s="64"/>
    </row>
    <row r="132" spans="1:10" ht="13.5" outlineLevel="3">
      <c r="A132" s="16" t="s">
        <v>552</v>
      </c>
      <c r="B132" s="9" t="s">
        <v>422</v>
      </c>
      <c r="C132" s="9" t="s">
        <v>27</v>
      </c>
      <c r="D132" s="9" t="s">
        <v>553</v>
      </c>
      <c r="E132" s="9"/>
      <c r="F132" s="55">
        <f>F133</f>
        <v>241</v>
      </c>
      <c r="G132" s="55">
        <f>G133</f>
        <v>241</v>
      </c>
      <c r="H132" s="59"/>
      <c r="I132" s="59"/>
      <c r="J132" s="64"/>
    </row>
    <row r="133" spans="1:10" ht="13.5" outlineLevel="3">
      <c r="A133" s="16" t="s">
        <v>145</v>
      </c>
      <c r="B133" s="9" t="s">
        <v>422</v>
      </c>
      <c r="C133" s="9" t="s">
        <v>27</v>
      </c>
      <c r="D133" s="9" t="s">
        <v>553</v>
      </c>
      <c r="E133" s="9" t="s">
        <v>147</v>
      </c>
      <c r="F133" s="55">
        <f>F134</f>
        <v>241</v>
      </c>
      <c r="G133" s="55">
        <f>G134</f>
        <v>241</v>
      </c>
      <c r="H133" s="59"/>
      <c r="I133" s="59"/>
      <c r="J133" s="64"/>
    </row>
    <row r="134" spans="1:10" ht="13.5" outlineLevel="3">
      <c r="A134" s="16" t="s">
        <v>146</v>
      </c>
      <c r="B134" s="9" t="s">
        <v>422</v>
      </c>
      <c r="C134" s="9" t="s">
        <v>27</v>
      </c>
      <c r="D134" s="9" t="s">
        <v>553</v>
      </c>
      <c r="E134" s="9" t="s">
        <v>148</v>
      </c>
      <c r="F134" s="55">
        <v>241</v>
      </c>
      <c r="G134" s="55">
        <v>241</v>
      </c>
      <c r="H134" s="59"/>
      <c r="I134" s="59"/>
      <c r="J134" s="64"/>
    </row>
    <row r="135" spans="1:10" ht="27" outlineLevel="3">
      <c r="A135" s="16" t="s">
        <v>556</v>
      </c>
      <c r="B135" s="9" t="s">
        <v>422</v>
      </c>
      <c r="C135" s="9" t="s">
        <v>27</v>
      </c>
      <c r="D135" s="9" t="s">
        <v>557</v>
      </c>
      <c r="E135" s="9"/>
      <c r="F135" s="55">
        <f>F136</f>
        <v>100</v>
      </c>
      <c r="G135" s="55">
        <f>G136</f>
        <v>100</v>
      </c>
      <c r="H135" s="59"/>
      <c r="I135" s="59"/>
      <c r="J135" s="64"/>
    </row>
    <row r="136" spans="1:10" ht="13.5" outlineLevel="3">
      <c r="A136" s="16" t="s">
        <v>145</v>
      </c>
      <c r="B136" s="9" t="s">
        <v>422</v>
      </c>
      <c r="C136" s="9" t="s">
        <v>27</v>
      </c>
      <c r="D136" s="9" t="s">
        <v>557</v>
      </c>
      <c r="E136" s="9" t="s">
        <v>147</v>
      </c>
      <c r="F136" s="55">
        <f>F137</f>
        <v>100</v>
      </c>
      <c r="G136" s="55">
        <f>G137</f>
        <v>100</v>
      </c>
      <c r="H136" s="59"/>
      <c r="I136" s="59"/>
      <c r="J136" s="64"/>
    </row>
    <row r="137" spans="1:10" ht="13.5" outlineLevel="3">
      <c r="A137" s="16" t="s">
        <v>146</v>
      </c>
      <c r="B137" s="9" t="s">
        <v>422</v>
      </c>
      <c r="C137" s="9" t="s">
        <v>27</v>
      </c>
      <c r="D137" s="9" t="s">
        <v>557</v>
      </c>
      <c r="E137" s="9" t="s">
        <v>148</v>
      </c>
      <c r="F137" s="55">
        <v>100</v>
      </c>
      <c r="G137" s="55">
        <v>100</v>
      </c>
      <c r="H137" s="59"/>
      <c r="I137" s="59"/>
      <c r="J137" s="64"/>
    </row>
    <row r="138" spans="1:10" ht="13.5" outlineLevel="3">
      <c r="A138" s="16" t="s">
        <v>558</v>
      </c>
      <c r="B138" s="9" t="s">
        <v>422</v>
      </c>
      <c r="C138" s="9" t="s">
        <v>27</v>
      </c>
      <c r="D138" s="9" t="s">
        <v>559</v>
      </c>
      <c r="E138" s="9"/>
      <c r="F138" s="55">
        <f>F139</f>
        <v>460</v>
      </c>
      <c r="G138" s="55">
        <f>G139</f>
        <v>470</v>
      </c>
      <c r="H138" s="59"/>
      <c r="I138" s="59"/>
      <c r="J138" s="64"/>
    </row>
    <row r="139" spans="1:10" ht="13.5" outlineLevel="3">
      <c r="A139" s="16" t="s">
        <v>145</v>
      </c>
      <c r="B139" s="9" t="s">
        <v>422</v>
      </c>
      <c r="C139" s="9" t="s">
        <v>27</v>
      </c>
      <c r="D139" s="9" t="s">
        <v>559</v>
      </c>
      <c r="E139" s="9" t="s">
        <v>147</v>
      </c>
      <c r="F139" s="55">
        <f>F140</f>
        <v>460</v>
      </c>
      <c r="G139" s="55">
        <f>G140</f>
        <v>470</v>
      </c>
      <c r="H139" s="59"/>
      <c r="I139" s="59"/>
      <c r="J139" s="64"/>
    </row>
    <row r="140" spans="1:10" ht="13.5" outlineLevel="3">
      <c r="A140" s="16" t="s">
        <v>146</v>
      </c>
      <c r="B140" s="9" t="s">
        <v>422</v>
      </c>
      <c r="C140" s="9" t="s">
        <v>27</v>
      </c>
      <c r="D140" s="9" t="s">
        <v>559</v>
      </c>
      <c r="E140" s="9" t="s">
        <v>148</v>
      </c>
      <c r="F140" s="55">
        <v>460</v>
      </c>
      <c r="G140" s="55">
        <v>470</v>
      </c>
      <c r="H140" s="59"/>
      <c r="I140" s="59"/>
      <c r="J140" s="64"/>
    </row>
    <row r="141" spans="1:10" ht="27" outlineLevel="3">
      <c r="A141" s="16" t="s">
        <v>582</v>
      </c>
      <c r="B141" s="9" t="s">
        <v>422</v>
      </c>
      <c r="C141" s="9" t="s">
        <v>27</v>
      </c>
      <c r="D141" s="9" t="s">
        <v>583</v>
      </c>
      <c r="E141" s="9"/>
      <c r="F141" s="55">
        <f>F142</f>
        <v>1750</v>
      </c>
      <c r="G141" s="55">
        <f>G142</f>
        <v>1870</v>
      </c>
      <c r="H141" s="59"/>
      <c r="I141" s="59"/>
      <c r="J141" s="64"/>
    </row>
    <row r="142" spans="1:10" ht="13.5" outlineLevel="3">
      <c r="A142" s="16" t="s">
        <v>145</v>
      </c>
      <c r="B142" s="9" t="s">
        <v>422</v>
      </c>
      <c r="C142" s="9" t="s">
        <v>27</v>
      </c>
      <c r="D142" s="9" t="s">
        <v>583</v>
      </c>
      <c r="E142" s="9" t="s">
        <v>147</v>
      </c>
      <c r="F142" s="55">
        <f>F143</f>
        <v>1750</v>
      </c>
      <c r="G142" s="55">
        <f>G143</f>
        <v>1870</v>
      </c>
      <c r="H142" s="59"/>
      <c r="I142" s="59"/>
      <c r="J142" s="64"/>
    </row>
    <row r="143" spans="1:10" ht="13.5" outlineLevel="3">
      <c r="A143" s="16" t="s">
        <v>146</v>
      </c>
      <c r="B143" s="9" t="s">
        <v>422</v>
      </c>
      <c r="C143" s="9" t="s">
        <v>27</v>
      </c>
      <c r="D143" s="9" t="s">
        <v>583</v>
      </c>
      <c r="E143" s="9" t="s">
        <v>148</v>
      </c>
      <c r="F143" s="55">
        <v>1750</v>
      </c>
      <c r="G143" s="55">
        <v>1870</v>
      </c>
      <c r="H143" s="59"/>
      <c r="I143" s="59"/>
      <c r="J143" s="64"/>
    </row>
    <row r="144" spans="1:10" ht="13.5" outlineLevel="3">
      <c r="A144" s="13" t="s">
        <v>135</v>
      </c>
      <c r="B144" s="8" t="s">
        <v>422</v>
      </c>
      <c r="C144" s="12" t="s">
        <v>347</v>
      </c>
      <c r="D144" s="10"/>
      <c r="E144" s="9"/>
      <c r="F144" s="55">
        <f>F145+F156+F173+F197+F218</f>
        <v>217768</v>
      </c>
      <c r="G144" s="55">
        <f>G145+G156+G173+G197+G218</f>
        <v>209890.19999999998</v>
      </c>
      <c r="H144" s="59"/>
      <c r="I144" s="59"/>
      <c r="J144" s="64"/>
    </row>
    <row r="145" spans="1:10" ht="13.5" outlineLevel="1">
      <c r="A145" s="14" t="s">
        <v>28</v>
      </c>
      <c r="B145" s="9" t="s">
        <v>422</v>
      </c>
      <c r="C145" s="9" t="s">
        <v>29</v>
      </c>
      <c r="D145" s="9"/>
      <c r="E145" s="9" t="s">
        <v>415</v>
      </c>
      <c r="F145" s="55">
        <f>F151+F146</f>
        <v>2445</v>
      </c>
      <c r="G145" s="55">
        <f>G151+G146</f>
        <v>2445</v>
      </c>
      <c r="H145" s="59"/>
      <c r="I145" s="59"/>
      <c r="J145" s="64"/>
    </row>
    <row r="146" spans="1:10" ht="25.5" outlineLevel="1">
      <c r="A146" s="66" t="s">
        <v>15</v>
      </c>
      <c r="B146" s="9" t="s">
        <v>422</v>
      </c>
      <c r="C146" s="9" t="s">
        <v>29</v>
      </c>
      <c r="D146" s="9" t="s">
        <v>467</v>
      </c>
      <c r="E146" s="9"/>
      <c r="F146" s="55">
        <f t="shared" ref="F146:G149" si="3">F147</f>
        <v>2000</v>
      </c>
      <c r="G146" s="55">
        <f t="shared" si="3"/>
        <v>2000</v>
      </c>
      <c r="H146" s="59"/>
      <c r="I146" s="59"/>
      <c r="J146" s="64"/>
    </row>
    <row r="147" spans="1:10" ht="13.5" outlineLevel="1">
      <c r="A147" s="66" t="s">
        <v>16</v>
      </c>
      <c r="B147" s="9" t="s">
        <v>422</v>
      </c>
      <c r="C147" s="9" t="s">
        <v>29</v>
      </c>
      <c r="D147" s="9" t="s">
        <v>468</v>
      </c>
      <c r="E147" s="9"/>
      <c r="F147" s="55">
        <f t="shared" si="3"/>
        <v>2000</v>
      </c>
      <c r="G147" s="55">
        <f t="shared" si="3"/>
        <v>2000</v>
      </c>
      <c r="H147" s="59"/>
      <c r="I147" s="59"/>
      <c r="J147" s="64"/>
    </row>
    <row r="148" spans="1:10" ht="13.5" outlineLevel="1">
      <c r="A148" s="66" t="s">
        <v>17</v>
      </c>
      <c r="B148" s="9" t="s">
        <v>422</v>
      </c>
      <c r="C148" s="9" t="s">
        <v>29</v>
      </c>
      <c r="D148" s="9" t="s">
        <v>469</v>
      </c>
      <c r="E148" s="9"/>
      <c r="F148" s="55">
        <f t="shared" si="3"/>
        <v>2000</v>
      </c>
      <c r="G148" s="55">
        <f t="shared" si="3"/>
        <v>2000</v>
      </c>
      <c r="H148" s="59"/>
      <c r="I148" s="59"/>
      <c r="J148" s="64"/>
    </row>
    <row r="149" spans="1:10" ht="13.5" outlineLevel="1">
      <c r="A149" s="15" t="s">
        <v>149</v>
      </c>
      <c r="B149" s="9" t="s">
        <v>422</v>
      </c>
      <c r="C149" s="9" t="s">
        <v>29</v>
      </c>
      <c r="D149" s="9" t="s">
        <v>469</v>
      </c>
      <c r="E149" s="9" t="s">
        <v>151</v>
      </c>
      <c r="F149" s="55">
        <f t="shared" si="3"/>
        <v>2000</v>
      </c>
      <c r="G149" s="55">
        <f t="shared" si="3"/>
        <v>2000</v>
      </c>
      <c r="H149" s="59"/>
      <c r="I149" s="59"/>
      <c r="J149" s="64"/>
    </row>
    <row r="150" spans="1:10" ht="27" outlineLevel="1">
      <c r="A150" s="14" t="s">
        <v>221</v>
      </c>
      <c r="B150" s="9" t="s">
        <v>422</v>
      </c>
      <c r="C150" s="9" t="s">
        <v>29</v>
      </c>
      <c r="D150" s="9" t="s">
        <v>469</v>
      </c>
      <c r="E150" s="9" t="s">
        <v>83</v>
      </c>
      <c r="F150" s="55">
        <v>2000</v>
      </c>
      <c r="G150" s="55">
        <v>2000</v>
      </c>
      <c r="H150" s="59"/>
      <c r="I150" s="59"/>
      <c r="J150" s="64"/>
    </row>
    <row r="151" spans="1:10" ht="13.5" outlineLevel="1">
      <c r="A151" s="14" t="s">
        <v>233</v>
      </c>
      <c r="B151" s="9" t="s">
        <v>422</v>
      </c>
      <c r="C151" s="9" t="s">
        <v>29</v>
      </c>
      <c r="D151" s="9" t="s">
        <v>89</v>
      </c>
      <c r="E151" s="9"/>
      <c r="F151" s="55">
        <f t="shared" ref="F151:G154" si="4">F152</f>
        <v>445</v>
      </c>
      <c r="G151" s="55">
        <f t="shared" si="4"/>
        <v>445</v>
      </c>
      <c r="H151" s="59"/>
      <c r="I151" s="59"/>
      <c r="J151" s="64"/>
    </row>
    <row r="152" spans="1:10" ht="13.5" outlineLevel="2">
      <c r="A152" s="14" t="s">
        <v>175</v>
      </c>
      <c r="B152" s="9" t="s">
        <v>422</v>
      </c>
      <c r="C152" s="9" t="s">
        <v>29</v>
      </c>
      <c r="D152" s="9" t="s">
        <v>103</v>
      </c>
      <c r="E152" s="9" t="s">
        <v>415</v>
      </c>
      <c r="F152" s="55">
        <f t="shared" si="4"/>
        <v>445</v>
      </c>
      <c r="G152" s="55">
        <f t="shared" si="4"/>
        <v>445</v>
      </c>
      <c r="H152" s="59"/>
      <c r="I152" s="59"/>
      <c r="J152" s="64"/>
    </row>
    <row r="153" spans="1:10" ht="13.5" outlineLevel="2">
      <c r="A153" s="14" t="s">
        <v>228</v>
      </c>
      <c r="B153" s="9" t="s">
        <v>422</v>
      </c>
      <c r="C153" s="9" t="s">
        <v>29</v>
      </c>
      <c r="D153" s="9" t="s">
        <v>470</v>
      </c>
      <c r="E153" s="9"/>
      <c r="F153" s="55">
        <f t="shared" si="4"/>
        <v>445</v>
      </c>
      <c r="G153" s="55">
        <f t="shared" si="4"/>
        <v>445</v>
      </c>
      <c r="H153" s="59"/>
      <c r="I153" s="59"/>
      <c r="J153" s="64"/>
    </row>
    <row r="154" spans="1:10" ht="13.5" outlineLevel="2">
      <c r="A154" s="16" t="s">
        <v>145</v>
      </c>
      <c r="B154" s="9" t="s">
        <v>422</v>
      </c>
      <c r="C154" s="9" t="s">
        <v>29</v>
      </c>
      <c r="D154" s="9" t="s">
        <v>470</v>
      </c>
      <c r="E154" s="9" t="s">
        <v>147</v>
      </c>
      <c r="F154" s="55">
        <f t="shared" si="4"/>
        <v>445</v>
      </c>
      <c r="G154" s="55">
        <f t="shared" si="4"/>
        <v>445</v>
      </c>
      <c r="H154" s="59"/>
      <c r="I154" s="59"/>
      <c r="J154" s="64"/>
    </row>
    <row r="155" spans="1:10" ht="13.5" outlineLevel="3">
      <c r="A155" s="16" t="s">
        <v>146</v>
      </c>
      <c r="B155" s="9" t="s">
        <v>422</v>
      </c>
      <c r="C155" s="9" t="s">
        <v>29</v>
      </c>
      <c r="D155" s="9" t="s">
        <v>470</v>
      </c>
      <c r="E155" s="9" t="s">
        <v>148</v>
      </c>
      <c r="F155" s="55">
        <v>445</v>
      </c>
      <c r="G155" s="55">
        <v>445</v>
      </c>
      <c r="H155" s="59"/>
      <c r="I155" s="59"/>
      <c r="J155" s="64"/>
    </row>
    <row r="156" spans="1:10" ht="13.5" outlineLevel="1">
      <c r="A156" s="14" t="s">
        <v>30</v>
      </c>
      <c r="B156" s="9" t="s">
        <v>422</v>
      </c>
      <c r="C156" s="9" t="s">
        <v>31</v>
      </c>
      <c r="D156" s="9"/>
      <c r="E156" s="9" t="s">
        <v>415</v>
      </c>
      <c r="F156" s="55">
        <f>F157+F165</f>
        <v>5535</v>
      </c>
      <c r="G156" s="55">
        <f>G157+G165</f>
        <v>5580</v>
      </c>
      <c r="H156" s="59"/>
      <c r="I156" s="59"/>
      <c r="J156" s="64"/>
    </row>
    <row r="157" spans="1:10" ht="27" outlineLevel="1">
      <c r="A157" s="16" t="s">
        <v>178</v>
      </c>
      <c r="B157" s="9" t="s">
        <v>422</v>
      </c>
      <c r="C157" s="9" t="s">
        <v>31</v>
      </c>
      <c r="D157" s="9" t="s">
        <v>471</v>
      </c>
      <c r="E157" s="9"/>
      <c r="F157" s="55">
        <f>F158</f>
        <v>948</v>
      </c>
      <c r="G157" s="55">
        <f>G158</f>
        <v>993</v>
      </c>
      <c r="H157" s="59"/>
      <c r="I157" s="59"/>
      <c r="J157" s="64"/>
    </row>
    <row r="158" spans="1:10" ht="27" outlineLevel="1">
      <c r="A158" s="16" t="s">
        <v>203</v>
      </c>
      <c r="B158" s="9" t="s">
        <v>422</v>
      </c>
      <c r="C158" s="9" t="s">
        <v>31</v>
      </c>
      <c r="D158" s="9" t="s">
        <v>472</v>
      </c>
      <c r="E158" s="9" t="s">
        <v>415</v>
      </c>
      <c r="F158" s="55">
        <f>F162+F159</f>
        <v>948</v>
      </c>
      <c r="G158" s="55">
        <f>G162+G159</f>
        <v>993</v>
      </c>
      <c r="H158" s="59"/>
      <c r="I158" s="59"/>
      <c r="J158" s="64"/>
    </row>
    <row r="159" spans="1:10" ht="40.5" outlineLevel="1">
      <c r="A159" s="30" t="s">
        <v>343</v>
      </c>
      <c r="B159" s="9" t="s">
        <v>422</v>
      </c>
      <c r="C159" s="9" t="s">
        <v>31</v>
      </c>
      <c r="D159" s="9" t="s">
        <v>473</v>
      </c>
      <c r="E159" s="9"/>
      <c r="F159" s="55">
        <f>F160</f>
        <v>939</v>
      </c>
      <c r="G159" s="55">
        <f>G160</f>
        <v>984</v>
      </c>
      <c r="H159" s="59"/>
      <c r="I159" s="59"/>
      <c r="J159" s="64"/>
    </row>
    <row r="160" spans="1:10" ht="13.5" outlineLevel="1">
      <c r="A160" s="16" t="s">
        <v>145</v>
      </c>
      <c r="B160" s="9" t="s">
        <v>422</v>
      </c>
      <c r="C160" s="9" t="s">
        <v>31</v>
      </c>
      <c r="D160" s="9" t="s">
        <v>473</v>
      </c>
      <c r="E160" s="9" t="s">
        <v>147</v>
      </c>
      <c r="F160" s="55">
        <f>F161</f>
        <v>939</v>
      </c>
      <c r="G160" s="55">
        <f>G161</f>
        <v>984</v>
      </c>
      <c r="H160" s="59"/>
      <c r="I160" s="59"/>
      <c r="J160" s="64"/>
    </row>
    <row r="161" spans="1:10" ht="13.5" outlineLevel="1">
      <c r="A161" s="16" t="s">
        <v>146</v>
      </c>
      <c r="B161" s="9" t="s">
        <v>422</v>
      </c>
      <c r="C161" s="9" t="s">
        <v>31</v>
      </c>
      <c r="D161" s="9" t="s">
        <v>473</v>
      </c>
      <c r="E161" s="9" t="s">
        <v>148</v>
      </c>
      <c r="F161" s="55">
        <v>939</v>
      </c>
      <c r="G161" s="55">
        <v>984</v>
      </c>
      <c r="H161" s="59"/>
      <c r="I161" s="59"/>
      <c r="J161" s="64"/>
    </row>
    <row r="162" spans="1:10" ht="40.5" outlineLevel="1">
      <c r="A162" s="14" t="s">
        <v>342</v>
      </c>
      <c r="B162" s="9" t="s">
        <v>422</v>
      </c>
      <c r="C162" s="9" t="s">
        <v>31</v>
      </c>
      <c r="D162" s="9" t="s">
        <v>474</v>
      </c>
      <c r="E162" s="9"/>
      <c r="F162" s="55">
        <f>F163</f>
        <v>9</v>
      </c>
      <c r="G162" s="55">
        <f>G163</f>
        <v>9</v>
      </c>
      <c r="H162" s="59"/>
      <c r="I162" s="59"/>
      <c r="J162" s="64"/>
    </row>
    <row r="163" spans="1:10" ht="13.5" outlineLevel="1">
      <c r="A163" s="16" t="s">
        <v>145</v>
      </c>
      <c r="B163" s="9" t="s">
        <v>422</v>
      </c>
      <c r="C163" s="9" t="s">
        <v>31</v>
      </c>
      <c r="D163" s="9" t="s">
        <v>474</v>
      </c>
      <c r="E163" s="9" t="s">
        <v>147</v>
      </c>
      <c r="F163" s="55">
        <f>F164</f>
        <v>9</v>
      </c>
      <c r="G163" s="55">
        <f>G164</f>
        <v>9</v>
      </c>
      <c r="H163" s="59"/>
      <c r="I163" s="59"/>
      <c r="J163" s="64"/>
    </row>
    <row r="164" spans="1:10" ht="13.5" outlineLevel="1">
      <c r="A164" s="16" t="s">
        <v>146</v>
      </c>
      <c r="B164" s="9" t="s">
        <v>422</v>
      </c>
      <c r="C164" s="9" t="s">
        <v>31</v>
      </c>
      <c r="D164" s="9" t="s">
        <v>474</v>
      </c>
      <c r="E164" s="9" t="s">
        <v>148</v>
      </c>
      <c r="F164" s="55">
        <v>9</v>
      </c>
      <c r="G164" s="55">
        <v>9</v>
      </c>
      <c r="H164" s="59"/>
      <c r="I164" s="59"/>
      <c r="J164" s="64"/>
    </row>
    <row r="165" spans="1:10" ht="27" outlineLevel="1">
      <c r="A165" s="14" t="s">
        <v>176</v>
      </c>
      <c r="B165" s="9" t="s">
        <v>422</v>
      </c>
      <c r="C165" s="9" t="s">
        <v>31</v>
      </c>
      <c r="D165" s="9" t="s">
        <v>475</v>
      </c>
      <c r="E165" s="9"/>
      <c r="F165" s="55">
        <f>F166</f>
        <v>4587</v>
      </c>
      <c r="G165" s="55">
        <f>G166</f>
        <v>4587</v>
      </c>
      <c r="H165" s="59"/>
      <c r="I165" s="59"/>
      <c r="J165" s="64"/>
    </row>
    <row r="166" spans="1:10" ht="27" outlineLevel="1">
      <c r="A166" s="19" t="s">
        <v>177</v>
      </c>
      <c r="B166" s="9" t="s">
        <v>422</v>
      </c>
      <c r="C166" s="9" t="s">
        <v>31</v>
      </c>
      <c r="D166" s="9" t="s">
        <v>476</v>
      </c>
      <c r="E166" s="9"/>
      <c r="F166" s="55">
        <f>F167+F170</f>
        <v>4587</v>
      </c>
      <c r="G166" s="55">
        <f>G167+G170</f>
        <v>4587</v>
      </c>
      <c r="H166" s="59"/>
      <c r="I166" s="59"/>
      <c r="J166" s="64"/>
    </row>
    <row r="167" spans="1:10" ht="40.5" outlineLevel="1">
      <c r="A167" s="31" t="s">
        <v>392</v>
      </c>
      <c r="B167" s="9" t="s">
        <v>422</v>
      </c>
      <c r="C167" s="9" t="s">
        <v>31</v>
      </c>
      <c r="D167" s="9" t="s">
        <v>477</v>
      </c>
      <c r="E167" s="9" t="s">
        <v>415</v>
      </c>
      <c r="F167" s="55">
        <f>F168</f>
        <v>272</v>
      </c>
      <c r="G167" s="55">
        <f>G168</f>
        <v>272</v>
      </c>
      <c r="H167" s="59"/>
      <c r="I167" s="59"/>
      <c r="J167" s="64"/>
    </row>
    <row r="168" spans="1:10" ht="13.5" outlineLevel="1">
      <c r="A168" s="16" t="s">
        <v>145</v>
      </c>
      <c r="B168" s="9" t="s">
        <v>422</v>
      </c>
      <c r="C168" s="9" t="s">
        <v>31</v>
      </c>
      <c r="D168" s="9" t="s">
        <v>477</v>
      </c>
      <c r="E168" s="9" t="s">
        <v>147</v>
      </c>
      <c r="F168" s="55">
        <f>F169</f>
        <v>272</v>
      </c>
      <c r="G168" s="55">
        <f>G169</f>
        <v>272</v>
      </c>
      <c r="H168" s="59"/>
      <c r="I168" s="59"/>
      <c r="J168" s="64"/>
    </row>
    <row r="169" spans="1:10" ht="13.5" outlineLevel="1">
      <c r="A169" s="16" t="s">
        <v>146</v>
      </c>
      <c r="B169" s="9" t="s">
        <v>422</v>
      </c>
      <c r="C169" s="9" t="s">
        <v>31</v>
      </c>
      <c r="D169" s="9" t="s">
        <v>477</v>
      </c>
      <c r="E169" s="9" t="s">
        <v>148</v>
      </c>
      <c r="F169" s="55">
        <v>272</v>
      </c>
      <c r="G169" s="55">
        <v>272</v>
      </c>
      <c r="H169" s="59"/>
      <c r="I169" s="59"/>
      <c r="J169" s="64"/>
    </row>
    <row r="170" spans="1:10" ht="40.5" outlineLevel="1">
      <c r="A170" s="16" t="s">
        <v>410</v>
      </c>
      <c r="B170" s="9" t="s">
        <v>422</v>
      </c>
      <c r="C170" s="9" t="s">
        <v>31</v>
      </c>
      <c r="D170" s="9" t="s">
        <v>478</v>
      </c>
      <c r="E170" s="9"/>
      <c r="F170" s="55">
        <f>F171</f>
        <v>4315</v>
      </c>
      <c r="G170" s="55">
        <f>G171</f>
        <v>4315</v>
      </c>
      <c r="H170" s="59"/>
      <c r="I170" s="59"/>
      <c r="J170" s="64"/>
    </row>
    <row r="171" spans="1:10" ht="13.5" outlineLevel="1">
      <c r="A171" s="16" t="s">
        <v>145</v>
      </c>
      <c r="B171" s="9" t="s">
        <v>422</v>
      </c>
      <c r="C171" s="9" t="s">
        <v>31</v>
      </c>
      <c r="D171" s="9" t="s">
        <v>478</v>
      </c>
      <c r="E171" s="9" t="s">
        <v>147</v>
      </c>
      <c r="F171" s="55">
        <f>F172</f>
        <v>4315</v>
      </c>
      <c r="G171" s="55">
        <f>G172</f>
        <v>4315</v>
      </c>
      <c r="H171" s="59"/>
      <c r="I171" s="59"/>
      <c r="J171" s="64"/>
    </row>
    <row r="172" spans="1:10" ht="13.5" outlineLevel="1">
      <c r="A172" s="16" t="s">
        <v>146</v>
      </c>
      <c r="B172" s="9" t="s">
        <v>422</v>
      </c>
      <c r="C172" s="9" t="s">
        <v>31</v>
      </c>
      <c r="D172" s="9" t="s">
        <v>478</v>
      </c>
      <c r="E172" s="9" t="s">
        <v>148</v>
      </c>
      <c r="F172" s="55">
        <v>4315</v>
      </c>
      <c r="G172" s="55">
        <v>4315</v>
      </c>
      <c r="H172" s="59"/>
      <c r="I172" s="59"/>
      <c r="J172" s="64"/>
    </row>
    <row r="173" spans="1:10" ht="13.5" outlineLevel="1">
      <c r="A173" s="14" t="s">
        <v>32</v>
      </c>
      <c r="B173" s="9" t="s">
        <v>422</v>
      </c>
      <c r="C173" s="9" t="s">
        <v>33</v>
      </c>
      <c r="D173" s="9"/>
      <c r="E173" s="9" t="s">
        <v>415</v>
      </c>
      <c r="F173" s="55">
        <f>F174</f>
        <v>199374.7</v>
      </c>
      <c r="G173" s="55">
        <f>G174</f>
        <v>189750.9</v>
      </c>
      <c r="H173" s="59"/>
      <c r="I173" s="59"/>
      <c r="J173" s="64"/>
    </row>
    <row r="174" spans="1:10" ht="27" outlineLevel="1">
      <c r="A174" s="14" t="s">
        <v>176</v>
      </c>
      <c r="B174" s="9" t="s">
        <v>422</v>
      </c>
      <c r="C174" s="9" t="s">
        <v>33</v>
      </c>
      <c r="D174" s="9" t="s">
        <v>479</v>
      </c>
      <c r="E174" s="9"/>
      <c r="F174" s="55">
        <f>F175</f>
        <v>199374.7</v>
      </c>
      <c r="G174" s="55">
        <f>G175</f>
        <v>189750.9</v>
      </c>
      <c r="H174" s="59"/>
      <c r="I174" s="59"/>
      <c r="J174" s="64"/>
    </row>
    <row r="175" spans="1:10" ht="27" outlineLevel="1">
      <c r="A175" s="14" t="s">
        <v>372</v>
      </c>
      <c r="B175" s="9" t="s">
        <v>422</v>
      </c>
      <c r="C175" s="9" t="s">
        <v>33</v>
      </c>
      <c r="D175" s="9" t="s">
        <v>480</v>
      </c>
      <c r="E175" s="9"/>
      <c r="F175" s="55">
        <f>F176+F179+F185+F182+F188+F191+F194</f>
        <v>199374.7</v>
      </c>
      <c r="G175" s="55">
        <f>G176+G179+G185+G182+G188+G191+G194</f>
        <v>189750.9</v>
      </c>
      <c r="H175" s="59"/>
      <c r="I175" s="59"/>
      <c r="J175" s="64"/>
    </row>
    <row r="176" spans="1:10" ht="27" outlineLevel="1">
      <c r="A176" s="14" t="s">
        <v>373</v>
      </c>
      <c r="B176" s="9" t="s">
        <v>422</v>
      </c>
      <c r="C176" s="9" t="s">
        <v>33</v>
      </c>
      <c r="D176" s="9" t="s">
        <v>481</v>
      </c>
      <c r="E176" s="9" t="s">
        <v>415</v>
      </c>
      <c r="F176" s="55">
        <f>F177</f>
        <v>69015.5</v>
      </c>
      <c r="G176" s="55">
        <f>G177</f>
        <v>66685.5</v>
      </c>
      <c r="H176" s="59"/>
      <c r="I176" s="59"/>
      <c r="J176" s="64"/>
    </row>
    <row r="177" spans="1:10" ht="13.5" outlineLevel="1">
      <c r="A177" s="16" t="s">
        <v>145</v>
      </c>
      <c r="B177" s="9" t="s">
        <v>422</v>
      </c>
      <c r="C177" s="9" t="s">
        <v>33</v>
      </c>
      <c r="D177" s="9" t="s">
        <v>481</v>
      </c>
      <c r="E177" s="9" t="s">
        <v>147</v>
      </c>
      <c r="F177" s="55">
        <f>F178</f>
        <v>69015.5</v>
      </c>
      <c r="G177" s="55">
        <f>G178</f>
        <v>66685.5</v>
      </c>
      <c r="H177" s="59"/>
      <c r="I177" s="59"/>
      <c r="J177" s="64"/>
    </row>
    <row r="178" spans="1:10" ht="13.5" outlineLevel="1">
      <c r="A178" s="16" t="s">
        <v>146</v>
      </c>
      <c r="B178" s="9" t="s">
        <v>422</v>
      </c>
      <c r="C178" s="9" t="s">
        <v>33</v>
      </c>
      <c r="D178" s="9" t="s">
        <v>481</v>
      </c>
      <c r="E178" s="9" t="s">
        <v>148</v>
      </c>
      <c r="F178" s="55">
        <v>69015.5</v>
      </c>
      <c r="G178" s="55">
        <v>66685.5</v>
      </c>
      <c r="H178" s="59"/>
      <c r="I178" s="59"/>
      <c r="J178" s="64"/>
    </row>
    <row r="179" spans="1:10" ht="27" hidden="1" outlineLevel="1">
      <c r="A179" s="14" t="s">
        <v>374</v>
      </c>
      <c r="B179" s="9" t="s">
        <v>422</v>
      </c>
      <c r="C179" s="9" t="s">
        <v>33</v>
      </c>
      <c r="D179" s="9" t="s">
        <v>482</v>
      </c>
      <c r="E179" s="9" t="s">
        <v>415</v>
      </c>
      <c r="F179" s="55">
        <f>F180</f>
        <v>0</v>
      </c>
      <c r="G179" s="55">
        <f>G180</f>
        <v>0</v>
      </c>
      <c r="H179" s="59"/>
      <c r="I179" s="59"/>
      <c r="J179" s="64"/>
    </row>
    <row r="180" spans="1:10" ht="13.5" hidden="1" outlineLevel="1">
      <c r="A180" s="16" t="s">
        <v>145</v>
      </c>
      <c r="B180" s="9" t="s">
        <v>422</v>
      </c>
      <c r="C180" s="9" t="s">
        <v>33</v>
      </c>
      <c r="D180" s="9" t="s">
        <v>482</v>
      </c>
      <c r="E180" s="9" t="s">
        <v>147</v>
      </c>
      <c r="F180" s="55">
        <f>F181</f>
        <v>0</v>
      </c>
      <c r="G180" s="55">
        <f>G181</f>
        <v>0</v>
      </c>
      <c r="H180" s="59"/>
      <c r="I180" s="59"/>
      <c r="J180" s="64"/>
    </row>
    <row r="181" spans="1:10" ht="13.5" hidden="1" outlineLevel="1">
      <c r="A181" s="16" t="s">
        <v>146</v>
      </c>
      <c r="B181" s="9" t="s">
        <v>422</v>
      </c>
      <c r="C181" s="9" t="s">
        <v>33</v>
      </c>
      <c r="D181" s="9" t="s">
        <v>482</v>
      </c>
      <c r="E181" s="9" t="s">
        <v>148</v>
      </c>
      <c r="F181" s="55"/>
      <c r="G181" s="55"/>
      <c r="H181" s="59"/>
      <c r="I181" s="59"/>
      <c r="J181" s="64"/>
    </row>
    <row r="182" spans="1:10" ht="40.5" hidden="1" outlineLevel="1">
      <c r="A182" s="16" t="s">
        <v>336</v>
      </c>
      <c r="B182" s="9" t="s">
        <v>422</v>
      </c>
      <c r="C182" s="9" t="s">
        <v>33</v>
      </c>
      <c r="D182" s="9" t="s">
        <v>483</v>
      </c>
      <c r="E182" s="9" t="s">
        <v>415</v>
      </c>
      <c r="F182" s="55">
        <f>F183</f>
        <v>0</v>
      </c>
      <c r="G182" s="55">
        <f>G183</f>
        <v>0</v>
      </c>
      <c r="H182" s="59"/>
      <c r="I182" s="59"/>
      <c r="J182" s="64"/>
    </row>
    <row r="183" spans="1:10" ht="13.5" hidden="1" outlineLevel="1">
      <c r="A183" s="16" t="s">
        <v>145</v>
      </c>
      <c r="B183" s="9" t="s">
        <v>422</v>
      </c>
      <c r="C183" s="9" t="s">
        <v>33</v>
      </c>
      <c r="D183" s="9" t="s">
        <v>483</v>
      </c>
      <c r="E183" s="9" t="s">
        <v>147</v>
      </c>
      <c r="F183" s="55">
        <f>F184</f>
        <v>0</v>
      </c>
      <c r="G183" s="55">
        <f>G184</f>
        <v>0</v>
      </c>
      <c r="H183" s="59"/>
      <c r="I183" s="59"/>
      <c r="J183" s="64"/>
    </row>
    <row r="184" spans="1:10" ht="13.5" hidden="1" outlineLevel="1">
      <c r="A184" s="16" t="s">
        <v>146</v>
      </c>
      <c r="B184" s="9" t="s">
        <v>422</v>
      </c>
      <c r="C184" s="9" t="s">
        <v>33</v>
      </c>
      <c r="D184" s="9" t="s">
        <v>483</v>
      </c>
      <c r="E184" s="9" t="s">
        <v>148</v>
      </c>
      <c r="F184" s="55"/>
      <c r="G184" s="55"/>
      <c r="H184" s="59"/>
      <c r="I184" s="59"/>
      <c r="J184" s="64"/>
    </row>
    <row r="185" spans="1:10" ht="25.5" outlineLevel="1">
      <c r="A185" s="80" t="s">
        <v>521</v>
      </c>
      <c r="B185" s="9" t="s">
        <v>422</v>
      </c>
      <c r="C185" s="9" t="s">
        <v>33</v>
      </c>
      <c r="D185" s="9" t="s">
        <v>522</v>
      </c>
      <c r="E185" s="9" t="s">
        <v>415</v>
      </c>
      <c r="F185" s="55">
        <f>F186</f>
        <v>130359.2</v>
      </c>
      <c r="G185" s="55">
        <f>G186</f>
        <v>123065.4</v>
      </c>
      <c r="H185" s="59"/>
      <c r="I185" s="59"/>
      <c r="J185" s="64"/>
    </row>
    <row r="186" spans="1:10" ht="13.5" outlineLevel="1">
      <c r="A186" s="16" t="s">
        <v>145</v>
      </c>
      <c r="B186" s="9" t="s">
        <v>422</v>
      </c>
      <c r="C186" s="9" t="s">
        <v>33</v>
      </c>
      <c r="D186" s="9" t="s">
        <v>522</v>
      </c>
      <c r="E186" s="9" t="s">
        <v>147</v>
      </c>
      <c r="F186" s="55">
        <f>F187</f>
        <v>130359.2</v>
      </c>
      <c r="G186" s="55">
        <f>G187</f>
        <v>123065.4</v>
      </c>
      <c r="H186" s="59"/>
      <c r="I186" s="59"/>
      <c r="J186" s="64"/>
    </row>
    <row r="187" spans="1:10" ht="13.5" outlineLevel="1">
      <c r="A187" s="16" t="s">
        <v>146</v>
      </c>
      <c r="B187" s="9" t="s">
        <v>422</v>
      </c>
      <c r="C187" s="9" t="s">
        <v>33</v>
      </c>
      <c r="D187" s="9" t="s">
        <v>522</v>
      </c>
      <c r="E187" s="9" t="s">
        <v>148</v>
      </c>
      <c r="F187" s="55">
        <v>130359.2</v>
      </c>
      <c r="G187" s="55">
        <v>123065.4</v>
      </c>
      <c r="H187" s="59"/>
      <c r="I187" s="59"/>
      <c r="J187" s="64"/>
    </row>
    <row r="188" spans="1:10" ht="13.5" hidden="1" outlineLevel="1">
      <c r="A188" s="80" t="s">
        <v>525</v>
      </c>
      <c r="B188" s="9" t="s">
        <v>422</v>
      </c>
      <c r="C188" s="9" t="s">
        <v>33</v>
      </c>
      <c r="D188" s="9" t="s">
        <v>526</v>
      </c>
      <c r="E188" s="9" t="s">
        <v>415</v>
      </c>
      <c r="F188" s="55">
        <f>F189</f>
        <v>0</v>
      </c>
      <c r="G188" s="55">
        <f>G189</f>
        <v>0</v>
      </c>
      <c r="H188" s="59"/>
      <c r="I188" s="59"/>
      <c r="J188" s="64"/>
    </row>
    <row r="189" spans="1:10" ht="13.5" hidden="1" outlineLevel="1">
      <c r="A189" s="16" t="s">
        <v>145</v>
      </c>
      <c r="B189" s="9" t="s">
        <v>422</v>
      </c>
      <c r="C189" s="9" t="s">
        <v>33</v>
      </c>
      <c r="D189" s="9" t="s">
        <v>526</v>
      </c>
      <c r="E189" s="9" t="s">
        <v>147</v>
      </c>
      <c r="F189" s="55">
        <f>F190</f>
        <v>0</v>
      </c>
      <c r="G189" s="55">
        <f>G190</f>
        <v>0</v>
      </c>
      <c r="H189" s="59"/>
      <c r="I189" s="59"/>
      <c r="J189" s="64"/>
    </row>
    <row r="190" spans="1:10" ht="13.5" hidden="1" outlineLevel="1">
      <c r="A190" s="16" t="s">
        <v>146</v>
      </c>
      <c r="B190" s="9" t="s">
        <v>422</v>
      </c>
      <c r="C190" s="9" t="s">
        <v>33</v>
      </c>
      <c r="D190" s="9" t="s">
        <v>526</v>
      </c>
      <c r="E190" s="9" t="s">
        <v>148</v>
      </c>
      <c r="F190" s="55"/>
      <c r="G190" s="55"/>
      <c r="H190" s="59"/>
      <c r="I190" s="59"/>
      <c r="J190" s="64"/>
    </row>
    <row r="191" spans="1:10" ht="13.5" hidden="1" outlineLevel="1">
      <c r="A191" s="80" t="s">
        <v>523</v>
      </c>
      <c r="B191" s="9" t="s">
        <v>422</v>
      </c>
      <c r="C191" s="9" t="s">
        <v>33</v>
      </c>
      <c r="D191" s="9" t="s">
        <v>527</v>
      </c>
      <c r="E191" s="9" t="s">
        <v>415</v>
      </c>
      <c r="F191" s="55">
        <f>F192</f>
        <v>0</v>
      </c>
      <c r="G191" s="55">
        <f>G192</f>
        <v>0</v>
      </c>
      <c r="H191" s="59"/>
      <c r="I191" s="59"/>
      <c r="J191" s="64"/>
    </row>
    <row r="192" spans="1:10" ht="13.5" hidden="1" outlineLevel="1">
      <c r="A192" s="16" t="s">
        <v>145</v>
      </c>
      <c r="B192" s="9" t="s">
        <v>422</v>
      </c>
      <c r="C192" s="9" t="s">
        <v>33</v>
      </c>
      <c r="D192" s="9" t="s">
        <v>527</v>
      </c>
      <c r="E192" s="9" t="s">
        <v>147</v>
      </c>
      <c r="F192" s="55">
        <f>F193</f>
        <v>0</v>
      </c>
      <c r="G192" s="55">
        <f>G193</f>
        <v>0</v>
      </c>
      <c r="H192" s="59"/>
      <c r="I192" s="59"/>
      <c r="J192" s="64"/>
    </row>
    <row r="193" spans="1:10" ht="13.5" hidden="1" outlineLevel="1">
      <c r="A193" s="16" t="s">
        <v>146</v>
      </c>
      <c r="B193" s="9" t="s">
        <v>422</v>
      </c>
      <c r="C193" s="9" t="s">
        <v>33</v>
      </c>
      <c r="D193" s="9" t="s">
        <v>527</v>
      </c>
      <c r="E193" s="9" t="s">
        <v>148</v>
      </c>
      <c r="F193" s="55"/>
      <c r="G193" s="55"/>
      <c r="H193" s="59"/>
      <c r="I193" s="59"/>
      <c r="J193" s="64"/>
    </row>
    <row r="194" spans="1:10" ht="25.5" hidden="1" outlineLevel="1">
      <c r="A194" s="80" t="s">
        <v>524</v>
      </c>
      <c r="B194" s="9" t="s">
        <v>422</v>
      </c>
      <c r="C194" s="9" t="s">
        <v>33</v>
      </c>
      <c r="D194" s="9" t="s">
        <v>528</v>
      </c>
      <c r="E194" s="9" t="s">
        <v>415</v>
      </c>
      <c r="F194" s="55">
        <f>F195</f>
        <v>0</v>
      </c>
      <c r="G194" s="55">
        <f>G195</f>
        <v>0</v>
      </c>
      <c r="H194" s="59"/>
      <c r="I194" s="59"/>
      <c r="J194" s="64"/>
    </row>
    <row r="195" spans="1:10" ht="13.5" hidden="1" outlineLevel="1">
      <c r="A195" s="16" t="s">
        <v>145</v>
      </c>
      <c r="B195" s="9" t="s">
        <v>422</v>
      </c>
      <c r="C195" s="9" t="s">
        <v>33</v>
      </c>
      <c r="D195" s="9" t="s">
        <v>528</v>
      </c>
      <c r="E195" s="9" t="s">
        <v>147</v>
      </c>
      <c r="F195" s="55">
        <f>F196</f>
        <v>0</v>
      </c>
      <c r="G195" s="55">
        <f>G196</f>
        <v>0</v>
      </c>
      <c r="H195" s="59"/>
      <c r="I195" s="59"/>
      <c r="J195" s="64"/>
    </row>
    <row r="196" spans="1:10" ht="13.5" hidden="1" outlineLevel="1">
      <c r="A196" s="16" t="s">
        <v>146</v>
      </c>
      <c r="B196" s="9" t="s">
        <v>422</v>
      </c>
      <c r="C196" s="9" t="s">
        <v>33</v>
      </c>
      <c r="D196" s="9" t="s">
        <v>528</v>
      </c>
      <c r="E196" s="9" t="s">
        <v>148</v>
      </c>
      <c r="F196" s="55"/>
      <c r="G196" s="55"/>
      <c r="H196" s="59"/>
      <c r="I196" s="59"/>
      <c r="J196" s="64"/>
    </row>
    <row r="197" spans="1:10" ht="13.5" outlineLevel="1">
      <c r="A197" s="14" t="s">
        <v>34</v>
      </c>
      <c r="B197" s="9" t="s">
        <v>422</v>
      </c>
      <c r="C197" s="9" t="s">
        <v>35</v>
      </c>
      <c r="D197" s="9"/>
      <c r="E197" s="9" t="s">
        <v>415</v>
      </c>
      <c r="F197" s="55">
        <f>F198</f>
        <v>9012</v>
      </c>
      <c r="G197" s="55">
        <f>G198</f>
        <v>10713</v>
      </c>
      <c r="H197" s="59"/>
      <c r="I197" s="59"/>
      <c r="J197" s="64"/>
    </row>
    <row r="198" spans="1:10" ht="13.5" outlineLevel="1">
      <c r="A198" s="14" t="s">
        <v>233</v>
      </c>
      <c r="B198" s="9" t="s">
        <v>422</v>
      </c>
      <c r="C198" s="9" t="s">
        <v>35</v>
      </c>
      <c r="D198" s="9" t="s">
        <v>89</v>
      </c>
      <c r="E198" s="9"/>
      <c r="F198" s="55">
        <f>F199</f>
        <v>9012</v>
      </c>
      <c r="G198" s="55">
        <f>G199</f>
        <v>10713</v>
      </c>
      <c r="H198" s="59"/>
      <c r="I198" s="59"/>
      <c r="J198" s="64"/>
    </row>
    <row r="199" spans="1:10" ht="21.75" customHeight="1" outlineLevel="1">
      <c r="A199" s="14" t="s">
        <v>344</v>
      </c>
      <c r="B199" s="9" t="s">
        <v>422</v>
      </c>
      <c r="C199" s="9" t="s">
        <v>35</v>
      </c>
      <c r="D199" s="9" t="s">
        <v>484</v>
      </c>
      <c r="E199" s="9"/>
      <c r="F199" s="55">
        <f>F200+F203+F206+F209+F212+F215</f>
        <v>9012</v>
      </c>
      <c r="G199" s="55">
        <f>G200+G203+G206+G209+G212+G215</f>
        <v>10713</v>
      </c>
      <c r="H199" s="59"/>
      <c r="I199" s="59"/>
      <c r="J199" s="64"/>
    </row>
    <row r="200" spans="1:10" ht="27" outlineLevel="1">
      <c r="A200" s="14" t="s">
        <v>571</v>
      </c>
      <c r="B200" s="9" t="s">
        <v>422</v>
      </c>
      <c r="C200" s="9" t="s">
        <v>35</v>
      </c>
      <c r="D200" s="9" t="s">
        <v>485</v>
      </c>
      <c r="E200" s="9"/>
      <c r="F200" s="55">
        <f>F201</f>
        <v>1990</v>
      </c>
      <c r="G200" s="55">
        <f>G201</f>
        <v>1680</v>
      </c>
      <c r="H200" s="59"/>
      <c r="I200" s="59"/>
      <c r="J200" s="64"/>
    </row>
    <row r="201" spans="1:10" ht="13.5" outlineLevel="2">
      <c r="A201" s="16" t="s">
        <v>145</v>
      </c>
      <c r="B201" s="9" t="s">
        <v>422</v>
      </c>
      <c r="C201" s="9" t="s">
        <v>35</v>
      </c>
      <c r="D201" s="9" t="s">
        <v>485</v>
      </c>
      <c r="E201" s="9" t="s">
        <v>147</v>
      </c>
      <c r="F201" s="55">
        <f>F202</f>
        <v>1990</v>
      </c>
      <c r="G201" s="55">
        <f>G202</f>
        <v>1680</v>
      </c>
      <c r="H201" s="59"/>
      <c r="I201" s="59"/>
      <c r="J201" s="64"/>
    </row>
    <row r="202" spans="1:10" ht="13.5" outlineLevel="3">
      <c r="A202" s="16" t="s">
        <v>146</v>
      </c>
      <c r="B202" s="9" t="s">
        <v>422</v>
      </c>
      <c r="C202" s="9" t="s">
        <v>35</v>
      </c>
      <c r="D202" s="9" t="s">
        <v>485</v>
      </c>
      <c r="E202" s="9" t="s">
        <v>148</v>
      </c>
      <c r="F202" s="55">
        <v>1990</v>
      </c>
      <c r="G202" s="55">
        <v>1680</v>
      </c>
      <c r="H202" s="59"/>
      <c r="I202" s="59"/>
      <c r="J202" s="64"/>
    </row>
    <row r="203" spans="1:10" ht="27" outlineLevel="3">
      <c r="A203" s="15" t="s">
        <v>572</v>
      </c>
      <c r="B203" s="9" t="s">
        <v>422</v>
      </c>
      <c r="C203" s="9" t="s">
        <v>35</v>
      </c>
      <c r="D203" s="9" t="s">
        <v>486</v>
      </c>
      <c r="E203" s="9"/>
      <c r="F203" s="55">
        <f>F204</f>
        <v>162</v>
      </c>
      <c r="G203" s="55">
        <f>G204</f>
        <v>162</v>
      </c>
      <c r="H203" s="59"/>
      <c r="I203" s="59"/>
      <c r="J203" s="64"/>
    </row>
    <row r="204" spans="1:10" ht="13.5" outlineLevel="3">
      <c r="A204" s="16" t="s">
        <v>145</v>
      </c>
      <c r="B204" s="9" t="s">
        <v>422</v>
      </c>
      <c r="C204" s="9" t="s">
        <v>35</v>
      </c>
      <c r="D204" s="9" t="s">
        <v>486</v>
      </c>
      <c r="E204" s="9" t="s">
        <v>147</v>
      </c>
      <c r="F204" s="55">
        <f>F205</f>
        <v>162</v>
      </c>
      <c r="G204" s="55">
        <f>G205</f>
        <v>162</v>
      </c>
      <c r="H204" s="59"/>
      <c r="I204" s="59"/>
      <c r="J204" s="64"/>
    </row>
    <row r="205" spans="1:10" ht="13.5" outlineLevel="3">
      <c r="A205" s="16" t="s">
        <v>146</v>
      </c>
      <c r="B205" s="9" t="s">
        <v>422</v>
      </c>
      <c r="C205" s="9" t="s">
        <v>35</v>
      </c>
      <c r="D205" s="9" t="s">
        <v>486</v>
      </c>
      <c r="E205" s="9" t="s">
        <v>148</v>
      </c>
      <c r="F205" s="55">
        <v>162</v>
      </c>
      <c r="G205" s="55">
        <v>162</v>
      </c>
      <c r="H205" s="59"/>
      <c r="I205" s="59"/>
      <c r="J205" s="64"/>
    </row>
    <row r="206" spans="1:10" ht="27" outlineLevel="3">
      <c r="A206" s="15" t="s">
        <v>573</v>
      </c>
      <c r="B206" s="9" t="s">
        <v>422</v>
      </c>
      <c r="C206" s="9" t="s">
        <v>35</v>
      </c>
      <c r="D206" s="9" t="s">
        <v>487</v>
      </c>
      <c r="E206" s="9"/>
      <c r="F206" s="55">
        <f>F207</f>
        <v>940</v>
      </c>
      <c r="G206" s="55">
        <f>G207</f>
        <v>937</v>
      </c>
      <c r="H206" s="59"/>
      <c r="I206" s="59"/>
      <c r="J206" s="64"/>
    </row>
    <row r="207" spans="1:10" ht="13.5" outlineLevel="3">
      <c r="A207" s="16" t="s">
        <v>145</v>
      </c>
      <c r="B207" s="9" t="s">
        <v>422</v>
      </c>
      <c r="C207" s="9" t="s">
        <v>35</v>
      </c>
      <c r="D207" s="9" t="s">
        <v>487</v>
      </c>
      <c r="E207" s="9" t="s">
        <v>147</v>
      </c>
      <c r="F207" s="55">
        <f>F208</f>
        <v>940</v>
      </c>
      <c r="G207" s="55">
        <f>G208</f>
        <v>937</v>
      </c>
      <c r="H207" s="59"/>
      <c r="I207" s="59"/>
      <c r="J207" s="64"/>
    </row>
    <row r="208" spans="1:10" ht="13.5" outlineLevel="3">
      <c r="A208" s="16" t="s">
        <v>146</v>
      </c>
      <c r="B208" s="9" t="s">
        <v>422</v>
      </c>
      <c r="C208" s="9" t="s">
        <v>35</v>
      </c>
      <c r="D208" s="9" t="s">
        <v>487</v>
      </c>
      <c r="E208" s="9" t="s">
        <v>148</v>
      </c>
      <c r="F208" s="55">
        <v>940</v>
      </c>
      <c r="G208" s="55">
        <v>937</v>
      </c>
      <c r="H208" s="59"/>
      <c r="I208" s="59"/>
      <c r="J208" s="64"/>
    </row>
    <row r="209" spans="1:10" ht="27" outlineLevel="3">
      <c r="A209" s="16" t="s">
        <v>574</v>
      </c>
      <c r="B209" s="9" t="s">
        <v>422</v>
      </c>
      <c r="C209" s="9" t="s">
        <v>35</v>
      </c>
      <c r="D209" s="9" t="s">
        <v>575</v>
      </c>
      <c r="E209" s="9"/>
      <c r="F209" s="55">
        <f>F210</f>
        <v>2681</v>
      </c>
      <c r="G209" s="55">
        <f>G210</f>
        <v>2994</v>
      </c>
      <c r="H209" s="59"/>
      <c r="I209" s="59"/>
      <c r="J209" s="64"/>
    </row>
    <row r="210" spans="1:10" ht="13.5" outlineLevel="3">
      <c r="A210" s="16" t="s">
        <v>145</v>
      </c>
      <c r="B210" s="9" t="s">
        <v>422</v>
      </c>
      <c r="C210" s="9" t="s">
        <v>35</v>
      </c>
      <c r="D210" s="9" t="s">
        <v>575</v>
      </c>
      <c r="E210" s="9" t="s">
        <v>147</v>
      </c>
      <c r="F210" s="55">
        <f>F211</f>
        <v>2681</v>
      </c>
      <c r="G210" s="55">
        <f>G211</f>
        <v>2994</v>
      </c>
      <c r="H210" s="59"/>
      <c r="I210" s="59"/>
      <c r="J210" s="64"/>
    </row>
    <row r="211" spans="1:10" ht="13.5" outlineLevel="3">
      <c r="A211" s="16" t="s">
        <v>146</v>
      </c>
      <c r="B211" s="9" t="s">
        <v>422</v>
      </c>
      <c r="C211" s="9" t="s">
        <v>35</v>
      </c>
      <c r="D211" s="9" t="s">
        <v>575</v>
      </c>
      <c r="E211" s="9" t="s">
        <v>148</v>
      </c>
      <c r="F211" s="55">
        <v>2681</v>
      </c>
      <c r="G211" s="55">
        <v>2994</v>
      </c>
      <c r="H211" s="59"/>
      <c r="I211" s="59"/>
      <c r="J211" s="64"/>
    </row>
    <row r="212" spans="1:10" ht="40.5" outlineLevel="3">
      <c r="A212" s="16" t="s">
        <v>576</v>
      </c>
      <c r="B212" s="9" t="s">
        <v>422</v>
      </c>
      <c r="C212" s="9" t="s">
        <v>35</v>
      </c>
      <c r="D212" s="9" t="s">
        <v>577</v>
      </c>
      <c r="E212" s="9"/>
      <c r="F212" s="55">
        <f>F213</f>
        <v>50</v>
      </c>
      <c r="G212" s="55">
        <f>G213</f>
        <v>50</v>
      </c>
      <c r="H212" s="59"/>
      <c r="I212" s="59"/>
      <c r="J212" s="64"/>
    </row>
    <row r="213" spans="1:10" ht="13.5" outlineLevel="3">
      <c r="A213" s="16" t="s">
        <v>145</v>
      </c>
      <c r="B213" s="9" t="s">
        <v>422</v>
      </c>
      <c r="C213" s="9" t="s">
        <v>35</v>
      </c>
      <c r="D213" s="9" t="s">
        <v>577</v>
      </c>
      <c r="E213" s="9" t="s">
        <v>147</v>
      </c>
      <c r="F213" s="55">
        <f>F214</f>
        <v>50</v>
      </c>
      <c r="G213" s="55">
        <f>G214</f>
        <v>50</v>
      </c>
      <c r="H213" s="59"/>
      <c r="I213" s="59"/>
      <c r="J213" s="64"/>
    </row>
    <row r="214" spans="1:10" ht="13.5" outlineLevel="3">
      <c r="A214" s="16" t="s">
        <v>146</v>
      </c>
      <c r="B214" s="9" t="s">
        <v>422</v>
      </c>
      <c r="C214" s="9" t="s">
        <v>35</v>
      </c>
      <c r="D214" s="9" t="s">
        <v>577</v>
      </c>
      <c r="E214" s="9" t="s">
        <v>148</v>
      </c>
      <c r="F214" s="55">
        <v>50</v>
      </c>
      <c r="G214" s="55">
        <v>50</v>
      </c>
      <c r="H214" s="59"/>
      <c r="I214" s="59"/>
      <c r="J214" s="64"/>
    </row>
    <row r="215" spans="1:10" ht="40.5" outlineLevel="3">
      <c r="A215" s="14" t="s">
        <v>578</v>
      </c>
      <c r="B215" s="9" t="s">
        <v>422</v>
      </c>
      <c r="C215" s="9" t="s">
        <v>35</v>
      </c>
      <c r="D215" s="9" t="s">
        <v>579</v>
      </c>
      <c r="E215" s="9"/>
      <c r="F215" s="55">
        <f>F216</f>
        <v>3189</v>
      </c>
      <c r="G215" s="55">
        <f>G216</f>
        <v>4890</v>
      </c>
      <c r="H215" s="59"/>
      <c r="I215" s="59"/>
      <c r="J215" s="64"/>
    </row>
    <row r="216" spans="1:10" ht="13.5" outlineLevel="3">
      <c r="A216" s="16" t="s">
        <v>145</v>
      </c>
      <c r="B216" s="9" t="s">
        <v>422</v>
      </c>
      <c r="C216" s="9" t="s">
        <v>35</v>
      </c>
      <c r="D216" s="9" t="s">
        <v>579</v>
      </c>
      <c r="E216" s="9" t="s">
        <v>147</v>
      </c>
      <c r="F216" s="55">
        <f>F217</f>
        <v>3189</v>
      </c>
      <c r="G216" s="55">
        <f>G217</f>
        <v>4890</v>
      </c>
      <c r="H216" s="59"/>
      <c r="I216" s="59"/>
      <c r="J216" s="64"/>
    </row>
    <row r="217" spans="1:10" ht="13.5" outlineLevel="3">
      <c r="A217" s="16" t="s">
        <v>146</v>
      </c>
      <c r="B217" s="9" t="s">
        <v>422</v>
      </c>
      <c r="C217" s="9" t="s">
        <v>35</v>
      </c>
      <c r="D217" s="9" t="s">
        <v>579</v>
      </c>
      <c r="E217" s="9" t="s">
        <v>148</v>
      </c>
      <c r="F217" s="55">
        <v>3189</v>
      </c>
      <c r="G217" s="55">
        <v>4890</v>
      </c>
      <c r="H217" s="59"/>
      <c r="I217" s="59"/>
      <c r="J217" s="64"/>
    </row>
    <row r="218" spans="1:10" ht="13.5" outlineLevel="1">
      <c r="A218" s="14" t="s">
        <v>49</v>
      </c>
      <c r="B218" s="9" t="s">
        <v>422</v>
      </c>
      <c r="C218" s="9" t="s">
        <v>50</v>
      </c>
      <c r="D218" s="9"/>
      <c r="E218" s="9" t="s">
        <v>415</v>
      </c>
      <c r="F218" s="55">
        <f>F219+F228</f>
        <v>1401.3</v>
      </c>
      <c r="G218" s="55">
        <f>G219+G228</f>
        <v>1401.3</v>
      </c>
      <c r="H218" s="59"/>
      <c r="I218" s="59"/>
      <c r="J218" s="64"/>
    </row>
    <row r="219" spans="1:10" ht="27" outlineLevel="1">
      <c r="A219" s="16" t="s">
        <v>178</v>
      </c>
      <c r="B219" s="9" t="s">
        <v>422</v>
      </c>
      <c r="C219" s="9" t="s">
        <v>50</v>
      </c>
      <c r="D219" s="9" t="s">
        <v>471</v>
      </c>
      <c r="E219" s="9"/>
      <c r="F219" s="55">
        <f>F220+F224</f>
        <v>1050</v>
      </c>
      <c r="G219" s="55">
        <f>G220+G224</f>
        <v>1050</v>
      </c>
      <c r="H219" s="59"/>
      <c r="I219" s="59"/>
      <c r="J219" s="64"/>
    </row>
    <row r="220" spans="1:10" ht="27" outlineLevel="1">
      <c r="A220" s="16" t="s">
        <v>179</v>
      </c>
      <c r="B220" s="9" t="s">
        <v>422</v>
      </c>
      <c r="C220" s="9" t="s">
        <v>50</v>
      </c>
      <c r="D220" s="9" t="s">
        <v>488</v>
      </c>
      <c r="E220" s="9"/>
      <c r="F220" s="55">
        <f t="shared" ref="F220:G222" si="5">F221</f>
        <v>1000</v>
      </c>
      <c r="G220" s="55">
        <f t="shared" si="5"/>
        <v>1000</v>
      </c>
      <c r="H220" s="59"/>
      <c r="I220" s="59"/>
      <c r="J220" s="64"/>
    </row>
    <row r="221" spans="1:10" ht="27" outlineLevel="2">
      <c r="A221" s="67" t="s">
        <v>375</v>
      </c>
      <c r="B221" s="9" t="s">
        <v>422</v>
      </c>
      <c r="C221" s="9" t="s">
        <v>50</v>
      </c>
      <c r="D221" s="9" t="s">
        <v>409</v>
      </c>
      <c r="E221" s="9" t="s">
        <v>415</v>
      </c>
      <c r="F221" s="55">
        <f t="shared" si="5"/>
        <v>1000</v>
      </c>
      <c r="G221" s="55">
        <f t="shared" si="5"/>
        <v>1000</v>
      </c>
      <c r="H221" s="59"/>
      <c r="I221" s="59"/>
      <c r="J221" s="64"/>
    </row>
    <row r="222" spans="1:10" ht="13.5" outlineLevel="2">
      <c r="A222" s="15" t="s">
        <v>149</v>
      </c>
      <c r="B222" s="9" t="s">
        <v>422</v>
      </c>
      <c r="C222" s="9" t="s">
        <v>50</v>
      </c>
      <c r="D222" s="9" t="s">
        <v>409</v>
      </c>
      <c r="E222" s="9" t="s">
        <v>151</v>
      </c>
      <c r="F222" s="55">
        <f t="shared" si="5"/>
        <v>1000</v>
      </c>
      <c r="G222" s="55">
        <f t="shared" si="5"/>
        <v>1000</v>
      </c>
      <c r="H222" s="59"/>
      <c r="I222" s="59"/>
      <c r="J222" s="64"/>
    </row>
    <row r="223" spans="1:10" ht="27" outlineLevel="3">
      <c r="A223" s="14" t="s">
        <v>221</v>
      </c>
      <c r="B223" s="9" t="s">
        <v>422</v>
      </c>
      <c r="C223" s="9" t="s">
        <v>50</v>
      </c>
      <c r="D223" s="9" t="s">
        <v>409</v>
      </c>
      <c r="E223" s="9" t="s">
        <v>83</v>
      </c>
      <c r="F223" s="55">
        <v>1000</v>
      </c>
      <c r="G223" s="55">
        <v>1000</v>
      </c>
      <c r="H223" s="59"/>
      <c r="I223" s="59"/>
      <c r="J223" s="64"/>
    </row>
    <row r="224" spans="1:10" ht="13.5" outlineLevel="3">
      <c r="A224" s="16" t="s">
        <v>337</v>
      </c>
      <c r="B224" s="9" t="s">
        <v>422</v>
      </c>
      <c r="C224" s="9" t="s">
        <v>50</v>
      </c>
      <c r="D224" s="9" t="s">
        <v>489</v>
      </c>
      <c r="E224" s="9"/>
      <c r="F224" s="55">
        <f t="shared" ref="F224:G226" si="6">F225</f>
        <v>50</v>
      </c>
      <c r="G224" s="55">
        <f t="shared" si="6"/>
        <v>50</v>
      </c>
      <c r="H224" s="59"/>
      <c r="I224" s="59"/>
      <c r="J224" s="64"/>
    </row>
    <row r="225" spans="1:10" ht="13.5" outlineLevel="3">
      <c r="A225" s="16" t="s">
        <v>338</v>
      </c>
      <c r="B225" s="9" t="s">
        <v>422</v>
      </c>
      <c r="C225" s="9" t="s">
        <v>50</v>
      </c>
      <c r="D225" s="9" t="s">
        <v>490</v>
      </c>
      <c r="E225" s="9"/>
      <c r="F225" s="55">
        <f t="shared" si="6"/>
        <v>50</v>
      </c>
      <c r="G225" s="55">
        <f t="shared" si="6"/>
        <v>50</v>
      </c>
      <c r="H225" s="59"/>
      <c r="I225" s="59"/>
      <c r="J225" s="64"/>
    </row>
    <row r="226" spans="1:10" ht="13.5" outlineLevel="3">
      <c r="A226" s="16" t="s">
        <v>145</v>
      </c>
      <c r="B226" s="9" t="s">
        <v>422</v>
      </c>
      <c r="C226" s="9" t="s">
        <v>50</v>
      </c>
      <c r="D226" s="9" t="s">
        <v>490</v>
      </c>
      <c r="E226" s="9" t="s">
        <v>147</v>
      </c>
      <c r="F226" s="55">
        <f t="shared" si="6"/>
        <v>50</v>
      </c>
      <c r="G226" s="55">
        <f t="shared" si="6"/>
        <v>50</v>
      </c>
      <c r="H226" s="59"/>
      <c r="I226" s="59"/>
      <c r="J226" s="64"/>
    </row>
    <row r="227" spans="1:10" ht="13.5" outlineLevel="3">
      <c r="A227" s="16" t="s">
        <v>146</v>
      </c>
      <c r="B227" s="9" t="s">
        <v>422</v>
      </c>
      <c r="C227" s="9" t="s">
        <v>50</v>
      </c>
      <c r="D227" s="9" t="s">
        <v>490</v>
      </c>
      <c r="E227" s="9" t="s">
        <v>148</v>
      </c>
      <c r="F227" s="55">
        <v>50</v>
      </c>
      <c r="G227" s="55">
        <v>50</v>
      </c>
      <c r="H227" s="59"/>
      <c r="I227" s="59"/>
      <c r="J227" s="64"/>
    </row>
    <row r="228" spans="1:10" ht="13.5" outlineLevel="3">
      <c r="A228" s="14" t="s">
        <v>233</v>
      </c>
      <c r="B228" s="9" t="s">
        <v>422</v>
      </c>
      <c r="C228" s="9" t="s">
        <v>50</v>
      </c>
      <c r="D228" s="9" t="s">
        <v>89</v>
      </c>
      <c r="E228" s="9"/>
      <c r="F228" s="55">
        <f t="shared" ref="F228:G231" si="7">F229</f>
        <v>351.3</v>
      </c>
      <c r="G228" s="55">
        <f t="shared" si="7"/>
        <v>351.3</v>
      </c>
      <c r="H228" s="59"/>
      <c r="I228" s="59"/>
      <c r="J228" s="64"/>
    </row>
    <row r="229" spans="1:10" ht="13.5" outlineLevel="2">
      <c r="A229" s="14" t="s">
        <v>175</v>
      </c>
      <c r="B229" s="9" t="s">
        <v>422</v>
      </c>
      <c r="C229" s="9" t="s">
        <v>50</v>
      </c>
      <c r="D229" s="9" t="s">
        <v>103</v>
      </c>
      <c r="E229" s="9" t="s">
        <v>415</v>
      </c>
      <c r="F229" s="55">
        <f t="shared" si="7"/>
        <v>351.3</v>
      </c>
      <c r="G229" s="55">
        <f t="shared" si="7"/>
        <v>351.3</v>
      </c>
      <c r="H229" s="59"/>
      <c r="I229" s="59"/>
      <c r="J229" s="64"/>
    </row>
    <row r="230" spans="1:10" ht="13.5" outlineLevel="3">
      <c r="A230" s="14" t="s">
        <v>228</v>
      </c>
      <c r="B230" s="9" t="s">
        <v>422</v>
      </c>
      <c r="C230" s="9" t="s">
        <v>50</v>
      </c>
      <c r="D230" s="9" t="s">
        <v>470</v>
      </c>
      <c r="E230" s="9" t="s">
        <v>415</v>
      </c>
      <c r="F230" s="55">
        <f t="shared" si="7"/>
        <v>351.3</v>
      </c>
      <c r="G230" s="55">
        <f t="shared" si="7"/>
        <v>351.3</v>
      </c>
      <c r="H230" s="59"/>
      <c r="I230" s="59"/>
      <c r="J230" s="64"/>
    </row>
    <row r="231" spans="1:10" ht="13.5" outlineLevel="3">
      <c r="A231" s="16" t="s">
        <v>145</v>
      </c>
      <c r="B231" s="9" t="s">
        <v>422</v>
      </c>
      <c r="C231" s="9" t="s">
        <v>50</v>
      </c>
      <c r="D231" s="9" t="s">
        <v>470</v>
      </c>
      <c r="E231" s="9" t="s">
        <v>147</v>
      </c>
      <c r="F231" s="55">
        <f t="shared" si="7"/>
        <v>351.3</v>
      </c>
      <c r="G231" s="55">
        <f t="shared" si="7"/>
        <v>351.3</v>
      </c>
      <c r="H231" s="59"/>
      <c r="I231" s="59"/>
      <c r="J231" s="64"/>
    </row>
    <row r="232" spans="1:10" ht="13.5" outlineLevel="3">
      <c r="A232" s="16" t="s">
        <v>146</v>
      </c>
      <c r="B232" s="9" t="s">
        <v>422</v>
      </c>
      <c r="C232" s="9" t="s">
        <v>50</v>
      </c>
      <c r="D232" s="9" t="s">
        <v>470</v>
      </c>
      <c r="E232" s="9" t="s">
        <v>148</v>
      </c>
      <c r="F232" s="55">
        <v>351.3</v>
      </c>
      <c r="G232" s="55">
        <v>351.3</v>
      </c>
      <c r="H232" s="59"/>
      <c r="I232" s="59"/>
      <c r="J232" s="64"/>
    </row>
    <row r="233" spans="1:10" ht="13.5" outlineLevel="3">
      <c r="A233" s="13" t="s">
        <v>136</v>
      </c>
      <c r="B233" s="8" t="s">
        <v>422</v>
      </c>
      <c r="C233" s="12" t="s">
        <v>345</v>
      </c>
      <c r="D233" s="10"/>
      <c r="E233" s="9"/>
      <c r="F233" s="55">
        <f>F234+F250</f>
        <v>34389</v>
      </c>
      <c r="G233" s="55">
        <f>G234+G250</f>
        <v>34389</v>
      </c>
      <c r="H233" s="59"/>
      <c r="I233" s="59"/>
      <c r="J233" s="64"/>
    </row>
    <row r="234" spans="1:10" ht="13.5" outlineLevel="1">
      <c r="A234" s="14" t="s">
        <v>51</v>
      </c>
      <c r="B234" s="9" t="s">
        <v>422</v>
      </c>
      <c r="C234" s="9" t="s">
        <v>52</v>
      </c>
      <c r="D234" s="9"/>
      <c r="E234" s="9" t="s">
        <v>415</v>
      </c>
      <c r="F234" s="55">
        <f>F235+F240+F245</f>
        <v>20586</v>
      </c>
      <c r="G234" s="55">
        <f>G235+G240+G245</f>
        <v>20586</v>
      </c>
      <c r="H234" s="59"/>
      <c r="I234" s="59"/>
      <c r="J234" s="64"/>
    </row>
    <row r="235" spans="1:10" ht="27" outlineLevel="1">
      <c r="A235" s="14" t="s">
        <v>40</v>
      </c>
      <c r="B235" s="9" t="s">
        <v>422</v>
      </c>
      <c r="C235" s="9" t="s">
        <v>52</v>
      </c>
      <c r="D235" s="9" t="s">
        <v>493</v>
      </c>
      <c r="E235" s="9"/>
      <c r="F235" s="55">
        <f t="shared" ref="F235:G238" si="8">F236</f>
        <v>15717</v>
      </c>
      <c r="G235" s="55">
        <f t="shared" si="8"/>
        <v>15717</v>
      </c>
      <c r="H235" s="59"/>
      <c r="I235" s="59"/>
      <c r="J235" s="64"/>
    </row>
    <row r="236" spans="1:10" ht="13.5" outlineLevel="1">
      <c r="A236" s="52" t="s">
        <v>46</v>
      </c>
      <c r="B236" s="9" t="s">
        <v>422</v>
      </c>
      <c r="C236" s="9" t="s">
        <v>52</v>
      </c>
      <c r="D236" s="9" t="s">
        <v>494</v>
      </c>
      <c r="E236" s="9"/>
      <c r="F236" s="55">
        <f t="shared" si="8"/>
        <v>15717</v>
      </c>
      <c r="G236" s="55">
        <f t="shared" si="8"/>
        <v>15717</v>
      </c>
      <c r="H236" s="59"/>
      <c r="I236" s="59"/>
      <c r="J236" s="64"/>
    </row>
    <row r="237" spans="1:10" ht="13.5" outlineLevel="1">
      <c r="A237" s="14" t="s">
        <v>551</v>
      </c>
      <c r="B237" s="9" t="s">
        <v>422</v>
      </c>
      <c r="C237" s="9" t="s">
        <v>52</v>
      </c>
      <c r="D237" s="9" t="s">
        <v>495</v>
      </c>
      <c r="E237" s="9"/>
      <c r="F237" s="55">
        <f t="shared" si="8"/>
        <v>15717</v>
      </c>
      <c r="G237" s="55">
        <f t="shared" si="8"/>
        <v>15717</v>
      </c>
      <c r="H237" s="59"/>
      <c r="I237" s="59"/>
      <c r="J237" s="64"/>
    </row>
    <row r="238" spans="1:10" ht="13.5" outlineLevel="1">
      <c r="A238" s="16" t="s">
        <v>145</v>
      </c>
      <c r="B238" s="9" t="s">
        <v>422</v>
      </c>
      <c r="C238" s="9" t="s">
        <v>52</v>
      </c>
      <c r="D238" s="9" t="s">
        <v>495</v>
      </c>
      <c r="E238" s="9" t="s">
        <v>147</v>
      </c>
      <c r="F238" s="55">
        <f t="shared" si="8"/>
        <v>15717</v>
      </c>
      <c r="G238" s="55">
        <f t="shared" si="8"/>
        <v>15717</v>
      </c>
      <c r="H238" s="59"/>
      <c r="I238" s="59"/>
      <c r="J238" s="64"/>
    </row>
    <row r="239" spans="1:10" ht="13.5" outlineLevel="1">
      <c r="A239" s="16" t="s">
        <v>146</v>
      </c>
      <c r="B239" s="9" t="s">
        <v>422</v>
      </c>
      <c r="C239" s="9" t="s">
        <v>52</v>
      </c>
      <c r="D239" s="9" t="s">
        <v>495</v>
      </c>
      <c r="E239" s="9" t="s">
        <v>148</v>
      </c>
      <c r="F239" s="55">
        <v>15717</v>
      </c>
      <c r="G239" s="55">
        <v>15717</v>
      </c>
      <c r="H239" s="59"/>
      <c r="I239" s="59"/>
      <c r="J239" s="64"/>
    </row>
    <row r="240" spans="1:10" ht="13.5" outlineLevel="1">
      <c r="A240" s="14" t="s">
        <v>233</v>
      </c>
      <c r="B240" s="9" t="s">
        <v>422</v>
      </c>
      <c r="C240" s="9" t="s">
        <v>52</v>
      </c>
      <c r="D240" s="9" t="s">
        <v>89</v>
      </c>
      <c r="E240" s="9"/>
      <c r="F240" s="55">
        <f t="shared" ref="F240:G243" si="9">F241</f>
        <v>400</v>
      </c>
      <c r="G240" s="55">
        <f t="shared" si="9"/>
        <v>400</v>
      </c>
      <c r="H240" s="59"/>
      <c r="I240" s="59"/>
      <c r="J240" s="64"/>
    </row>
    <row r="241" spans="1:10" ht="13.5" outlineLevel="1">
      <c r="A241" s="14" t="s">
        <v>175</v>
      </c>
      <c r="B241" s="9" t="s">
        <v>422</v>
      </c>
      <c r="C241" s="9" t="s">
        <v>52</v>
      </c>
      <c r="D241" s="9" t="s">
        <v>103</v>
      </c>
      <c r="E241" s="9" t="s">
        <v>415</v>
      </c>
      <c r="F241" s="55">
        <f t="shared" si="9"/>
        <v>400</v>
      </c>
      <c r="G241" s="55">
        <f t="shared" si="9"/>
        <v>400</v>
      </c>
      <c r="H241" s="59"/>
      <c r="I241" s="59"/>
      <c r="J241" s="64"/>
    </row>
    <row r="242" spans="1:10" ht="13.5" outlineLevel="1">
      <c r="A242" s="14" t="s">
        <v>228</v>
      </c>
      <c r="B242" s="9" t="s">
        <v>422</v>
      </c>
      <c r="C242" s="9" t="s">
        <v>52</v>
      </c>
      <c r="D242" s="9" t="s">
        <v>470</v>
      </c>
      <c r="E242" s="9" t="s">
        <v>415</v>
      </c>
      <c r="F242" s="55">
        <f t="shared" si="9"/>
        <v>400</v>
      </c>
      <c r="G242" s="55">
        <f t="shared" si="9"/>
        <v>400</v>
      </c>
      <c r="H242" s="59"/>
      <c r="I242" s="59"/>
      <c r="J242" s="64"/>
    </row>
    <row r="243" spans="1:10" ht="13.5" outlineLevel="1">
      <c r="A243" s="16" t="s">
        <v>145</v>
      </c>
      <c r="B243" s="9" t="s">
        <v>422</v>
      </c>
      <c r="C243" s="9" t="s">
        <v>52</v>
      </c>
      <c r="D243" s="9" t="s">
        <v>470</v>
      </c>
      <c r="E243" s="9" t="s">
        <v>147</v>
      </c>
      <c r="F243" s="55">
        <f t="shared" si="9"/>
        <v>400</v>
      </c>
      <c r="G243" s="55">
        <f t="shared" si="9"/>
        <v>400</v>
      </c>
      <c r="H243" s="59"/>
      <c r="I243" s="59"/>
      <c r="J243" s="64"/>
    </row>
    <row r="244" spans="1:10" ht="13.5" outlineLevel="1">
      <c r="A244" s="16" t="s">
        <v>146</v>
      </c>
      <c r="B244" s="9" t="s">
        <v>422</v>
      </c>
      <c r="C244" s="9" t="s">
        <v>52</v>
      </c>
      <c r="D244" s="9" t="s">
        <v>470</v>
      </c>
      <c r="E244" s="9" t="s">
        <v>148</v>
      </c>
      <c r="F244" s="55">
        <v>400</v>
      </c>
      <c r="G244" s="55">
        <v>400</v>
      </c>
      <c r="H244" s="59"/>
      <c r="I244" s="59"/>
      <c r="J244" s="64"/>
    </row>
    <row r="245" spans="1:10" ht="27" outlineLevel="2">
      <c r="A245" s="14" t="s">
        <v>180</v>
      </c>
      <c r="B245" s="9" t="s">
        <v>422</v>
      </c>
      <c r="C245" s="9" t="s">
        <v>52</v>
      </c>
      <c r="D245" s="9" t="s">
        <v>491</v>
      </c>
      <c r="E245" s="9" t="s">
        <v>415</v>
      </c>
      <c r="F245" s="55">
        <f t="shared" ref="F245:G248" si="10">F246</f>
        <v>4469</v>
      </c>
      <c r="G245" s="55">
        <f t="shared" si="10"/>
        <v>4469</v>
      </c>
      <c r="H245" s="59"/>
      <c r="I245" s="59"/>
      <c r="J245" s="64"/>
    </row>
    <row r="246" spans="1:10" ht="13.5" outlineLevel="2">
      <c r="A246" s="24" t="s">
        <v>376</v>
      </c>
      <c r="B246" s="9" t="s">
        <v>422</v>
      </c>
      <c r="C246" s="9" t="s">
        <v>52</v>
      </c>
      <c r="D246" s="9" t="s">
        <v>496</v>
      </c>
      <c r="E246" s="9"/>
      <c r="F246" s="55">
        <f t="shared" si="10"/>
        <v>4469</v>
      </c>
      <c r="G246" s="55">
        <f t="shared" si="10"/>
        <v>4469</v>
      </c>
      <c r="H246" s="59"/>
      <c r="I246" s="59"/>
      <c r="J246" s="64"/>
    </row>
    <row r="247" spans="1:10" ht="13.5" outlineLevel="2">
      <c r="A247" s="14" t="s">
        <v>377</v>
      </c>
      <c r="B247" s="9" t="s">
        <v>422</v>
      </c>
      <c r="C247" s="9" t="s">
        <v>52</v>
      </c>
      <c r="D247" s="9" t="s">
        <v>497</v>
      </c>
      <c r="E247" s="9"/>
      <c r="F247" s="55">
        <f t="shared" si="10"/>
        <v>4469</v>
      </c>
      <c r="G247" s="55">
        <f t="shared" si="10"/>
        <v>4469</v>
      </c>
      <c r="H247" s="59"/>
      <c r="I247" s="59"/>
      <c r="J247" s="64"/>
    </row>
    <row r="248" spans="1:10" ht="13.5" outlineLevel="2">
      <c r="A248" s="16" t="s">
        <v>145</v>
      </c>
      <c r="B248" s="9" t="s">
        <v>422</v>
      </c>
      <c r="C248" s="9" t="s">
        <v>52</v>
      </c>
      <c r="D248" s="9" t="s">
        <v>497</v>
      </c>
      <c r="E248" s="9" t="s">
        <v>147</v>
      </c>
      <c r="F248" s="55">
        <f t="shared" si="10"/>
        <v>4469</v>
      </c>
      <c r="G248" s="55">
        <f t="shared" si="10"/>
        <v>4469</v>
      </c>
      <c r="H248" s="59"/>
      <c r="I248" s="59"/>
      <c r="J248" s="64"/>
    </row>
    <row r="249" spans="1:10" ht="13.5" outlineLevel="3">
      <c r="A249" s="16" t="s">
        <v>146</v>
      </c>
      <c r="B249" s="9" t="s">
        <v>422</v>
      </c>
      <c r="C249" s="9" t="s">
        <v>52</v>
      </c>
      <c r="D249" s="9" t="s">
        <v>497</v>
      </c>
      <c r="E249" s="9" t="s">
        <v>148</v>
      </c>
      <c r="F249" s="55">
        <v>4469</v>
      </c>
      <c r="G249" s="55">
        <v>4469</v>
      </c>
      <c r="H249" s="59"/>
      <c r="I249" s="59"/>
      <c r="J249" s="64"/>
    </row>
    <row r="250" spans="1:10" ht="13.5" outlineLevel="3">
      <c r="A250" s="16" t="s">
        <v>10</v>
      </c>
      <c r="B250" s="9" t="s">
        <v>422</v>
      </c>
      <c r="C250" s="9" t="s">
        <v>9</v>
      </c>
      <c r="D250" s="9"/>
      <c r="E250" s="9"/>
      <c r="F250" s="55">
        <f>F251</f>
        <v>13803</v>
      </c>
      <c r="G250" s="55">
        <f>G251</f>
        <v>13803</v>
      </c>
      <c r="H250" s="59"/>
      <c r="I250" s="59"/>
      <c r="J250" s="64"/>
    </row>
    <row r="251" spans="1:10" ht="27" outlineLevel="3">
      <c r="A251" s="16" t="s">
        <v>178</v>
      </c>
      <c r="B251" s="9" t="s">
        <v>422</v>
      </c>
      <c r="C251" s="9" t="s">
        <v>9</v>
      </c>
      <c r="D251" s="9" t="s">
        <v>471</v>
      </c>
      <c r="E251" s="9"/>
      <c r="F251" s="55">
        <f t="shared" ref="F251:G254" si="11">F252</f>
        <v>13803</v>
      </c>
      <c r="G251" s="55">
        <f t="shared" si="11"/>
        <v>13803</v>
      </c>
      <c r="H251" s="59"/>
      <c r="I251" s="59"/>
      <c r="J251" s="64"/>
    </row>
    <row r="252" spans="1:10" ht="27" outlineLevel="3">
      <c r="A252" s="16" t="s">
        <v>203</v>
      </c>
      <c r="B252" s="9" t="s">
        <v>422</v>
      </c>
      <c r="C252" s="9" t="s">
        <v>9</v>
      </c>
      <c r="D252" s="9" t="s">
        <v>472</v>
      </c>
      <c r="E252" s="9"/>
      <c r="F252" s="55">
        <f t="shared" si="11"/>
        <v>13803</v>
      </c>
      <c r="G252" s="55">
        <f t="shared" si="11"/>
        <v>13803</v>
      </c>
      <c r="H252" s="59"/>
      <c r="I252" s="59"/>
      <c r="J252" s="64"/>
    </row>
    <row r="253" spans="1:10" ht="13.5" outlineLevel="3">
      <c r="A253" s="16" t="s">
        <v>378</v>
      </c>
      <c r="B253" s="9" t="s">
        <v>422</v>
      </c>
      <c r="C253" s="9" t="s">
        <v>9</v>
      </c>
      <c r="D253" s="9" t="s">
        <v>498</v>
      </c>
      <c r="E253" s="9"/>
      <c r="F253" s="55">
        <f t="shared" si="11"/>
        <v>13803</v>
      </c>
      <c r="G253" s="55">
        <f t="shared" si="11"/>
        <v>13803</v>
      </c>
      <c r="H253" s="59"/>
      <c r="I253" s="59"/>
      <c r="J253" s="64"/>
    </row>
    <row r="254" spans="1:10" ht="13.5" outlineLevel="3">
      <c r="A254" s="16" t="s">
        <v>145</v>
      </c>
      <c r="B254" s="9" t="s">
        <v>422</v>
      </c>
      <c r="C254" s="9" t="s">
        <v>9</v>
      </c>
      <c r="D254" s="9" t="s">
        <v>498</v>
      </c>
      <c r="E254" s="9" t="s">
        <v>147</v>
      </c>
      <c r="F254" s="55">
        <f t="shared" si="11"/>
        <v>13803</v>
      </c>
      <c r="G254" s="55">
        <f t="shared" si="11"/>
        <v>13803</v>
      </c>
      <c r="H254" s="59"/>
      <c r="I254" s="59"/>
      <c r="J254" s="64"/>
    </row>
    <row r="255" spans="1:10" ht="13.5" outlineLevel="3">
      <c r="A255" s="16" t="s">
        <v>146</v>
      </c>
      <c r="B255" s="9" t="s">
        <v>422</v>
      </c>
      <c r="C255" s="9" t="s">
        <v>9</v>
      </c>
      <c r="D255" s="9" t="s">
        <v>498</v>
      </c>
      <c r="E255" s="9" t="s">
        <v>148</v>
      </c>
      <c r="F255" s="55">
        <v>13803</v>
      </c>
      <c r="G255" s="55">
        <v>13803</v>
      </c>
      <c r="H255" s="59"/>
      <c r="I255" s="59"/>
      <c r="J255" s="64"/>
    </row>
    <row r="256" spans="1:10" ht="13.5" outlineLevel="3">
      <c r="A256" s="16"/>
      <c r="B256" s="9"/>
      <c r="C256" s="9"/>
      <c r="D256" s="9"/>
      <c r="E256" s="9"/>
      <c r="F256" s="55"/>
      <c r="G256" s="55"/>
      <c r="H256" s="59"/>
      <c r="I256" s="59"/>
      <c r="J256" s="64"/>
    </row>
    <row r="257" spans="1:10" ht="13.5" outlineLevel="3">
      <c r="A257" s="13" t="s">
        <v>137</v>
      </c>
      <c r="B257" s="8" t="s">
        <v>422</v>
      </c>
      <c r="C257" s="12" t="s">
        <v>346</v>
      </c>
      <c r="D257" s="9"/>
      <c r="E257" s="9"/>
      <c r="F257" s="55">
        <f>F258</f>
        <v>4258</v>
      </c>
      <c r="G257" s="55">
        <f>G258</f>
        <v>5838</v>
      </c>
      <c r="H257" s="59"/>
      <c r="I257" s="59"/>
      <c r="J257" s="64"/>
    </row>
    <row r="258" spans="1:10" ht="13.5" outlineLevel="1">
      <c r="A258" s="14" t="s">
        <v>53</v>
      </c>
      <c r="B258" s="9" t="s">
        <v>422</v>
      </c>
      <c r="C258" s="9" t="s">
        <v>54</v>
      </c>
      <c r="D258" s="9"/>
      <c r="E258" s="9" t="s">
        <v>415</v>
      </c>
      <c r="F258" s="55">
        <f>F259</f>
        <v>4258</v>
      </c>
      <c r="G258" s="55">
        <f>G259</f>
        <v>5838</v>
      </c>
      <c r="H258" s="59"/>
      <c r="I258" s="59"/>
      <c r="J258" s="64"/>
    </row>
    <row r="259" spans="1:10" ht="27" outlineLevel="2">
      <c r="A259" s="14" t="s">
        <v>351</v>
      </c>
      <c r="B259" s="9" t="s">
        <v>422</v>
      </c>
      <c r="C259" s="9" t="s">
        <v>54</v>
      </c>
      <c r="D259" s="9" t="s">
        <v>499</v>
      </c>
      <c r="E259" s="9" t="s">
        <v>415</v>
      </c>
      <c r="F259" s="55">
        <f>F263+F266+F269+F272+F275</f>
        <v>4258</v>
      </c>
      <c r="G259" s="55">
        <f>G263+G266+G269+G272+G275+G260</f>
        <v>5838</v>
      </c>
      <c r="H259" s="59"/>
      <c r="I259" s="59"/>
      <c r="J259" s="64"/>
    </row>
    <row r="260" spans="1:10" ht="13.5" outlineLevel="2">
      <c r="A260" s="14" t="s">
        <v>570</v>
      </c>
      <c r="B260" s="9" t="s">
        <v>422</v>
      </c>
      <c r="C260" s="9" t="s">
        <v>54</v>
      </c>
      <c r="D260" s="9" t="s">
        <v>569</v>
      </c>
      <c r="E260" s="9"/>
      <c r="F260" s="55"/>
      <c r="G260" s="55">
        <f>G261</f>
        <v>1500</v>
      </c>
      <c r="H260" s="59"/>
      <c r="I260" s="59"/>
      <c r="J260" s="64"/>
    </row>
    <row r="261" spans="1:10" ht="13.5" outlineLevel="2">
      <c r="A261" s="16" t="s">
        <v>145</v>
      </c>
      <c r="B261" s="9" t="s">
        <v>422</v>
      </c>
      <c r="C261" s="9" t="s">
        <v>54</v>
      </c>
      <c r="D261" s="9" t="s">
        <v>569</v>
      </c>
      <c r="E261" s="9" t="s">
        <v>147</v>
      </c>
      <c r="F261" s="55">
        <f>F262</f>
        <v>0</v>
      </c>
      <c r="G261" s="55">
        <f>G262</f>
        <v>1500</v>
      </c>
      <c r="H261" s="59"/>
      <c r="I261" s="59"/>
      <c r="J261" s="64"/>
    </row>
    <row r="262" spans="1:10" ht="13.5" outlineLevel="2">
      <c r="A262" s="16" t="s">
        <v>146</v>
      </c>
      <c r="B262" s="9" t="s">
        <v>422</v>
      </c>
      <c r="C262" s="9" t="s">
        <v>54</v>
      </c>
      <c r="D262" s="9" t="s">
        <v>569</v>
      </c>
      <c r="E262" s="9" t="s">
        <v>148</v>
      </c>
      <c r="F262" s="55"/>
      <c r="G262" s="55">
        <v>1500</v>
      </c>
      <c r="H262" s="59"/>
      <c r="I262" s="59"/>
      <c r="J262" s="64"/>
    </row>
    <row r="263" spans="1:10" ht="13.5" outlineLevel="3">
      <c r="A263" s="21" t="s">
        <v>380</v>
      </c>
      <c r="B263" s="9" t="s">
        <v>422</v>
      </c>
      <c r="C263" s="9" t="s">
        <v>54</v>
      </c>
      <c r="D263" s="9" t="s">
        <v>500</v>
      </c>
      <c r="E263" s="9"/>
      <c r="F263" s="55">
        <f>F264</f>
        <v>1850</v>
      </c>
      <c r="G263" s="55">
        <f>G264</f>
        <v>1900</v>
      </c>
      <c r="H263" s="59"/>
      <c r="I263" s="59"/>
      <c r="J263" s="64"/>
    </row>
    <row r="264" spans="1:10" ht="13.5" outlineLevel="3">
      <c r="A264" s="16" t="s">
        <v>145</v>
      </c>
      <c r="B264" s="9" t="s">
        <v>422</v>
      </c>
      <c r="C264" s="9" t="s">
        <v>54</v>
      </c>
      <c r="D264" s="9" t="s">
        <v>500</v>
      </c>
      <c r="E264" s="9" t="s">
        <v>147</v>
      </c>
      <c r="F264" s="55">
        <f>F265</f>
        <v>1850</v>
      </c>
      <c r="G264" s="55">
        <f>G265</f>
        <v>1900</v>
      </c>
      <c r="H264" s="59"/>
      <c r="I264" s="59"/>
      <c r="J264" s="64"/>
    </row>
    <row r="265" spans="1:10" ht="13.5" outlineLevel="3">
      <c r="A265" s="16" t="s">
        <v>146</v>
      </c>
      <c r="B265" s="9" t="s">
        <v>422</v>
      </c>
      <c r="C265" s="9" t="s">
        <v>54</v>
      </c>
      <c r="D265" s="9" t="s">
        <v>500</v>
      </c>
      <c r="E265" s="9" t="s">
        <v>148</v>
      </c>
      <c r="F265" s="55">
        <v>1850</v>
      </c>
      <c r="G265" s="55">
        <v>1900</v>
      </c>
      <c r="H265" s="59"/>
      <c r="I265" s="59"/>
      <c r="J265" s="64"/>
    </row>
    <row r="266" spans="1:10" ht="13.5" outlineLevel="3">
      <c r="A266" s="21" t="s">
        <v>381</v>
      </c>
      <c r="B266" s="9" t="s">
        <v>422</v>
      </c>
      <c r="C266" s="9" t="s">
        <v>54</v>
      </c>
      <c r="D266" s="9" t="s">
        <v>501</v>
      </c>
      <c r="E266" s="9"/>
      <c r="F266" s="55">
        <f>F267</f>
        <v>540</v>
      </c>
      <c r="G266" s="55">
        <f>G267</f>
        <v>550</v>
      </c>
      <c r="H266" s="59"/>
      <c r="I266" s="59"/>
      <c r="J266" s="64"/>
    </row>
    <row r="267" spans="1:10" ht="13.5" outlineLevel="3">
      <c r="A267" s="16" t="s">
        <v>145</v>
      </c>
      <c r="B267" s="9" t="s">
        <v>422</v>
      </c>
      <c r="C267" s="9" t="s">
        <v>54</v>
      </c>
      <c r="D267" s="9" t="s">
        <v>501</v>
      </c>
      <c r="E267" s="9" t="s">
        <v>147</v>
      </c>
      <c r="F267" s="55">
        <f>F268</f>
        <v>540</v>
      </c>
      <c r="G267" s="55">
        <f>G268</f>
        <v>550</v>
      </c>
      <c r="H267" s="59"/>
      <c r="I267" s="59"/>
      <c r="J267" s="64"/>
    </row>
    <row r="268" spans="1:10" ht="13.5" outlineLevel="3">
      <c r="A268" s="16" t="s">
        <v>146</v>
      </c>
      <c r="B268" s="9" t="s">
        <v>422</v>
      </c>
      <c r="C268" s="9" t="s">
        <v>54</v>
      </c>
      <c r="D268" s="9" t="s">
        <v>501</v>
      </c>
      <c r="E268" s="9" t="s">
        <v>148</v>
      </c>
      <c r="F268" s="55">
        <v>540</v>
      </c>
      <c r="G268" s="55">
        <v>550</v>
      </c>
      <c r="H268" s="59"/>
      <c r="I268" s="59"/>
      <c r="J268" s="64"/>
    </row>
    <row r="269" spans="1:10" ht="13.5" outlineLevel="3">
      <c r="A269" s="21" t="s">
        <v>542</v>
      </c>
      <c r="B269" s="9" t="s">
        <v>422</v>
      </c>
      <c r="C269" s="9" t="s">
        <v>54</v>
      </c>
      <c r="D269" s="9" t="s">
        <v>502</v>
      </c>
      <c r="E269" s="9"/>
      <c r="F269" s="55">
        <f>F270</f>
        <v>510</v>
      </c>
      <c r="G269" s="55">
        <f>G270</f>
        <v>0</v>
      </c>
      <c r="H269" s="59"/>
      <c r="I269" s="59"/>
      <c r="J269" s="64"/>
    </row>
    <row r="270" spans="1:10" ht="13.5" outlineLevel="3">
      <c r="A270" s="24" t="s">
        <v>157</v>
      </c>
      <c r="B270" s="9" t="s">
        <v>422</v>
      </c>
      <c r="C270" s="9" t="s">
        <v>54</v>
      </c>
      <c r="D270" s="9" t="s">
        <v>502</v>
      </c>
      <c r="E270" s="9" t="s">
        <v>158</v>
      </c>
      <c r="F270" s="55">
        <f>F271</f>
        <v>510</v>
      </c>
      <c r="G270" s="55">
        <f>G271</f>
        <v>0</v>
      </c>
      <c r="H270" s="59"/>
      <c r="I270" s="59"/>
      <c r="J270" s="64"/>
    </row>
    <row r="271" spans="1:10" ht="13.5" outlineLevel="3">
      <c r="A271" s="21" t="s">
        <v>55</v>
      </c>
      <c r="B271" s="9" t="s">
        <v>422</v>
      </c>
      <c r="C271" s="9" t="s">
        <v>54</v>
      </c>
      <c r="D271" s="9" t="s">
        <v>502</v>
      </c>
      <c r="E271" s="9" t="s">
        <v>56</v>
      </c>
      <c r="F271" s="55">
        <v>510</v>
      </c>
      <c r="G271" s="55"/>
      <c r="H271" s="59"/>
      <c r="I271" s="59"/>
      <c r="J271" s="64"/>
    </row>
    <row r="272" spans="1:10" ht="13.5" outlineLevel="3">
      <c r="A272" s="16" t="s">
        <v>352</v>
      </c>
      <c r="B272" s="9" t="s">
        <v>422</v>
      </c>
      <c r="C272" s="9" t="s">
        <v>54</v>
      </c>
      <c r="D272" s="9" t="s">
        <v>503</v>
      </c>
      <c r="E272" s="9"/>
      <c r="F272" s="55">
        <f>F273</f>
        <v>918</v>
      </c>
      <c r="G272" s="55">
        <f>G273</f>
        <v>1250</v>
      </c>
      <c r="H272" s="59"/>
      <c r="I272" s="59"/>
      <c r="J272" s="64"/>
    </row>
    <row r="273" spans="1:16" ht="13.5" outlineLevel="3">
      <c r="A273" s="16" t="s">
        <v>145</v>
      </c>
      <c r="B273" s="9" t="s">
        <v>422</v>
      </c>
      <c r="C273" s="9" t="s">
        <v>54</v>
      </c>
      <c r="D273" s="9" t="s">
        <v>503</v>
      </c>
      <c r="E273" s="9" t="s">
        <v>147</v>
      </c>
      <c r="F273" s="55">
        <f>F274</f>
        <v>918</v>
      </c>
      <c r="G273" s="55">
        <f>G274</f>
        <v>1250</v>
      </c>
      <c r="H273" s="59"/>
      <c r="I273" s="59"/>
      <c r="J273" s="64"/>
    </row>
    <row r="274" spans="1:16" ht="13.5" outlineLevel="3">
      <c r="A274" s="16" t="s">
        <v>146</v>
      </c>
      <c r="B274" s="9" t="s">
        <v>422</v>
      </c>
      <c r="C274" s="9" t="s">
        <v>54</v>
      </c>
      <c r="D274" s="9" t="s">
        <v>503</v>
      </c>
      <c r="E274" s="9" t="s">
        <v>148</v>
      </c>
      <c r="F274" s="55">
        <v>918</v>
      </c>
      <c r="G274" s="55">
        <v>1250</v>
      </c>
      <c r="H274" s="59"/>
      <c r="I274" s="59"/>
      <c r="J274" s="64"/>
    </row>
    <row r="275" spans="1:16" ht="27" outlineLevel="3">
      <c r="A275" s="21" t="s">
        <v>455</v>
      </c>
      <c r="B275" s="9" t="s">
        <v>422</v>
      </c>
      <c r="C275" s="9" t="s">
        <v>54</v>
      </c>
      <c r="D275" s="9" t="s">
        <v>504</v>
      </c>
      <c r="E275" s="9"/>
      <c r="F275" s="55">
        <f>F276</f>
        <v>440</v>
      </c>
      <c r="G275" s="55">
        <f>G276</f>
        <v>638</v>
      </c>
      <c r="H275" s="59"/>
      <c r="I275" s="59"/>
      <c r="J275" s="64"/>
    </row>
    <row r="276" spans="1:16" ht="13.5" outlineLevel="3">
      <c r="A276" s="16" t="s">
        <v>145</v>
      </c>
      <c r="B276" s="9" t="s">
        <v>422</v>
      </c>
      <c r="C276" s="9" t="s">
        <v>54</v>
      </c>
      <c r="D276" s="9" t="s">
        <v>504</v>
      </c>
      <c r="E276" s="9" t="s">
        <v>147</v>
      </c>
      <c r="F276" s="55">
        <f>F277</f>
        <v>440</v>
      </c>
      <c r="G276" s="55">
        <f>G277</f>
        <v>638</v>
      </c>
      <c r="H276" s="59"/>
      <c r="I276" s="59"/>
      <c r="J276" s="64"/>
    </row>
    <row r="277" spans="1:16" ht="13.5" outlineLevel="3">
      <c r="A277" s="16" t="s">
        <v>146</v>
      </c>
      <c r="B277" s="9" t="s">
        <v>422</v>
      </c>
      <c r="C277" s="9" t="s">
        <v>54</v>
      </c>
      <c r="D277" s="9" t="s">
        <v>504</v>
      </c>
      <c r="E277" s="9" t="s">
        <v>148</v>
      </c>
      <c r="F277" s="55">
        <v>440</v>
      </c>
      <c r="G277" s="55">
        <v>638</v>
      </c>
      <c r="H277" s="59"/>
      <c r="I277" s="59"/>
      <c r="J277" s="64"/>
    </row>
    <row r="278" spans="1:16" ht="13.5" outlineLevel="3">
      <c r="A278" s="13" t="s">
        <v>138</v>
      </c>
      <c r="B278" s="8" t="s">
        <v>422</v>
      </c>
      <c r="C278" s="12" t="s">
        <v>353</v>
      </c>
      <c r="D278" s="9"/>
      <c r="E278" s="9"/>
      <c r="F278" s="55">
        <f>F285+F279</f>
        <v>13005.3</v>
      </c>
      <c r="G278" s="55">
        <f>G285+G279</f>
        <v>13005.3</v>
      </c>
      <c r="H278" s="59"/>
      <c r="I278" s="59"/>
      <c r="J278" s="64"/>
      <c r="K278" s="3"/>
      <c r="L278" s="3"/>
      <c r="M278" s="3"/>
      <c r="N278" s="3"/>
      <c r="O278" s="3"/>
      <c r="P278" s="3"/>
    </row>
    <row r="279" spans="1:16" ht="13.5" outlineLevel="3">
      <c r="A279" s="14" t="s">
        <v>539</v>
      </c>
      <c r="B279" s="9" t="s">
        <v>422</v>
      </c>
      <c r="C279" s="9" t="s">
        <v>57</v>
      </c>
      <c r="D279" s="9"/>
      <c r="E279" s="9"/>
      <c r="F279" s="55">
        <f t="shared" ref="F279:G283" si="12">F280</f>
        <v>3000</v>
      </c>
      <c r="G279" s="55">
        <f t="shared" si="12"/>
        <v>3000</v>
      </c>
      <c r="H279" s="59"/>
      <c r="I279" s="59"/>
      <c r="J279" s="64"/>
      <c r="K279" s="3"/>
      <c r="L279" s="3"/>
      <c r="M279" s="3"/>
      <c r="N279" s="3"/>
      <c r="O279" s="3"/>
      <c r="P279" s="3"/>
    </row>
    <row r="280" spans="1:16" ht="27" outlineLevel="3">
      <c r="A280" s="14" t="s">
        <v>181</v>
      </c>
      <c r="B280" s="9" t="s">
        <v>422</v>
      </c>
      <c r="C280" s="9" t="s">
        <v>57</v>
      </c>
      <c r="D280" s="9" t="s">
        <v>86</v>
      </c>
      <c r="E280" s="9"/>
      <c r="F280" s="55">
        <f t="shared" si="12"/>
        <v>3000</v>
      </c>
      <c r="G280" s="55">
        <f t="shared" si="12"/>
        <v>3000</v>
      </c>
      <c r="H280" s="59"/>
      <c r="I280" s="59"/>
      <c r="J280" s="64"/>
      <c r="K280" s="3"/>
      <c r="L280" s="3"/>
      <c r="M280" s="3"/>
      <c r="N280" s="3"/>
      <c r="O280" s="3"/>
      <c r="P280" s="3"/>
    </row>
    <row r="281" spans="1:16" ht="27" outlineLevel="3">
      <c r="A281" s="22" t="s">
        <v>363</v>
      </c>
      <c r="B281" s="9" t="s">
        <v>422</v>
      </c>
      <c r="C281" s="9" t="s">
        <v>57</v>
      </c>
      <c r="D281" s="9" t="s">
        <v>530</v>
      </c>
      <c r="E281" s="9"/>
      <c r="F281" s="55">
        <f t="shared" si="12"/>
        <v>3000</v>
      </c>
      <c r="G281" s="55">
        <f t="shared" si="12"/>
        <v>3000</v>
      </c>
      <c r="H281" s="59"/>
      <c r="I281" s="59"/>
      <c r="J281" s="64"/>
      <c r="K281" s="3"/>
      <c r="L281" s="3"/>
      <c r="M281" s="3"/>
      <c r="N281" s="3"/>
      <c r="O281" s="3"/>
      <c r="P281" s="3"/>
    </row>
    <row r="282" spans="1:16" ht="27" outlineLevel="3">
      <c r="A282" s="16" t="s">
        <v>223</v>
      </c>
      <c r="B282" s="9" t="s">
        <v>422</v>
      </c>
      <c r="C282" s="9" t="s">
        <v>57</v>
      </c>
      <c r="D282" s="9" t="s">
        <v>531</v>
      </c>
      <c r="E282" s="9"/>
      <c r="F282" s="55">
        <f t="shared" si="12"/>
        <v>3000</v>
      </c>
      <c r="G282" s="55">
        <f t="shared" si="12"/>
        <v>3000</v>
      </c>
      <c r="H282" s="59"/>
      <c r="I282" s="59"/>
      <c r="J282" s="64"/>
      <c r="K282" s="3"/>
      <c r="L282" s="3"/>
      <c r="M282" s="3"/>
      <c r="N282" s="3"/>
      <c r="O282" s="3"/>
      <c r="P282" s="3"/>
    </row>
    <row r="283" spans="1:16" ht="13.5" outlineLevel="3">
      <c r="A283" s="23" t="s">
        <v>149</v>
      </c>
      <c r="B283" s="9" t="s">
        <v>422</v>
      </c>
      <c r="C283" s="9" t="s">
        <v>57</v>
      </c>
      <c r="D283" s="9" t="s">
        <v>531</v>
      </c>
      <c r="E283" s="9" t="s">
        <v>151</v>
      </c>
      <c r="F283" s="55">
        <f t="shared" si="12"/>
        <v>3000</v>
      </c>
      <c r="G283" s="55">
        <f t="shared" si="12"/>
        <v>3000</v>
      </c>
      <c r="H283" s="59"/>
      <c r="I283" s="59"/>
      <c r="J283" s="64"/>
      <c r="K283" s="3"/>
      <c r="L283" s="3"/>
      <c r="M283" s="3"/>
      <c r="N283" s="3"/>
      <c r="O283" s="3"/>
      <c r="P283" s="3"/>
    </row>
    <row r="284" spans="1:16" ht="27" outlineLevel="3">
      <c r="A284" s="14" t="s">
        <v>221</v>
      </c>
      <c r="B284" s="9" t="s">
        <v>422</v>
      </c>
      <c r="C284" s="9" t="s">
        <v>57</v>
      </c>
      <c r="D284" s="9" t="s">
        <v>531</v>
      </c>
      <c r="E284" s="9" t="s">
        <v>83</v>
      </c>
      <c r="F284" s="55">
        <v>3000</v>
      </c>
      <c r="G284" s="55">
        <v>3000</v>
      </c>
      <c r="H284" s="59"/>
      <c r="I284" s="59"/>
      <c r="J284" s="64"/>
      <c r="K284" s="3"/>
      <c r="L284" s="3"/>
      <c r="M284" s="3"/>
      <c r="N284" s="3"/>
      <c r="O284" s="3"/>
      <c r="P284" s="3"/>
    </row>
    <row r="285" spans="1:16" ht="13.5" outlineLevel="1">
      <c r="A285" s="14" t="s">
        <v>58</v>
      </c>
      <c r="B285" s="9" t="s">
        <v>422</v>
      </c>
      <c r="C285" s="9" t="s">
        <v>59</v>
      </c>
      <c r="D285" s="9"/>
      <c r="E285" s="9" t="s">
        <v>415</v>
      </c>
      <c r="F285" s="55">
        <f>F287</f>
        <v>10005.299999999999</v>
      </c>
      <c r="G285" s="55">
        <f>G287</f>
        <v>10005.299999999999</v>
      </c>
      <c r="H285" s="59"/>
      <c r="I285" s="59"/>
      <c r="J285" s="64"/>
    </row>
    <row r="286" spans="1:16" ht="13.5" outlineLevel="1">
      <c r="A286" s="14" t="s">
        <v>233</v>
      </c>
      <c r="B286" s="9" t="s">
        <v>422</v>
      </c>
      <c r="C286" s="9" t="s">
        <v>59</v>
      </c>
      <c r="D286" s="9" t="s">
        <v>89</v>
      </c>
      <c r="E286" s="9"/>
      <c r="F286" s="55">
        <f t="shared" ref="F286:G289" si="13">F287</f>
        <v>10005.299999999999</v>
      </c>
      <c r="G286" s="55">
        <f t="shared" si="13"/>
        <v>10005.299999999999</v>
      </c>
      <c r="H286" s="59"/>
      <c r="I286" s="59"/>
      <c r="J286" s="64"/>
    </row>
    <row r="287" spans="1:16" ht="13.5" outlineLevel="1">
      <c r="A287" s="16" t="s">
        <v>39</v>
      </c>
      <c r="B287" s="9" t="s">
        <v>422</v>
      </c>
      <c r="C287" s="9" t="s">
        <v>59</v>
      </c>
      <c r="D287" s="9" t="s">
        <v>92</v>
      </c>
      <c r="E287" s="9"/>
      <c r="F287" s="55">
        <f t="shared" si="13"/>
        <v>10005.299999999999</v>
      </c>
      <c r="G287" s="55">
        <f t="shared" si="13"/>
        <v>10005.299999999999</v>
      </c>
      <c r="H287" s="59"/>
      <c r="I287" s="59"/>
      <c r="J287" s="64"/>
    </row>
    <row r="288" spans="1:16" ht="13.5" outlineLevel="2">
      <c r="A288" s="16" t="s">
        <v>191</v>
      </c>
      <c r="B288" s="9" t="s">
        <v>422</v>
      </c>
      <c r="C288" s="9" t="s">
        <v>59</v>
      </c>
      <c r="D288" s="9" t="s">
        <v>93</v>
      </c>
      <c r="E288" s="9" t="s">
        <v>415</v>
      </c>
      <c r="F288" s="55">
        <f t="shared" si="13"/>
        <v>10005.299999999999</v>
      </c>
      <c r="G288" s="55">
        <f t="shared" si="13"/>
        <v>10005.299999999999</v>
      </c>
      <c r="H288" s="59"/>
      <c r="I288" s="59"/>
      <c r="J288" s="64"/>
    </row>
    <row r="289" spans="1:10" ht="30" customHeight="1" outlineLevel="3">
      <c r="A289" s="16" t="s">
        <v>143</v>
      </c>
      <c r="B289" s="9" t="s">
        <v>422</v>
      </c>
      <c r="C289" s="9" t="s">
        <v>59</v>
      </c>
      <c r="D289" s="9" t="s">
        <v>93</v>
      </c>
      <c r="E289" s="9" t="s">
        <v>125</v>
      </c>
      <c r="F289" s="55">
        <f t="shared" si="13"/>
        <v>10005.299999999999</v>
      </c>
      <c r="G289" s="55">
        <f t="shared" si="13"/>
        <v>10005.299999999999</v>
      </c>
      <c r="H289" s="59"/>
      <c r="I289" s="59"/>
      <c r="J289" s="64"/>
    </row>
    <row r="290" spans="1:10" ht="13.5" outlineLevel="3">
      <c r="A290" s="16" t="s">
        <v>144</v>
      </c>
      <c r="B290" s="9" t="s">
        <v>422</v>
      </c>
      <c r="C290" s="9" t="s">
        <v>59</v>
      </c>
      <c r="D290" s="9" t="s">
        <v>93</v>
      </c>
      <c r="E290" s="9" t="s">
        <v>429</v>
      </c>
      <c r="F290" s="55">
        <v>10005.299999999999</v>
      </c>
      <c r="G290" s="55">
        <v>10005.299999999999</v>
      </c>
      <c r="H290" s="59"/>
      <c r="I290" s="59"/>
      <c r="J290" s="64"/>
    </row>
    <row r="291" spans="1:10" ht="13.5" outlineLevel="3">
      <c r="A291" s="13" t="s">
        <v>139</v>
      </c>
      <c r="B291" s="8" t="s">
        <v>422</v>
      </c>
      <c r="C291" s="32" t="s">
        <v>355</v>
      </c>
      <c r="D291" s="10"/>
      <c r="E291" s="9"/>
      <c r="F291" s="55">
        <f>F292</f>
        <v>33943.300000000003</v>
      </c>
      <c r="G291" s="55">
        <f>G292</f>
        <v>34949.300000000003</v>
      </c>
      <c r="H291" s="59"/>
      <c r="I291" s="59"/>
      <c r="J291" s="64"/>
    </row>
    <row r="292" spans="1:10" ht="13.5" outlineLevel="1">
      <c r="A292" s="14" t="s">
        <v>62</v>
      </c>
      <c r="B292" s="9" t="s">
        <v>422</v>
      </c>
      <c r="C292" s="9" t="s">
        <v>63</v>
      </c>
      <c r="D292" s="9"/>
      <c r="E292" s="9" t="s">
        <v>415</v>
      </c>
      <c r="F292" s="55">
        <f>F293+F307</f>
        <v>33943.300000000003</v>
      </c>
      <c r="G292" s="55">
        <f>G293+G307</f>
        <v>34949.300000000003</v>
      </c>
      <c r="H292" s="59"/>
      <c r="I292" s="59"/>
      <c r="J292" s="64"/>
    </row>
    <row r="293" spans="1:10" ht="13.5" outlineLevel="3">
      <c r="A293" s="14" t="s">
        <v>233</v>
      </c>
      <c r="B293" s="9" t="s">
        <v>422</v>
      </c>
      <c r="C293" s="9" t="s">
        <v>63</v>
      </c>
      <c r="D293" s="9" t="s">
        <v>89</v>
      </c>
      <c r="E293" s="9"/>
      <c r="F293" s="55">
        <f>F294</f>
        <v>10532.3</v>
      </c>
      <c r="G293" s="55">
        <f>G294</f>
        <v>10532.3</v>
      </c>
      <c r="H293" s="59"/>
      <c r="I293" s="59"/>
      <c r="J293" s="64"/>
    </row>
    <row r="294" spans="1:10" ht="27" outlineLevel="3">
      <c r="A294" s="14" t="s">
        <v>194</v>
      </c>
      <c r="B294" s="9" t="s">
        <v>422</v>
      </c>
      <c r="C294" s="9" t="s">
        <v>63</v>
      </c>
      <c r="D294" s="9" t="s">
        <v>532</v>
      </c>
      <c r="E294" s="9" t="s">
        <v>415</v>
      </c>
      <c r="F294" s="55">
        <f>F301+F298+F295+F304</f>
        <v>10532.3</v>
      </c>
      <c r="G294" s="55">
        <f>G301+G298+G295+G304</f>
        <v>10532.3</v>
      </c>
      <c r="H294" s="59"/>
      <c r="I294" s="59"/>
      <c r="J294" s="64"/>
    </row>
    <row r="295" spans="1:10" ht="13.5" outlineLevel="3">
      <c r="A295" s="14" t="s">
        <v>212</v>
      </c>
      <c r="B295" s="9" t="s">
        <v>422</v>
      </c>
      <c r="C295" s="9" t="s">
        <v>63</v>
      </c>
      <c r="D295" s="9" t="s">
        <v>533</v>
      </c>
      <c r="E295" s="9"/>
      <c r="F295" s="55">
        <f>F296</f>
        <v>50</v>
      </c>
      <c r="G295" s="55">
        <f>G296</f>
        <v>50</v>
      </c>
      <c r="H295" s="59"/>
      <c r="I295" s="59"/>
      <c r="J295" s="64"/>
    </row>
    <row r="296" spans="1:10" ht="13.5" outlineLevel="3">
      <c r="A296" s="16" t="s">
        <v>145</v>
      </c>
      <c r="B296" s="9" t="s">
        <v>422</v>
      </c>
      <c r="C296" s="9" t="s">
        <v>63</v>
      </c>
      <c r="D296" s="9" t="s">
        <v>533</v>
      </c>
      <c r="E296" s="9" t="s">
        <v>147</v>
      </c>
      <c r="F296" s="55">
        <f>F297</f>
        <v>50</v>
      </c>
      <c r="G296" s="55">
        <f>G297</f>
        <v>50</v>
      </c>
      <c r="H296" s="59"/>
      <c r="I296" s="59"/>
      <c r="J296" s="64"/>
    </row>
    <row r="297" spans="1:10" ht="13.5" outlineLevel="3">
      <c r="A297" s="16" t="s">
        <v>146</v>
      </c>
      <c r="B297" s="9" t="s">
        <v>422</v>
      </c>
      <c r="C297" s="9" t="s">
        <v>63</v>
      </c>
      <c r="D297" s="9" t="s">
        <v>533</v>
      </c>
      <c r="E297" s="9" t="s">
        <v>148</v>
      </c>
      <c r="F297" s="55">
        <v>50</v>
      </c>
      <c r="G297" s="55">
        <v>50</v>
      </c>
      <c r="H297" s="59"/>
      <c r="I297" s="59"/>
      <c r="J297" s="64"/>
    </row>
    <row r="298" spans="1:10" ht="13.5" outlineLevel="3">
      <c r="A298" s="14" t="s">
        <v>213</v>
      </c>
      <c r="B298" s="9" t="s">
        <v>422</v>
      </c>
      <c r="C298" s="9" t="s">
        <v>63</v>
      </c>
      <c r="D298" s="9" t="s">
        <v>534</v>
      </c>
      <c r="E298" s="9"/>
      <c r="F298" s="55">
        <f>F299</f>
        <v>50</v>
      </c>
      <c r="G298" s="55">
        <f>G299</f>
        <v>50</v>
      </c>
      <c r="H298" s="59"/>
      <c r="I298" s="59"/>
      <c r="J298" s="64"/>
    </row>
    <row r="299" spans="1:10" ht="13.5" outlineLevel="3">
      <c r="A299" s="16" t="s">
        <v>145</v>
      </c>
      <c r="B299" s="9" t="s">
        <v>422</v>
      </c>
      <c r="C299" s="9" t="s">
        <v>63</v>
      </c>
      <c r="D299" s="9" t="s">
        <v>534</v>
      </c>
      <c r="E299" s="9" t="s">
        <v>147</v>
      </c>
      <c r="F299" s="55">
        <f>F300</f>
        <v>50</v>
      </c>
      <c r="G299" s="55">
        <f>G300</f>
        <v>50</v>
      </c>
      <c r="H299" s="59"/>
      <c r="I299" s="59"/>
      <c r="J299" s="64"/>
    </row>
    <row r="300" spans="1:10" ht="13.5" outlineLevel="3">
      <c r="A300" s="16" t="s">
        <v>146</v>
      </c>
      <c r="B300" s="9" t="s">
        <v>422</v>
      </c>
      <c r="C300" s="9" t="s">
        <v>63</v>
      </c>
      <c r="D300" s="9" t="s">
        <v>534</v>
      </c>
      <c r="E300" s="9" t="s">
        <v>148</v>
      </c>
      <c r="F300" s="55">
        <v>50</v>
      </c>
      <c r="G300" s="55">
        <v>50</v>
      </c>
      <c r="H300" s="59"/>
      <c r="I300" s="59"/>
      <c r="J300" s="64"/>
    </row>
    <row r="301" spans="1:10" ht="27" outlineLevel="3">
      <c r="A301" s="14" t="s">
        <v>379</v>
      </c>
      <c r="B301" s="9" t="s">
        <v>422</v>
      </c>
      <c r="C301" s="9" t="s">
        <v>63</v>
      </c>
      <c r="D301" s="9" t="s">
        <v>535</v>
      </c>
      <c r="E301" s="9"/>
      <c r="F301" s="55">
        <f>F302</f>
        <v>10382.299999999999</v>
      </c>
      <c r="G301" s="55">
        <f>G302</f>
        <v>10382.299999999999</v>
      </c>
      <c r="H301" s="59"/>
      <c r="I301" s="59"/>
      <c r="J301" s="64"/>
    </row>
    <row r="302" spans="1:10" ht="13.5" outlineLevel="3">
      <c r="A302" s="16" t="s">
        <v>75</v>
      </c>
      <c r="B302" s="9" t="s">
        <v>422</v>
      </c>
      <c r="C302" s="9" t="s">
        <v>63</v>
      </c>
      <c r="D302" s="9" t="s">
        <v>535</v>
      </c>
      <c r="E302" s="9" t="s">
        <v>76</v>
      </c>
      <c r="F302" s="55">
        <f>F303</f>
        <v>10382.299999999999</v>
      </c>
      <c r="G302" s="55">
        <f>G303</f>
        <v>10382.299999999999</v>
      </c>
      <c r="H302" s="59"/>
      <c r="I302" s="59"/>
      <c r="J302" s="64"/>
    </row>
    <row r="303" spans="1:10" ht="13.5" outlineLevel="3">
      <c r="A303" s="16" t="s">
        <v>84</v>
      </c>
      <c r="B303" s="9" t="s">
        <v>422</v>
      </c>
      <c r="C303" s="9" t="s">
        <v>63</v>
      </c>
      <c r="D303" s="9" t="s">
        <v>535</v>
      </c>
      <c r="E303" s="9" t="s">
        <v>85</v>
      </c>
      <c r="F303" s="55">
        <v>10382.299999999999</v>
      </c>
      <c r="G303" s="55">
        <v>10382.299999999999</v>
      </c>
      <c r="H303" s="59"/>
      <c r="I303" s="59"/>
      <c r="J303" s="64"/>
    </row>
    <row r="304" spans="1:10" ht="13.5" outlineLevel="3">
      <c r="A304" s="16" t="s">
        <v>214</v>
      </c>
      <c r="B304" s="9" t="s">
        <v>422</v>
      </c>
      <c r="C304" s="9" t="s">
        <v>63</v>
      </c>
      <c r="D304" s="9" t="s">
        <v>536</v>
      </c>
      <c r="E304" s="9"/>
      <c r="F304" s="55">
        <f>F305</f>
        <v>50</v>
      </c>
      <c r="G304" s="55">
        <f>G305</f>
        <v>50</v>
      </c>
      <c r="H304" s="59"/>
      <c r="I304" s="59"/>
      <c r="J304" s="64"/>
    </row>
    <row r="305" spans="1:10" ht="13.5" outlineLevel="3">
      <c r="A305" s="16" t="s">
        <v>145</v>
      </c>
      <c r="B305" s="9" t="s">
        <v>422</v>
      </c>
      <c r="C305" s="9" t="s">
        <v>63</v>
      </c>
      <c r="D305" s="9" t="s">
        <v>536</v>
      </c>
      <c r="E305" s="9" t="s">
        <v>147</v>
      </c>
      <c r="F305" s="55">
        <f>F306</f>
        <v>50</v>
      </c>
      <c r="G305" s="55">
        <f>G306</f>
        <v>50</v>
      </c>
      <c r="H305" s="59"/>
      <c r="I305" s="59"/>
      <c r="J305" s="64"/>
    </row>
    <row r="306" spans="1:10" ht="13.5" outlineLevel="3">
      <c r="A306" s="16" t="s">
        <v>146</v>
      </c>
      <c r="B306" s="9" t="s">
        <v>422</v>
      </c>
      <c r="C306" s="9" t="s">
        <v>63</v>
      </c>
      <c r="D306" s="9" t="s">
        <v>536</v>
      </c>
      <c r="E306" s="9" t="s">
        <v>148</v>
      </c>
      <c r="F306" s="55">
        <v>50</v>
      </c>
      <c r="G306" s="55">
        <v>50</v>
      </c>
      <c r="H306" s="59"/>
      <c r="I306" s="59"/>
      <c r="J306" s="64"/>
    </row>
    <row r="307" spans="1:10" ht="27" outlineLevel="3">
      <c r="A307" s="14" t="s">
        <v>448</v>
      </c>
      <c r="B307" s="9" t="s">
        <v>422</v>
      </c>
      <c r="C307" s="9" t="s">
        <v>63</v>
      </c>
      <c r="D307" s="9" t="s">
        <v>99</v>
      </c>
      <c r="E307" s="9"/>
      <c r="F307" s="55">
        <f t="shared" ref="F307:G309" si="14">F308</f>
        <v>23411</v>
      </c>
      <c r="G307" s="55">
        <f t="shared" si="14"/>
        <v>24417</v>
      </c>
      <c r="H307" s="59"/>
      <c r="I307" s="59"/>
      <c r="J307" s="64"/>
    </row>
    <row r="308" spans="1:10" ht="13.5" outlineLevel="3">
      <c r="A308" s="16" t="s">
        <v>12</v>
      </c>
      <c r="B308" s="9" t="s">
        <v>422</v>
      </c>
      <c r="C308" s="9" t="s">
        <v>63</v>
      </c>
      <c r="D308" s="9" t="s">
        <v>537</v>
      </c>
      <c r="E308" s="9"/>
      <c r="F308" s="55">
        <f t="shared" si="14"/>
        <v>23411</v>
      </c>
      <c r="G308" s="55">
        <f t="shared" si="14"/>
        <v>24417</v>
      </c>
      <c r="H308" s="59"/>
      <c r="I308" s="59"/>
      <c r="J308" s="64"/>
    </row>
    <row r="309" spans="1:10" ht="13.5" outlineLevel="3">
      <c r="A309" s="16" t="s">
        <v>145</v>
      </c>
      <c r="B309" s="9" t="s">
        <v>422</v>
      </c>
      <c r="C309" s="9" t="s">
        <v>63</v>
      </c>
      <c r="D309" s="9" t="s">
        <v>537</v>
      </c>
      <c r="E309" s="9" t="s">
        <v>147</v>
      </c>
      <c r="F309" s="55">
        <f t="shared" si="14"/>
        <v>23411</v>
      </c>
      <c r="G309" s="55">
        <f t="shared" si="14"/>
        <v>24417</v>
      </c>
      <c r="H309" s="59"/>
      <c r="I309" s="59"/>
      <c r="J309" s="64"/>
    </row>
    <row r="310" spans="1:10" ht="13.5" outlineLevel="3">
      <c r="A310" s="16" t="s">
        <v>146</v>
      </c>
      <c r="B310" s="9" t="s">
        <v>422</v>
      </c>
      <c r="C310" s="9" t="s">
        <v>63</v>
      </c>
      <c r="D310" s="9" t="s">
        <v>537</v>
      </c>
      <c r="E310" s="9" t="s">
        <v>148</v>
      </c>
      <c r="F310" s="55">
        <v>23411</v>
      </c>
      <c r="G310" s="55">
        <v>24417</v>
      </c>
      <c r="H310" s="59"/>
      <c r="I310" s="59"/>
      <c r="J310" s="64"/>
    </row>
    <row r="311" spans="1:10" ht="13.5" outlineLevel="3">
      <c r="A311" s="13" t="s">
        <v>140</v>
      </c>
      <c r="B311" s="8" t="s">
        <v>422</v>
      </c>
      <c r="C311" s="32">
        <v>1000</v>
      </c>
      <c r="D311" s="9"/>
      <c r="E311" s="9"/>
      <c r="F311" s="55">
        <f>F312+F318</f>
        <v>68675.7</v>
      </c>
      <c r="G311" s="55">
        <f>G312+G318</f>
        <v>71201.7</v>
      </c>
      <c r="H311" s="59"/>
      <c r="I311" s="59"/>
      <c r="J311" s="64"/>
    </row>
    <row r="312" spans="1:10" ht="13.5" outlineLevel="1">
      <c r="A312" s="14" t="s">
        <v>64</v>
      </c>
      <c r="B312" s="9" t="s">
        <v>422</v>
      </c>
      <c r="C312" s="9" t="s">
        <v>65</v>
      </c>
      <c r="D312" s="9"/>
      <c r="E312" s="9" t="s">
        <v>415</v>
      </c>
      <c r="F312" s="55">
        <f t="shared" ref="F312:G316" si="15">F313</f>
        <v>11640</v>
      </c>
      <c r="G312" s="55">
        <f t="shared" si="15"/>
        <v>11640</v>
      </c>
      <c r="H312" s="59"/>
      <c r="I312" s="59"/>
      <c r="J312" s="64"/>
    </row>
    <row r="313" spans="1:10" ht="13.5" outlineLevel="1">
      <c r="A313" s="14" t="s">
        <v>233</v>
      </c>
      <c r="B313" s="9" t="s">
        <v>422</v>
      </c>
      <c r="C313" s="9" t="s">
        <v>65</v>
      </c>
      <c r="D313" s="9" t="s">
        <v>89</v>
      </c>
      <c r="E313" s="9"/>
      <c r="F313" s="55">
        <f t="shared" si="15"/>
        <v>11640</v>
      </c>
      <c r="G313" s="55">
        <f t="shared" si="15"/>
        <v>11640</v>
      </c>
      <c r="H313" s="59"/>
      <c r="I313" s="59"/>
      <c r="J313" s="64"/>
    </row>
    <row r="314" spans="1:10" ht="13.5" outlineLevel="1">
      <c r="A314" s="16" t="s">
        <v>39</v>
      </c>
      <c r="B314" s="9" t="s">
        <v>422</v>
      </c>
      <c r="C314" s="9" t="s">
        <v>65</v>
      </c>
      <c r="D314" s="9" t="s">
        <v>382</v>
      </c>
      <c r="E314" s="9"/>
      <c r="F314" s="55">
        <f t="shared" si="15"/>
        <v>11640</v>
      </c>
      <c r="G314" s="55">
        <f t="shared" si="15"/>
        <v>11640</v>
      </c>
      <c r="H314" s="59"/>
      <c r="I314" s="59"/>
      <c r="J314" s="64"/>
    </row>
    <row r="315" spans="1:10" ht="27" outlineLevel="2">
      <c r="A315" s="14" t="s">
        <v>356</v>
      </c>
      <c r="B315" s="9" t="s">
        <v>422</v>
      </c>
      <c r="C315" s="9" t="s">
        <v>65</v>
      </c>
      <c r="D315" s="9" t="s">
        <v>383</v>
      </c>
      <c r="E315" s="9" t="s">
        <v>415</v>
      </c>
      <c r="F315" s="55">
        <f t="shared" si="15"/>
        <v>11640</v>
      </c>
      <c r="G315" s="55">
        <f t="shared" si="15"/>
        <v>11640</v>
      </c>
      <c r="H315" s="59"/>
      <c r="I315" s="59"/>
      <c r="J315" s="64"/>
    </row>
    <row r="316" spans="1:10" ht="13.5" outlineLevel="2">
      <c r="A316" s="16" t="s">
        <v>75</v>
      </c>
      <c r="B316" s="9" t="s">
        <v>422</v>
      </c>
      <c r="C316" s="9" t="s">
        <v>65</v>
      </c>
      <c r="D316" s="9" t="s">
        <v>383</v>
      </c>
      <c r="E316" s="9" t="s">
        <v>76</v>
      </c>
      <c r="F316" s="55">
        <f t="shared" si="15"/>
        <v>11640</v>
      </c>
      <c r="G316" s="55">
        <f t="shared" si="15"/>
        <v>11640</v>
      </c>
      <c r="H316" s="59"/>
      <c r="I316" s="59"/>
      <c r="J316" s="64"/>
    </row>
    <row r="317" spans="1:10" ht="13.5" outlineLevel="2">
      <c r="A317" s="16" t="s">
        <v>84</v>
      </c>
      <c r="B317" s="9" t="s">
        <v>422</v>
      </c>
      <c r="C317" s="9" t="s">
        <v>65</v>
      </c>
      <c r="D317" s="9" t="s">
        <v>383</v>
      </c>
      <c r="E317" s="9" t="s">
        <v>85</v>
      </c>
      <c r="F317" s="55">
        <v>11640</v>
      </c>
      <c r="G317" s="55">
        <v>11640</v>
      </c>
      <c r="H317" s="59"/>
      <c r="I317" s="59"/>
      <c r="J317" s="64"/>
    </row>
    <row r="318" spans="1:10" ht="13.5" outlineLevel="1">
      <c r="A318" s="14" t="s">
        <v>66</v>
      </c>
      <c r="B318" s="9" t="s">
        <v>422</v>
      </c>
      <c r="C318" s="9" t="s">
        <v>67</v>
      </c>
      <c r="D318" s="9"/>
      <c r="E318" s="9" t="s">
        <v>415</v>
      </c>
      <c r="F318" s="55">
        <f>F319+F328+F324</f>
        <v>57035.7</v>
      </c>
      <c r="G318" s="55">
        <f>G319+G328+G324</f>
        <v>59561.7</v>
      </c>
      <c r="H318" s="59"/>
      <c r="I318" s="59"/>
      <c r="J318" s="64"/>
    </row>
    <row r="319" spans="1:10" ht="13.5" outlineLevel="1">
      <c r="A319" s="14" t="s">
        <v>233</v>
      </c>
      <c r="B319" s="9" t="s">
        <v>422</v>
      </c>
      <c r="C319" s="9" t="s">
        <v>67</v>
      </c>
      <c r="D319" s="9" t="s">
        <v>89</v>
      </c>
      <c r="E319" s="9"/>
      <c r="F319" s="55">
        <f t="shared" ref="F319:G322" si="16">F320</f>
        <v>570</v>
      </c>
      <c r="G319" s="55">
        <f t="shared" si="16"/>
        <v>570</v>
      </c>
      <c r="H319" s="59"/>
      <c r="I319" s="59"/>
      <c r="J319" s="64"/>
    </row>
    <row r="320" spans="1:10" ht="13.5" outlineLevel="1">
      <c r="A320" s="16" t="s">
        <v>39</v>
      </c>
      <c r="B320" s="9" t="s">
        <v>422</v>
      </c>
      <c r="C320" s="9" t="s">
        <v>67</v>
      </c>
      <c r="D320" s="9" t="s">
        <v>92</v>
      </c>
      <c r="E320" s="9"/>
      <c r="F320" s="55">
        <f t="shared" si="16"/>
        <v>570</v>
      </c>
      <c r="G320" s="55">
        <f t="shared" si="16"/>
        <v>570</v>
      </c>
      <c r="H320" s="59"/>
      <c r="I320" s="59"/>
      <c r="J320" s="64"/>
    </row>
    <row r="321" spans="1:10" ht="27" outlineLevel="1">
      <c r="A321" s="14" t="s">
        <v>362</v>
      </c>
      <c r="B321" s="9" t="s">
        <v>422</v>
      </c>
      <c r="C321" s="9" t="s">
        <v>67</v>
      </c>
      <c r="D321" s="9" t="s">
        <v>384</v>
      </c>
      <c r="E321" s="9"/>
      <c r="F321" s="55">
        <f t="shared" si="16"/>
        <v>570</v>
      </c>
      <c r="G321" s="55">
        <f t="shared" si="16"/>
        <v>570</v>
      </c>
      <c r="H321" s="59"/>
      <c r="I321" s="59"/>
      <c r="J321" s="64"/>
    </row>
    <row r="322" spans="1:10" ht="13.5" outlineLevel="1">
      <c r="A322" s="16" t="s">
        <v>75</v>
      </c>
      <c r="B322" s="9" t="s">
        <v>422</v>
      </c>
      <c r="C322" s="9" t="s">
        <v>67</v>
      </c>
      <c r="D322" s="9" t="s">
        <v>384</v>
      </c>
      <c r="E322" s="9" t="s">
        <v>76</v>
      </c>
      <c r="F322" s="55">
        <f t="shared" si="16"/>
        <v>570</v>
      </c>
      <c r="G322" s="55">
        <f t="shared" si="16"/>
        <v>570</v>
      </c>
      <c r="H322" s="59"/>
      <c r="I322" s="59"/>
      <c r="J322" s="64"/>
    </row>
    <row r="323" spans="1:10" ht="13.5" outlineLevel="1">
      <c r="A323" s="16" t="s">
        <v>84</v>
      </c>
      <c r="B323" s="9" t="s">
        <v>422</v>
      </c>
      <c r="C323" s="9" t="s">
        <v>67</v>
      </c>
      <c r="D323" s="9" t="s">
        <v>384</v>
      </c>
      <c r="E323" s="9" t="s">
        <v>85</v>
      </c>
      <c r="F323" s="55">
        <v>570</v>
      </c>
      <c r="G323" s="55">
        <v>570</v>
      </c>
      <c r="H323" s="59"/>
      <c r="I323" s="59"/>
      <c r="J323" s="64"/>
    </row>
    <row r="324" spans="1:10" ht="27" outlineLevel="1">
      <c r="A324" s="16" t="s">
        <v>369</v>
      </c>
      <c r="B324" s="9" t="s">
        <v>422</v>
      </c>
      <c r="C324" s="9" t="s">
        <v>67</v>
      </c>
      <c r="D324" s="9" t="s">
        <v>96</v>
      </c>
      <c r="E324" s="9"/>
      <c r="F324" s="55">
        <f>F325</f>
        <v>886.7</v>
      </c>
      <c r="G324" s="55">
        <f>G325</f>
        <v>886.7</v>
      </c>
      <c r="H324" s="59"/>
      <c r="I324" s="59"/>
      <c r="J324" s="64"/>
    </row>
    <row r="325" spans="1:10" ht="27" outlineLevel="1">
      <c r="A325" s="16" t="s">
        <v>368</v>
      </c>
      <c r="B325" s="9" t="s">
        <v>422</v>
      </c>
      <c r="C325" s="9" t="s">
        <v>67</v>
      </c>
      <c r="D325" s="9" t="s">
        <v>385</v>
      </c>
      <c r="E325" s="9"/>
      <c r="F325" s="55">
        <f>F326</f>
        <v>886.7</v>
      </c>
      <c r="G325" s="55">
        <f>G326</f>
        <v>886.7</v>
      </c>
      <c r="H325" s="59"/>
      <c r="I325" s="59"/>
      <c r="J325" s="64"/>
    </row>
    <row r="326" spans="1:10" ht="13.5" outlineLevel="1">
      <c r="A326" s="16" t="s">
        <v>145</v>
      </c>
      <c r="B326" s="9" t="s">
        <v>422</v>
      </c>
      <c r="C326" s="9" t="s">
        <v>67</v>
      </c>
      <c r="D326" s="9" t="s">
        <v>385</v>
      </c>
      <c r="E326" s="9" t="s">
        <v>147</v>
      </c>
      <c r="F326" s="55">
        <f>SUM(F327)</f>
        <v>886.7</v>
      </c>
      <c r="G326" s="55">
        <f>SUM(G327)</f>
        <v>886.7</v>
      </c>
      <c r="H326" s="59"/>
      <c r="I326" s="59"/>
      <c r="J326" s="64"/>
    </row>
    <row r="327" spans="1:10" ht="13.5" outlineLevel="1">
      <c r="A327" s="16" t="s">
        <v>146</v>
      </c>
      <c r="B327" s="9" t="s">
        <v>422</v>
      </c>
      <c r="C327" s="9" t="s">
        <v>67</v>
      </c>
      <c r="D327" s="9" t="s">
        <v>385</v>
      </c>
      <c r="E327" s="9" t="s">
        <v>148</v>
      </c>
      <c r="F327" s="55">
        <v>886.7</v>
      </c>
      <c r="G327" s="55">
        <v>886.7</v>
      </c>
      <c r="H327" s="59"/>
      <c r="I327" s="59"/>
      <c r="J327" s="64"/>
    </row>
    <row r="328" spans="1:10" ht="27" outlineLevel="1">
      <c r="A328" s="14" t="s">
        <v>448</v>
      </c>
      <c r="B328" s="9" t="s">
        <v>422</v>
      </c>
      <c r="C328" s="9" t="s">
        <v>67</v>
      </c>
      <c r="D328" s="9" t="s">
        <v>99</v>
      </c>
      <c r="E328" s="9"/>
      <c r="F328" s="55">
        <f>F341+F329+F332+F335+F338</f>
        <v>55579</v>
      </c>
      <c r="G328" s="55">
        <f>G341+G329+G332+G335+G338</f>
        <v>58105</v>
      </c>
      <c r="H328" s="59"/>
      <c r="I328" s="59"/>
      <c r="J328" s="64"/>
    </row>
    <row r="329" spans="1:10" ht="27" outlineLevel="1">
      <c r="A329" s="14" t="s">
        <v>450</v>
      </c>
      <c r="B329" s="9" t="s">
        <v>422</v>
      </c>
      <c r="C329" s="9" t="s">
        <v>67</v>
      </c>
      <c r="D329" s="9" t="s">
        <v>386</v>
      </c>
      <c r="E329" s="9"/>
      <c r="F329" s="55">
        <f>F330</f>
        <v>10</v>
      </c>
      <c r="G329" s="55">
        <f>G330</f>
        <v>10</v>
      </c>
      <c r="H329" s="59"/>
      <c r="I329" s="59"/>
      <c r="J329" s="64"/>
    </row>
    <row r="330" spans="1:10" ht="13.5" outlineLevel="1">
      <c r="A330" s="16" t="s">
        <v>145</v>
      </c>
      <c r="B330" s="9" t="s">
        <v>422</v>
      </c>
      <c r="C330" s="9" t="s">
        <v>67</v>
      </c>
      <c r="D330" s="9" t="s">
        <v>386</v>
      </c>
      <c r="E330" s="9" t="s">
        <v>147</v>
      </c>
      <c r="F330" s="55">
        <f>F331</f>
        <v>10</v>
      </c>
      <c r="G330" s="55">
        <f>G331</f>
        <v>10</v>
      </c>
      <c r="H330" s="59"/>
      <c r="I330" s="59"/>
      <c r="J330" s="64"/>
    </row>
    <row r="331" spans="1:10" ht="13.5" outlineLevel="1">
      <c r="A331" s="16" t="s">
        <v>146</v>
      </c>
      <c r="B331" s="9" t="s">
        <v>422</v>
      </c>
      <c r="C331" s="9" t="s">
        <v>67</v>
      </c>
      <c r="D331" s="9" t="s">
        <v>386</v>
      </c>
      <c r="E331" s="9" t="s">
        <v>148</v>
      </c>
      <c r="F331" s="55">
        <v>10</v>
      </c>
      <c r="G331" s="55">
        <v>10</v>
      </c>
      <c r="H331" s="59"/>
      <c r="I331" s="59"/>
      <c r="J331" s="64"/>
    </row>
    <row r="332" spans="1:10" ht="27" outlineLevel="1">
      <c r="A332" s="14" t="s">
        <v>451</v>
      </c>
      <c r="B332" s="9" t="s">
        <v>422</v>
      </c>
      <c r="C332" s="9" t="s">
        <v>67</v>
      </c>
      <c r="D332" s="9" t="s">
        <v>387</v>
      </c>
      <c r="E332" s="9"/>
      <c r="F332" s="55">
        <f>F333</f>
        <v>500</v>
      </c>
      <c r="G332" s="55">
        <f>G333</f>
        <v>500</v>
      </c>
      <c r="H332" s="59"/>
      <c r="I332" s="59"/>
      <c r="J332" s="64"/>
    </row>
    <row r="333" spans="1:10" ht="13.5" outlineLevel="1">
      <c r="A333" s="16" t="s">
        <v>75</v>
      </c>
      <c r="B333" s="9" t="s">
        <v>422</v>
      </c>
      <c r="C333" s="9" t="s">
        <v>67</v>
      </c>
      <c r="D333" s="9" t="s">
        <v>387</v>
      </c>
      <c r="E333" s="9" t="s">
        <v>76</v>
      </c>
      <c r="F333" s="55">
        <f>F334</f>
        <v>500</v>
      </c>
      <c r="G333" s="55">
        <f>G334</f>
        <v>500</v>
      </c>
      <c r="H333" s="59"/>
      <c r="I333" s="59"/>
      <c r="J333" s="64"/>
    </row>
    <row r="334" spans="1:10" ht="13.5" outlineLevel="1">
      <c r="A334" s="16" t="s">
        <v>84</v>
      </c>
      <c r="B334" s="9" t="s">
        <v>422</v>
      </c>
      <c r="C334" s="9" t="s">
        <v>67</v>
      </c>
      <c r="D334" s="9" t="s">
        <v>387</v>
      </c>
      <c r="E334" s="9" t="s">
        <v>85</v>
      </c>
      <c r="F334" s="55">
        <v>500</v>
      </c>
      <c r="G334" s="55">
        <v>500</v>
      </c>
      <c r="H334" s="59"/>
      <c r="I334" s="59"/>
      <c r="J334" s="64"/>
    </row>
    <row r="335" spans="1:10" ht="13.5" outlineLevel="1">
      <c r="A335" s="14" t="s">
        <v>453</v>
      </c>
      <c r="B335" s="9" t="s">
        <v>422</v>
      </c>
      <c r="C335" s="9" t="s">
        <v>67</v>
      </c>
      <c r="D335" s="9" t="s">
        <v>388</v>
      </c>
      <c r="E335" s="9"/>
      <c r="F335" s="55">
        <f>F336</f>
        <v>100</v>
      </c>
      <c r="G335" s="55">
        <f>G336</f>
        <v>100</v>
      </c>
      <c r="H335" s="59"/>
      <c r="I335" s="59"/>
      <c r="J335" s="64"/>
    </row>
    <row r="336" spans="1:10" ht="13.5" outlineLevel="1">
      <c r="A336" s="16" t="s">
        <v>145</v>
      </c>
      <c r="B336" s="9" t="s">
        <v>422</v>
      </c>
      <c r="C336" s="9" t="s">
        <v>67</v>
      </c>
      <c r="D336" s="9" t="s">
        <v>388</v>
      </c>
      <c r="E336" s="9" t="s">
        <v>147</v>
      </c>
      <c r="F336" s="55">
        <f>F337</f>
        <v>100</v>
      </c>
      <c r="G336" s="55">
        <f>G337</f>
        <v>100</v>
      </c>
      <c r="H336" s="59"/>
      <c r="I336" s="59"/>
      <c r="J336" s="64"/>
    </row>
    <row r="337" spans="1:10" ht="13.5" outlineLevel="1">
      <c r="A337" s="16" t="s">
        <v>146</v>
      </c>
      <c r="B337" s="9" t="s">
        <v>422</v>
      </c>
      <c r="C337" s="9" t="s">
        <v>67</v>
      </c>
      <c r="D337" s="9" t="s">
        <v>388</v>
      </c>
      <c r="E337" s="9" t="s">
        <v>148</v>
      </c>
      <c r="F337" s="55">
        <v>100</v>
      </c>
      <c r="G337" s="55">
        <v>100</v>
      </c>
      <c r="H337" s="59"/>
      <c r="I337" s="59"/>
      <c r="J337" s="64"/>
    </row>
    <row r="338" spans="1:10" ht="13.5" outlineLevel="1">
      <c r="A338" s="14" t="s">
        <v>452</v>
      </c>
      <c r="B338" s="9" t="s">
        <v>422</v>
      </c>
      <c r="C338" s="9" t="s">
        <v>67</v>
      </c>
      <c r="D338" s="9" t="s">
        <v>389</v>
      </c>
      <c r="E338" s="9"/>
      <c r="F338" s="55">
        <f>F339</f>
        <v>50</v>
      </c>
      <c r="G338" s="55">
        <f>G339</f>
        <v>50</v>
      </c>
      <c r="H338" s="59"/>
      <c r="I338" s="59"/>
      <c r="J338" s="64"/>
    </row>
    <row r="339" spans="1:10" ht="13.5" outlineLevel="1">
      <c r="A339" s="16" t="s">
        <v>145</v>
      </c>
      <c r="B339" s="9" t="s">
        <v>422</v>
      </c>
      <c r="C339" s="9" t="s">
        <v>67</v>
      </c>
      <c r="D339" s="9" t="s">
        <v>389</v>
      </c>
      <c r="E339" s="9" t="s">
        <v>147</v>
      </c>
      <c r="F339" s="55">
        <f>F340</f>
        <v>50</v>
      </c>
      <c r="G339" s="55">
        <f>G340</f>
        <v>50</v>
      </c>
      <c r="H339" s="59"/>
      <c r="I339" s="59"/>
      <c r="J339" s="64"/>
    </row>
    <row r="340" spans="1:10" ht="13.5" outlineLevel="1">
      <c r="A340" s="16" t="s">
        <v>146</v>
      </c>
      <c r="B340" s="9" t="s">
        <v>422</v>
      </c>
      <c r="C340" s="9" t="s">
        <v>67</v>
      </c>
      <c r="D340" s="9" t="s">
        <v>389</v>
      </c>
      <c r="E340" s="9" t="s">
        <v>148</v>
      </c>
      <c r="F340" s="55">
        <v>50</v>
      </c>
      <c r="G340" s="55">
        <v>50</v>
      </c>
      <c r="H340" s="59"/>
      <c r="I340" s="59"/>
      <c r="J340" s="64"/>
    </row>
    <row r="341" spans="1:10" ht="13.5" outlineLevel="1">
      <c r="A341" s="14" t="s">
        <v>68</v>
      </c>
      <c r="B341" s="9" t="s">
        <v>422</v>
      </c>
      <c r="C341" s="9" t="s">
        <v>67</v>
      </c>
      <c r="D341" s="9" t="s">
        <v>390</v>
      </c>
      <c r="E341" s="9" t="s">
        <v>415</v>
      </c>
      <c r="F341" s="55">
        <f>F344+F342</f>
        <v>54919</v>
      </c>
      <c r="G341" s="55">
        <f>G344+G342</f>
        <v>57445</v>
      </c>
      <c r="H341" s="59"/>
      <c r="I341" s="59"/>
      <c r="J341" s="64"/>
    </row>
    <row r="342" spans="1:10" ht="13.5" outlineLevel="1">
      <c r="A342" s="16" t="s">
        <v>145</v>
      </c>
      <c r="B342" s="9" t="s">
        <v>422</v>
      </c>
      <c r="C342" s="9" t="s">
        <v>67</v>
      </c>
      <c r="D342" s="9" t="s">
        <v>390</v>
      </c>
      <c r="E342" s="9" t="s">
        <v>147</v>
      </c>
      <c r="F342" s="55">
        <f>F343</f>
        <v>489.7</v>
      </c>
      <c r="G342" s="55">
        <f>G343</f>
        <v>489.7</v>
      </c>
      <c r="H342" s="59"/>
      <c r="I342" s="59"/>
      <c r="J342" s="64"/>
    </row>
    <row r="343" spans="1:10" ht="13.5" outlineLevel="1">
      <c r="A343" s="16" t="s">
        <v>146</v>
      </c>
      <c r="B343" s="9" t="s">
        <v>422</v>
      </c>
      <c r="C343" s="9" t="s">
        <v>67</v>
      </c>
      <c r="D343" s="9" t="s">
        <v>390</v>
      </c>
      <c r="E343" s="9" t="s">
        <v>148</v>
      </c>
      <c r="F343" s="55">
        <v>489.7</v>
      </c>
      <c r="G343" s="55">
        <v>489.7</v>
      </c>
      <c r="H343" s="59"/>
      <c r="I343" s="59"/>
      <c r="J343" s="64"/>
    </row>
    <row r="344" spans="1:10" ht="13.5" outlineLevel="1">
      <c r="A344" s="16" t="s">
        <v>75</v>
      </c>
      <c r="B344" s="9" t="s">
        <v>422</v>
      </c>
      <c r="C344" s="9" t="s">
        <v>67</v>
      </c>
      <c r="D344" s="9" t="s">
        <v>390</v>
      </c>
      <c r="E344" s="9" t="s">
        <v>76</v>
      </c>
      <c r="F344" s="55">
        <f>F345</f>
        <v>54429.3</v>
      </c>
      <c r="G344" s="55">
        <f>G345</f>
        <v>56955.3</v>
      </c>
      <c r="H344" s="59"/>
      <c r="I344" s="59"/>
      <c r="J344" s="64"/>
    </row>
    <row r="345" spans="1:10" ht="13.5" outlineLevel="1">
      <c r="A345" s="21" t="s">
        <v>168</v>
      </c>
      <c r="B345" s="9" t="s">
        <v>422</v>
      </c>
      <c r="C345" s="9" t="s">
        <v>67</v>
      </c>
      <c r="D345" s="9" t="s">
        <v>390</v>
      </c>
      <c r="E345" s="9" t="s">
        <v>169</v>
      </c>
      <c r="F345" s="55">
        <v>54429.3</v>
      </c>
      <c r="G345" s="55">
        <v>56955.3</v>
      </c>
      <c r="H345" s="59"/>
      <c r="I345" s="59"/>
      <c r="J345" s="64"/>
    </row>
    <row r="346" spans="1:10" ht="13.5" outlineLevel="3">
      <c r="A346" s="13" t="s">
        <v>141</v>
      </c>
      <c r="B346" s="8" t="s">
        <v>422</v>
      </c>
      <c r="C346" s="32">
        <v>1100</v>
      </c>
      <c r="D346" s="9"/>
      <c r="E346" s="9"/>
      <c r="F346" s="55">
        <f>F347</f>
        <v>8374.7999999999993</v>
      </c>
      <c r="G346" s="55">
        <f>G347</f>
        <v>8374.7999999999993</v>
      </c>
      <c r="H346" s="59"/>
      <c r="I346" s="59"/>
      <c r="J346" s="64"/>
    </row>
    <row r="347" spans="1:10" ht="13.5" outlineLevel="1">
      <c r="A347" s="14" t="s">
        <v>69</v>
      </c>
      <c r="B347" s="9" t="s">
        <v>422</v>
      </c>
      <c r="C347" s="9" t="s">
        <v>70</v>
      </c>
      <c r="D347" s="9"/>
      <c r="E347" s="9" t="s">
        <v>415</v>
      </c>
      <c r="F347" s="55">
        <f>F350</f>
        <v>8374.7999999999993</v>
      </c>
      <c r="G347" s="55">
        <f>G350</f>
        <v>8374.7999999999993</v>
      </c>
      <c r="H347" s="59"/>
      <c r="I347" s="59"/>
      <c r="J347" s="64"/>
    </row>
    <row r="348" spans="1:10" ht="13.5" outlineLevel="1">
      <c r="A348" s="14" t="s">
        <v>233</v>
      </c>
      <c r="B348" s="9" t="s">
        <v>422</v>
      </c>
      <c r="C348" s="9" t="s">
        <v>70</v>
      </c>
      <c r="D348" s="9" t="s">
        <v>89</v>
      </c>
      <c r="E348" s="9"/>
      <c r="F348" s="55">
        <f t="shared" ref="F348:G351" si="17">F349</f>
        <v>8374.7999999999993</v>
      </c>
      <c r="G348" s="55">
        <f t="shared" si="17"/>
        <v>8374.7999999999993</v>
      </c>
      <c r="H348" s="59"/>
      <c r="I348" s="59"/>
      <c r="J348" s="64"/>
    </row>
    <row r="349" spans="1:10" ht="13.5" outlineLevel="1">
      <c r="A349" s="16" t="s">
        <v>39</v>
      </c>
      <c r="B349" s="9" t="s">
        <v>422</v>
      </c>
      <c r="C349" s="9" t="s">
        <v>70</v>
      </c>
      <c r="D349" s="9" t="s">
        <v>92</v>
      </c>
      <c r="E349" s="9"/>
      <c r="F349" s="55">
        <f t="shared" si="17"/>
        <v>8374.7999999999993</v>
      </c>
      <c r="G349" s="55">
        <f t="shared" si="17"/>
        <v>8374.7999999999993</v>
      </c>
      <c r="H349" s="59"/>
      <c r="I349" s="59"/>
      <c r="J349" s="64"/>
    </row>
    <row r="350" spans="1:10" ht="13.5" outlineLevel="2">
      <c r="A350" s="16" t="s">
        <v>191</v>
      </c>
      <c r="B350" s="9" t="s">
        <v>422</v>
      </c>
      <c r="C350" s="9" t="s">
        <v>70</v>
      </c>
      <c r="D350" s="9" t="s">
        <v>93</v>
      </c>
      <c r="E350" s="9" t="s">
        <v>415</v>
      </c>
      <c r="F350" s="55">
        <f t="shared" si="17"/>
        <v>8374.7999999999993</v>
      </c>
      <c r="G350" s="55">
        <f t="shared" si="17"/>
        <v>8374.7999999999993</v>
      </c>
      <c r="H350" s="59"/>
      <c r="I350" s="59"/>
      <c r="J350" s="64"/>
    </row>
    <row r="351" spans="1:10" ht="27" customHeight="1" outlineLevel="3">
      <c r="A351" s="16" t="s">
        <v>143</v>
      </c>
      <c r="B351" s="9" t="s">
        <v>422</v>
      </c>
      <c r="C351" s="9" t="s">
        <v>70</v>
      </c>
      <c r="D351" s="9" t="s">
        <v>93</v>
      </c>
      <c r="E351" s="9" t="s">
        <v>125</v>
      </c>
      <c r="F351" s="55">
        <f t="shared" si="17"/>
        <v>8374.7999999999993</v>
      </c>
      <c r="G351" s="55">
        <f t="shared" si="17"/>
        <v>8374.7999999999993</v>
      </c>
      <c r="H351" s="59"/>
      <c r="I351" s="59"/>
      <c r="J351" s="64"/>
    </row>
    <row r="352" spans="1:10" ht="13.5" outlineLevel="3">
      <c r="A352" s="16" t="s">
        <v>144</v>
      </c>
      <c r="B352" s="9" t="s">
        <v>422</v>
      </c>
      <c r="C352" s="9" t="s">
        <v>70</v>
      </c>
      <c r="D352" s="9" t="s">
        <v>93</v>
      </c>
      <c r="E352" s="9" t="s">
        <v>429</v>
      </c>
      <c r="F352" s="55">
        <v>8374.7999999999993</v>
      </c>
      <c r="G352" s="55">
        <v>8374.7999999999993</v>
      </c>
      <c r="H352" s="59"/>
      <c r="I352" s="59"/>
      <c r="J352" s="64"/>
    </row>
    <row r="353" spans="1:10" ht="13.5" outlineLevel="3">
      <c r="A353" s="21"/>
      <c r="B353" s="9"/>
      <c r="C353" s="9"/>
      <c r="D353" s="9"/>
      <c r="E353" s="9"/>
      <c r="F353" s="55"/>
      <c r="G353" s="55"/>
      <c r="H353" s="59"/>
      <c r="I353" s="59"/>
      <c r="J353" s="64"/>
    </row>
    <row r="354" spans="1:10" ht="13.5">
      <c r="A354" s="28" t="s">
        <v>457</v>
      </c>
      <c r="B354" s="7" t="s">
        <v>71</v>
      </c>
      <c r="C354" s="7" t="s">
        <v>415</v>
      </c>
      <c r="D354" s="7"/>
      <c r="E354" s="7" t="s">
        <v>415</v>
      </c>
      <c r="F354" s="54">
        <f>F365+F355</f>
        <v>27736</v>
      </c>
      <c r="G354" s="54">
        <f>G365+G355</f>
        <v>43851</v>
      </c>
      <c r="H354" s="59"/>
      <c r="I354" s="59"/>
      <c r="J354" s="64"/>
    </row>
    <row r="355" spans="1:10" ht="13.5">
      <c r="A355" s="13" t="s">
        <v>135</v>
      </c>
      <c r="B355" s="83">
        <v>4</v>
      </c>
      <c r="C355" s="71" t="s">
        <v>347</v>
      </c>
      <c r="D355" s="71"/>
      <c r="E355" s="71"/>
      <c r="F355" s="60">
        <f t="shared" ref="F355:G363" si="18">F356</f>
        <v>110</v>
      </c>
      <c r="G355" s="60">
        <f t="shared" si="18"/>
        <v>110</v>
      </c>
      <c r="H355" s="59"/>
      <c r="I355" s="59"/>
      <c r="J355" s="64"/>
    </row>
    <row r="356" spans="1:10" ht="13.5">
      <c r="A356" s="14" t="s">
        <v>49</v>
      </c>
      <c r="B356" s="71" t="s">
        <v>71</v>
      </c>
      <c r="C356" s="71" t="s">
        <v>50</v>
      </c>
      <c r="D356" s="71"/>
      <c r="E356" s="71"/>
      <c r="F356" s="60">
        <f t="shared" si="18"/>
        <v>110</v>
      </c>
      <c r="G356" s="60">
        <f t="shared" si="18"/>
        <v>110</v>
      </c>
      <c r="H356" s="59"/>
      <c r="I356" s="59"/>
      <c r="J356" s="64"/>
    </row>
    <row r="357" spans="1:10" ht="13.5">
      <c r="A357" s="14" t="s">
        <v>233</v>
      </c>
      <c r="B357" s="71" t="s">
        <v>71</v>
      </c>
      <c r="C357" s="71" t="s">
        <v>50</v>
      </c>
      <c r="D357" s="71" t="s">
        <v>89</v>
      </c>
      <c r="E357" s="71"/>
      <c r="F357" s="60">
        <f t="shared" si="18"/>
        <v>110</v>
      </c>
      <c r="G357" s="60">
        <f t="shared" si="18"/>
        <v>110</v>
      </c>
      <c r="H357" s="59"/>
      <c r="I357" s="59"/>
      <c r="J357" s="64"/>
    </row>
    <row r="358" spans="1:10" ht="13.5">
      <c r="A358" s="14" t="s">
        <v>175</v>
      </c>
      <c r="B358" s="71" t="s">
        <v>71</v>
      </c>
      <c r="C358" s="71" t="s">
        <v>50</v>
      </c>
      <c r="D358" s="71" t="s">
        <v>103</v>
      </c>
      <c r="E358" s="71"/>
      <c r="F358" s="60">
        <f>F362+F359</f>
        <v>110</v>
      </c>
      <c r="G358" s="60">
        <f>G362+G359</f>
        <v>110</v>
      </c>
      <c r="H358" s="59"/>
      <c r="I358" s="59"/>
      <c r="J358" s="64"/>
    </row>
    <row r="359" spans="1:10" ht="13.5">
      <c r="A359" s="14" t="s">
        <v>185</v>
      </c>
      <c r="B359" s="71" t="s">
        <v>71</v>
      </c>
      <c r="C359" s="71" t="s">
        <v>50</v>
      </c>
      <c r="D359" s="71" t="s">
        <v>104</v>
      </c>
      <c r="E359" s="71"/>
      <c r="F359" s="60">
        <f>F360</f>
        <v>50</v>
      </c>
      <c r="G359" s="60">
        <f>G360</f>
        <v>50</v>
      </c>
      <c r="H359" s="59"/>
      <c r="I359" s="59"/>
      <c r="J359" s="64"/>
    </row>
    <row r="360" spans="1:10" ht="13.5">
      <c r="A360" s="16" t="s">
        <v>145</v>
      </c>
      <c r="B360" s="71" t="s">
        <v>71</v>
      </c>
      <c r="C360" s="71" t="s">
        <v>50</v>
      </c>
      <c r="D360" s="71" t="s">
        <v>104</v>
      </c>
      <c r="E360" s="71" t="s">
        <v>147</v>
      </c>
      <c r="F360" s="60">
        <f>F361</f>
        <v>50</v>
      </c>
      <c r="G360" s="60">
        <f>G361</f>
        <v>50</v>
      </c>
      <c r="H360" s="59"/>
      <c r="I360" s="59"/>
      <c r="J360" s="64"/>
    </row>
    <row r="361" spans="1:10" ht="13.5">
      <c r="A361" s="16" t="s">
        <v>146</v>
      </c>
      <c r="B361" s="71" t="s">
        <v>71</v>
      </c>
      <c r="C361" s="71" t="s">
        <v>50</v>
      </c>
      <c r="D361" s="71" t="s">
        <v>104</v>
      </c>
      <c r="E361" s="71" t="s">
        <v>148</v>
      </c>
      <c r="F361" s="60">
        <v>50</v>
      </c>
      <c r="G361" s="60">
        <v>50</v>
      </c>
      <c r="H361" s="59"/>
      <c r="I361" s="59"/>
      <c r="J361" s="64"/>
    </row>
    <row r="362" spans="1:10" ht="13.5">
      <c r="A362" s="14" t="s">
        <v>228</v>
      </c>
      <c r="B362" s="71" t="s">
        <v>71</v>
      </c>
      <c r="C362" s="71" t="s">
        <v>50</v>
      </c>
      <c r="D362" s="71" t="s">
        <v>470</v>
      </c>
      <c r="E362" s="71" t="s">
        <v>415</v>
      </c>
      <c r="F362" s="60">
        <f t="shared" si="18"/>
        <v>60</v>
      </c>
      <c r="G362" s="60">
        <f t="shared" si="18"/>
        <v>60</v>
      </c>
      <c r="H362" s="59"/>
      <c r="I362" s="59"/>
      <c r="J362" s="64"/>
    </row>
    <row r="363" spans="1:10" ht="13.5">
      <c r="A363" s="16" t="s">
        <v>145</v>
      </c>
      <c r="B363" s="71" t="s">
        <v>71</v>
      </c>
      <c r="C363" s="71" t="s">
        <v>50</v>
      </c>
      <c r="D363" s="71" t="s">
        <v>470</v>
      </c>
      <c r="E363" s="71" t="s">
        <v>147</v>
      </c>
      <c r="F363" s="60">
        <f t="shared" si="18"/>
        <v>60</v>
      </c>
      <c r="G363" s="60">
        <f t="shared" si="18"/>
        <v>60</v>
      </c>
      <c r="H363" s="59"/>
      <c r="I363" s="59"/>
      <c r="J363" s="64"/>
    </row>
    <row r="364" spans="1:10" ht="13.5">
      <c r="A364" s="16" t="s">
        <v>146</v>
      </c>
      <c r="B364" s="77" t="s">
        <v>71</v>
      </c>
      <c r="C364" s="9" t="s">
        <v>50</v>
      </c>
      <c r="D364" s="9" t="s">
        <v>470</v>
      </c>
      <c r="E364" s="9" t="s">
        <v>148</v>
      </c>
      <c r="F364" s="60">
        <v>60</v>
      </c>
      <c r="G364" s="60">
        <v>60</v>
      </c>
      <c r="H364" s="59"/>
      <c r="I364" s="59"/>
      <c r="J364" s="64"/>
    </row>
    <row r="365" spans="1:10" ht="13.5" outlineLevel="3">
      <c r="A365" s="13" t="s">
        <v>140</v>
      </c>
      <c r="B365" s="7" t="s">
        <v>71</v>
      </c>
      <c r="C365" s="33" t="s">
        <v>229</v>
      </c>
      <c r="D365" s="9"/>
      <c r="E365" s="9"/>
      <c r="F365" s="55">
        <f>F366</f>
        <v>27626</v>
      </c>
      <c r="G365" s="55">
        <f>G366</f>
        <v>43741</v>
      </c>
      <c r="H365" s="59"/>
      <c r="I365" s="59"/>
      <c r="J365" s="64"/>
    </row>
    <row r="366" spans="1:10" ht="13.5" outlineLevel="3">
      <c r="A366" s="21" t="s">
        <v>117</v>
      </c>
      <c r="B366" s="9" t="s">
        <v>71</v>
      </c>
      <c r="C366" s="9" t="s">
        <v>118</v>
      </c>
      <c r="D366" s="9"/>
      <c r="E366" s="9" t="s">
        <v>415</v>
      </c>
      <c r="F366" s="55">
        <f t="shared" ref="F366:G370" si="19">F367</f>
        <v>27626</v>
      </c>
      <c r="G366" s="55">
        <f t="shared" si="19"/>
        <v>43741</v>
      </c>
      <c r="H366" s="59"/>
      <c r="I366" s="59"/>
      <c r="J366" s="64"/>
    </row>
    <row r="367" spans="1:10" ht="13.5" outlineLevel="3">
      <c r="A367" s="14" t="s">
        <v>44</v>
      </c>
      <c r="B367" s="9" t="s">
        <v>71</v>
      </c>
      <c r="C367" s="9" t="s">
        <v>118</v>
      </c>
      <c r="D367" s="77" t="s">
        <v>391</v>
      </c>
      <c r="E367" s="9"/>
      <c r="F367" s="55">
        <f t="shared" si="19"/>
        <v>27626</v>
      </c>
      <c r="G367" s="55">
        <f t="shared" si="19"/>
        <v>43741</v>
      </c>
      <c r="H367" s="59"/>
      <c r="I367" s="59"/>
      <c r="J367" s="64"/>
    </row>
    <row r="368" spans="1:10" ht="27" outlineLevel="3">
      <c r="A368" s="14" t="s">
        <v>192</v>
      </c>
      <c r="B368" s="9" t="s">
        <v>71</v>
      </c>
      <c r="C368" s="9" t="s">
        <v>118</v>
      </c>
      <c r="D368" s="9" t="s">
        <v>246</v>
      </c>
      <c r="E368" s="9"/>
      <c r="F368" s="55">
        <f t="shared" si="19"/>
        <v>27626</v>
      </c>
      <c r="G368" s="55">
        <f t="shared" si="19"/>
        <v>43741</v>
      </c>
      <c r="H368" s="59"/>
      <c r="I368" s="59"/>
      <c r="J368" s="64"/>
    </row>
    <row r="369" spans="1:10" ht="15.75" customHeight="1" outlineLevel="3">
      <c r="A369" s="14" t="s">
        <v>317</v>
      </c>
      <c r="B369" s="9" t="s">
        <v>71</v>
      </c>
      <c r="C369" s="9" t="s">
        <v>118</v>
      </c>
      <c r="D369" s="9" t="s">
        <v>247</v>
      </c>
      <c r="E369" s="9" t="s">
        <v>415</v>
      </c>
      <c r="F369" s="55">
        <f t="shared" si="19"/>
        <v>27626</v>
      </c>
      <c r="G369" s="55">
        <f t="shared" si="19"/>
        <v>43741</v>
      </c>
      <c r="H369" s="59"/>
      <c r="I369" s="59"/>
      <c r="J369" s="64"/>
    </row>
    <row r="370" spans="1:10" ht="13.5" outlineLevel="3">
      <c r="A370" s="16" t="s">
        <v>159</v>
      </c>
      <c r="B370" s="9" t="s">
        <v>71</v>
      </c>
      <c r="C370" s="9" t="s">
        <v>118</v>
      </c>
      <c r="D370" s="9" t="s">
        <v>247</v>
      </c>
      <c r="E370" s="9" t="s">
        <v>74</v>
      </c>
      <c r="F370" s="55">
        <f t="shared" si="19"/>
        <v>27626</v>
      </c>
      <c r="G370" s="55">
        <f t="shared" si="19"/>
        <v>43741</v>
      </c>
      <c r="H370" s="59"/>
      <c r="I370" s="59"/>
      <c r="J370" s="64"/>
    </row>
    <row r="371" spans="1:10" ht="13.5" outlineLevel="3">
      <c r="A371" s="16" t="s">
        <v>160</v>
      </c>
      <c r="B371" s="9" t="s">
        <v>71</v>
      </c>
      <c r="C371" s="9" t="s">
        <v>118</v>
      </c>
      <c r="D371" s="9" t="s">
        <v>247</v>
      </c>
      <c r="E371" s="9" t="s">
        <v>161</v>
      </c>
      <c r="F371" s="55">
        <v>27626</v>
      </c>
      <c r="G371" s="55">
        <v>43741</v>
      </c>
      <c r="H371" s="59"/>
      <c r="I371" s="59"/>
      <c r="J371" s="64"/>
    </row>
    <row r="372" spans="1:10" ht="13.5" outlineLevel="3">
      <c r="A372" s="16"/>
      <c r="B372" s="9"/>
      <c r="C372" s="9"/>
      <c r="D372" s="9"/>
      <c r="E372" s="9"/>
      <c r="F372" s="55"/>
      <c r="G372" s="55"/>
      <c r="H372" s="59"/>
      <c r="I372" s="59"/>
      <c r="J372" s="64"/>
    </row>
    <row r="373" spans="1:10" ht="13.5">
      <c r="A373" s="28" t="s">
        <v>79</v>
      </c>
      <c r="B373" s="7" t="s">
        <v>80</v>
      </c>
      <c r="C373" s="7" t="s">
        <v>415</v>
      </c>
      <c r="D373" s="7"/>
      <c r="E373" s="7" t="s">
        <v>415</v>
      </c>
      <c r="F373" s="54">
        <f>F374+F540</f>
        <v>2361230.1</v>
      </c>
      <c r="G373" s="54">
        <f>G374+G540</f>
        <v>2361230.1</v>
      </c>
      <c r="H373" s="59"/>
      <c r="I373" s="59"/>
      <c r="J373" s="64"/>
    </row>
    <row r="374" spans="1:10" ht="13.5" outlineLevel="3">
      <c r="A374" s="13" t="s">
        <v>138</v>
      </c>
      <c r="B374" s="8" t="s">
        <v>80</v>
      </c>
      <c r="C374" s="32" t="s">
        <v>353</v>
      </c>
      <c r="D374" s="9"/>
      <c r="E374" s="9"/>
      <c r="F374" s="55">
        <f>F375+F395+F467+F481+F490+F462</f>
        <v>2318891.1</v>
      </c>
      <c r="G374" s="55">
        <f>G375+G395+G467+G481+G490+G462</f>
        <v>2318891.1</v>
      </c>
      <c r="H374" s="59"/>
      <c r="I374" s="59"/>
      <c r="J374" s="64"/>
    </row>
    <row r="375" spans="1:10" ht="13.5" outlineLevel="1">
      <c r="A375" s="14" t="s">
        <v>72</v>
      </c>
      <c r="B375" s="9" t="s">
        <v>80</v>
      </c>
      <c r="C375" s="9" t="s">
        <v>73</v>
      </c>
      <c r="D375" s="9"/>
      <c r="E375" s="9" t="s">
        <v>415</v>
      </c>
      <c r="F375" s="55">
        <f>F376</f>
        <v>1053215.2</v>
      </c>
      <c r="G375" s="55">
        <f>G376</f>
        <v>1053215.2</v>
      </c>
      <c r="H375" s="59"/>
      <c r="I375" s="59"/>
      <c r="J375" s="64"/>
    </row>
    <row r="376" spans="1:10" ht="27" outlineLevel="1">
      <c r="A376" s="14" t="s">
        <v>181</v>
      </c>
      <c r="B376" s="9" t="s">
        <v>80</v>
      </c>
      <c r="C376" s="9" t="s">
        <v>73</v>
      </c>
      <c r="D376" s="9" t="s">
        <v>86</v>
      </c>
      <c r="E376" s="9"/>
      <c r="F376" s="55">
        <f>F377</f>
        <v>1053215.2</v>
      </c>
      <c r="G376" s="55">
        <f>G377</f>
        <v>1053215.2</v>
      </c>
      <c r="H376" s="59"/>
      <c r="I376" s="59"/>
      <c r="J376" s="64"/>
    </row>
    <row r="377" spans="1:10" ht="13.5" outlineLevel="1">
      <c r="A377" s="22" t="s">
        <v>182</v>
      </c>
      <c r="B377" s="9" t="s">
        <v>80</v>
      </c>
      <c r="C377" s="9" t="s">
        <v>73</v>
      </c>
      <c r="D377" s="9" t="s">
        <v>248</v>
      </c>
      <c r="E377" s="9"/>
      <c r="F377" s="55">
        <f>F378+F381+F384+F392+F389</f>
        <v>1053215.2</v>
      </c>
      <c r="G377" s="55">
        <f>G378+G381+G384+G392+G389</f>
        <v>1053215.2</v>
      </c>
      <c r="H377" s="59"/>
      <c r="I377" s="59"/>
      <c r="J377" s="64"/>
    </row>
    <row r="378" spans="1:10" ht="27" outlineLevel="2">
      <c r="A378" s="67" t="s">
        <v>395</v>
      </c>
      <c r="B378" s="9" t="s">
        <v>80</v>
      </c>
      <c r="C378" s="9" t="s">
        <v>73</v>
      </c>
      <c r="D378" s="9" t="s">
        <v>249</v>
      </c>
      <c r="E378" s="9" t="s">
        <v>415</v>
      </c>
      <c r="F378" s="55">
        <f>F379</f>
        <v>452777.2</v>
      </c>
      <c r="G378" s="55">
        <f>G379</f>
        <v>452777.2</v>
      </c>
      <c r="H378" s="59"/>
      <c r="I378" s="59"/>
      <c r="J378" s="64"/>
    </row>
    <row r="379" spans="1:10" ht="13.5" outlineLevel="2">
      <c r="A379" s="16" t="s">
        <v>153</v>
      </c>
      <c r="B379" s="9" t="s">
        <v>80</v>
      </c>
      <c r="C379" s="9" t="s">
        <v>73</v>
      </c>
      <c r="D379" s="9" t="s">
        <v>249</v>
      </c>
      <c r="E379" s="9" t="s">
        <v>154</v>
      </c>
      <c r="F379" s="55">
        <f>F380</f>
        <v>452777.2</v>
      </c>
      <c r="G379" s="55">
        <f>G380</f>
        <v>452777.2</v>
      </c>
      <c r="H379" s="59"/>
      <c r="I379" s="59"/>
      <c r="J379" s="64"/>
    </row>
    <row r="380" spans="1:10" ht="13.5" outlineLevel="2">
      <c r="A380" s="24" t="s">
        <v>164</v>
      </c>
      <c r="B380" s="9" t="s">
        <v>80</v>
      </c>
      <c r="C380" s="9" t="s">
        <v>73</v>
      </c>
      <c r="D380" s="9" t="s">
        <v>249</v>
      </c>
      <c r="E380" s="9" t="s">
        <v>155</v>
      </c>
      <c r="F380" s="55">
        <v>452777.2</v>
      </c>
      <c r="G380" s="55">
        <v>452777.2</v>
      </c>
      <c r="H380" s="59"/>
      <c r="I380" s="59"/>
      <c r="J380" s="64"/>
    </row>
    <row r="381" spans="1:10" ht="27" outlineLevel="2">
      <c r="A381" s="24" t="s">
        <v>358</v>
      </c>
      <c r="B381" s="9" t="s">
        <v>80</v>
      </c>
      <c r="C381" s="9" t="s">
        <v>73</v>
      </c>
      <c r="D381" s="9" t="s">
        <v>250</v>
      </c>
      <c r="E381" s="9"/>
      <c r="F381" s="55">
        <f>F382</f>
        <v>22092</v>
      </c>
      <c r="G381" s="55">
        <f>G382</f>
        <v>22092</v>
      </c>
      <c r="H381" s="59"/>
      <c r="I381" s="59"/>
      <c r="J381" s="64"/>
    </row>
    <row r="382" spans="1:10" ht="13.5" outlineLevel="2">
      <c r="A382" s="16" t="s">
        <v>145</v>
      </c>
      <c r="B382" s="9" t="s">
        <v>80</v>
      </c>
      <c r="C382" s="9" t="s">
        <v>73</v>
      </c>
      <c r="D382" s="9" t="s">
        <v>250</v>
      </c>
      <c r="E382" s="9" t="s">
        <v>147</v>
      </c>
      <c r="F382" s="55">
        <f>F383</f>
        <v>22092</v>
      </c>
      <c r="G382" s="55">
        <f>G383</f>
        <v>22092</v>
      </c>
      <c r="H382" s="59"/>
      <c r="I382" s="59"/>
      <c r="J382" s="64"/>
    </row>
    <row r="383" spans="1:10" ht="13.5" outlineLevel="3">
      <c r="A383" s="16" t="s">
        <v>146</v>
      </c>
      <c r="B383" s="9" t="s">
        <v>80</v>
      </c>
      <c r="C383" s="9" t="s">
        <v>73</v>
      </c>
      <c r="D383" s="9" t="s">
        <v>250</v>
      </c>
      <c r="E383" s="9" t="s">
        <v>148</v>
      </c>
      <c r="F383" s="55">
        <v>22092</v>
      </c>
      <c r="G383" s="55">
        <v>22092</v>
      </c>
      <c r="H383" s="59"/>
      <c r="I383" s="59"/>
      <c r="J383" s="64"/>
    </row>
    <row r="384" spans="1:10" ht="54" outlineLevel="3">
      <c r="A384" s="31" t="s">
        <v>359</v>
      </c>
      <c r="B384" s="9" t="s">
        <v>80</v>
      </c>
      <c r="C384" s="9" t="s">
        <v>73</v>
      </c>
      <c r="D384" s="9" t="s">
        <v>251</v>
      </c>
      <c r="E384" s="9"/>
      <c r="F384" s="55">
        <f>F385+F387</f>
        <v>576624</v>
      </c>
      <c r="G384" s="55">
        <f>G385+G387</f>
        <v>576624</v>
      </c>
      <c r="H384" s="59"/>
      <c r="I384" s="59"/>
      <c r="J384" s="64"/>
    </row>
    <row r="385" spans="1:10" ht="27.75" customHeight="1" outlineLevel="3">
      <c r="A385" s="16" t="s">
        <v>143</v>
      </c>
      <c r="B385" s="9" t="s">
        <v>80</v>
      </c>
      <c r="C385" s="9" t="s">
        <v>73</v>
      </c>
      <c r="D385" s="9" t="s">
        <v>251</v>
      </c>
      <c r="E385" s="9" t="s">
        <v>125</v>
      </c>
      <c r="F385" s="55">
        <f>F386</f>
        <v>24157.5</v>
      </c>
      <c r="G385" s="55">
        <f>G386</f>
        <v>24157.5</v>
      </c>
      <c r="H385" s="59"/>
      <c r="I385" s="59"/>
      <c r="J385" s="64"/>
    </row>
    <row r="386" spans="1:10" ht="13.5" outlineLevel="3">
      <c r="A386" s="16" t="s">
        <v>165</v>
      </c>
      <c r="B386" s="9" t="s">
        <v>80</v>
      </c>
      <c r="C386" s="9" t="s">
        <v>73</v>
      </c>
      <c r="D386" s="9" t="s">
        <v>251</v>
      </c>
      <c r="E386" s="9" t="s">
        <v>166</v>
      </c>
      <c r="F386" s="55">
        <v>24157.5</v>
      </c>
      <c r="G386" s="55">
        <v>24157.5</v>
      </c>
      <c r="H386" s="59"/>
      <c r="I386" s="59"/>
      <c r="J386" s="64"/>
    </row>
    <row r="387" spans="1:10" ht="13.5" outlineLevel="3">
      <c r="A387" s="16" t="s">
        <v>153</v>
      </c>
      <c r="B387" s="9" t="s">
        <v>80</v>
      </c>
      <c r="C387" s="9" t="s">
        <v>73</v>
      </c>
      <c r="D387" s="9" t="s">
        <v>251</v>
      </c>
      <c r="E387" s="9" t="s">
        <v>154</v>
      </c>
      <c r="F387" s="55">
        <f>F388</f>
        <v>552466.5</v>
      </c>
      <c r="G387" s="55">
        <f>G388</f>
        <v>552466.5</v>
      </c>
      <c r="H387" s="59"/>
      <c r="I387" s="59"/>
      <c r="J387" s="64"/>
    </row>
    <row r="388" spans="1:10" ht="13.5" outlineLevel="3">
      <c r="A388" s="24" t="s">
        <v>164</v>
      </c>
      <c r="B388" s="9" t="s">
        <v>80</v>
      </c>
      <c r="C388" s="9" t="s">
        <v>73</v>
      </c>
      <c r="D388" s="9" t="s">
        <v>251</v>
      </c>
      <c r="E388" s="9" t="s">
        <v>155</v>
      </c>
      <c r="F388" s="55">
        <v>552466.5</v>
      </c>
      <c r="G388" s="55">
        <v>552466.5</v>
      </c>
      <c r="H388" s="59"/>
      <c r="I388" s="59"/>
      <c r="J388" s="64"/>
    </row>
    <row r="389" spans="1:10" ht="13.5" outlineLevel="3">
      <c r="A389" s="16" t="s">
        <v>440</v>
      </c>
      <c r="B389" s="9" t="s">
        <v>80</v>
      </c>
      <c r="C389" s="9" t="s">
        <v>73</v>
      </c>
      <c r="D389" s="9" t="s">
        <v>327</v>
      </c>
      <c r="E389" s="9"/>
      <c r="F389" s="55">
        <f>F390</f>
        <v>1572</v>
      </c>
      <c r="G389" s="55">
        <f>G390</f>
        <v>1572</v>
      </c>
      <c r="H389" s="59"/>
      <c r="I389" s="59"/>
      <c r="J389" s="64"/>
    </row>
    <row r="390" spans="1:10" ht="13.5" outlineLevel="3">
      <c r="A390" s="16" t="s">
        <v>153</v>
      </c>
      <c r="B390" s="9" t="s">
        <v>80</v>
      </c>
      <c r="C390" s="9" t="s">
        <v>73</v>
      </c>
      <c r="D390" s="9" t="s">
        <v>327</v>
      </c>
      <c r="E390" s="9" t="s">
        <v>154</v>
      </c>
      <c r="F390" s="55">
        <f>F391</f>
        <v>1572</v>
      </c>
      <c r="G390" s="55">
        <f>G391</f>
        <v>1572</v>
      </c>
      <c r="H390" s="59"/>
      <c r="I390" s="59"/>
      <c r="J390" s="64"/>
    </row>
    <row r="391" spans="1:10" ht="13.5" outlineLevel="3">
      <c r="A391" s="24" t="s">
        <v>162</v>
      </c>
      <c r="B391" s="9" t="s">
        <v>80</v>
      </c>
      <c r="C391" s="9" t="s">
        <v>73</v>
      </c>
      <c r="D391" s="9" t="s">
        <v>327</v>
      </c>
      <c r="E391" s="9" t="s">
        <v>155</v>
      </c>
      <c r="F391" s="55">
        <v>1572</v>
      </c>
      <c r="G391" s="55">
        <v>1572</v>
      </c>
      <c r="H391" s="59"/>
      <c r="I391" s="59"/>
      <c r="J391" s="64"/>
    </row>
    <row r="392" spans="1:10" ht="40.5" outlineLevel="3">
      <c r="A392" s="24" t="s">
        <v>360</v>
      </c>
      <c r="B392" s="9" t="s">
        <v>80</v>
      </c>
      <c r="C392" s="9" t="s">
        <v>73</v>
      </c>
      <c r="D392" s="9" t="s">
        <v>328</v>
      </c>
      <c r="E392" s="9"/>
      <c r="F392" s="55">
        <f>F393</f>
        <v>150</v>
      </c>
      <c r="G392" s="55">
        <f>G393</f>
        <v>150</v>
      </c>
      <c r="H392" s="59"/>
      <c r="I392" s="59"/>
      <c r="J392" s="64"/>
    </row>
    <row r="393" spans="1:10" ht="13.5" outlineLevel="3">
      <c r="A393" s="16" t="s">
        <v>145</v>
      </c>
      <c r="B393" s="9" t="s">
        <v>80</v>
      </c>
      <c r="C393" s="9" t="s">
        <v>73</v>
      </c>
      <c r="D393" s="9" t="s">
        <v>328</v>
      </c>
      <c r="E393" s="9" t="s">
        <v>147</v>
      </c>
      <c r="F393" s="55">
        <f>F394</f>
        <v>150</v>
      </c>
      <c r="G393" s="55">
        <f>G394</f>
        <v>150</v>
      </c>
      <c r="H393" s="59"/>
      <c r="I393" s="59"/>
      <c r="J393" s="64"/>
    </row>
    <row r="394" spans="1:10" ht="13.5" outlineLevel="3">
      <c r="A394" s="16" t="s">
        <v>146</v>
      </c>
      <c r="B394" s="9" t="s">
        <v>80</v>
      </c>
      <c r="C394" s="9" t="s">
        <v>73</v>
      </c>
      <c r="D394" s="9" t="s">
        <v>328</v>
      </c>
      <c r="E394" s="9" t="s">
        <v>148</v>
      </c>
      <c r="F394" s="55">
        <v>150</v>
      </c>
      <c r="G394" s="55">
        <v>150</v>
      </c>
      <c r="H394" s="59"/>
      <c r="I394" s="59"/>
      <c r="J394" s="64"/>
    </row>
    <row r="395" spans="1:10" ht="13.5" outlineLevel="1">
      <c r="A395" s="14" t="s">
        <v>81</v>
      </c>
      <c r="B395" s="9" t="s">
        <v>80</v>
      </c>
      <c r="C395" s="9" t="s">
        <v>82</v>
      </c>
      <c r="D395" s="9"/>
      <c r="E395" s="9" t="s">
        <v>415</v>
      </c>
      <c r="F395" s="55">
        <f>F396</f>
        <v>1015854.3</v>
      </c>
      <c r="G395" s="55">
        <f>G396</f>
        <v>1015854.3</v>
      </c>
      <c r="H395" s="59"/>
      <c r="I395" s="59"/>
      <c r="J395" s="64"/>
    </row>
    <row r="396" spans="1:10" ht="27" outlineLevel="1">
      <c r="A396" s="14" t="s">
        <v>181</v>
      </c>
      <c r="B396" s="9" t="s">
        <v>80</v>
      </c>
      <c r="C396" s="9" t="s">
        <v>82</v>
      </c>
      <c r="D396" s="9" t="s">
        <v>86</v>
      </c>
      <c r="E396" s="9"/>
      <c r="F396" s="55">
        <f>F397</f>
        <v>1015854.3</v>
      </c>
      <c r="G396" s="55">
        <f>G397</f>
        <v>1015854.3</v>
      </c>
      <c r="H396" s="59"/>
      <c r="I396" s="59"/>
      <c r="J396" s="64"/>
    </row>
    <row r="397" spans="1:10" ht="13.5" outlineLevel="1">
      <c r="A397" s="22" t="s">
        <v>183</v>
      </c>
      <c r="B397" s="9" t="s">
        <v>80</v>
      </c>
      <c r="C397" s="9" t="s">
        <v>82</v>
      </c>
      <c r="D397" s="9" t="s">
        <v>87</v>
      </c>
      <c r="E397" s="9"/>
      <c r="F397" s="55">
        <f>F398+F407+F410+F413+F416+F422+F429+F432+F437+F445+F448+F451+F456+F459+F419+F442</f>
        <v>1015854.3</v>
      </c>
      <c r="G397" s="55">
        <f>G398+G407+G410+G413+G416+G422+G429+G432+G437+G445+G448+G451+G456+G459+G419+G442</f>
        <v>1015854.3</v>
      </c>
      <c r="H397" s="59"/>
      <c r="I397" s="59"/>
      <c r="J397" s="64"/>
    </row>
    <row r="398" spans="1:10" ht="40.5" outlineLevel="1">
      <c r="A398" s="22" t="s">
        <v>396</v>
      </c>
      <c r="B398" s="9" t="s">
        <v>80</v>
      </c>
      <c r="C398" s="9" t="s">
        <v>82</v>
      </c>
      <c r="D398" s="9" t="s">
        <v>252</v>
      </c>
      <c r="E398" s="9"/>
      <c r="F398" s="55">
        <f>F401+F403+F405+F399</f>
        <v>117032.9</v>
      </c>
      <c r="G398" s="55">
        <f>G401+G403+G405+G399</f>
        <v>117032.9</v>
      </c>
      <c r="H398" s="59"/>
      <c r="I398" s="59"/>
      <c r="J398" s="64"/>
    </row>
    <row r="399" spans="1:10" ht="29.25" customHeight="1" outlineLevel="1">
      <c r="A399" s="16" t="s">
        <v>143</v>
      </c>
      <c r="B399" s="9" t="s">
        <v>80</v>
      </c>
      <c r="C399" s="9" t="s">
        <v>82</v>
      </c>
      <c r="D399" s="9" t="s">
        <v>252</v>
      </c>
      <c r="E399" s="9" t="s">
        <v>125</v>
      </c>
      <c r="F399" s="55">
        <f>F400</f>
        <v>3461.4</v>
      </c>
      <c r="G399" s="55">
        <f>G400</f>
        <v>3461.4</v>
      </c>
      <c r="H399" s="59"/>
      <c r="I399" s="59"/>
      <c r="J399" s="64"/>
    </row>
    <row r="400" spans="1:10" ht="13.5" outlineLevel="1">
      <c r="A400" s="16" t="s">
        <v>165</v>
      </c>
      <c r="B400" s="9" t="s">
        <v>80</v>
      </c>
      <c r="C400" s="9" t="s">
        <v>82</v>
      </c>
      <c r="D400" s="9" t="s">
        <v>252</v>
      </c>
      <c r="E400" s="9" t="s">
        <v>166</v>
      </c>
      <c r="F400" s="55">
        <v>3461.4</v>
      </c>
      <c r="G400" s="55">
        <v>3461.4</v>
      </c>
      <c r="H400" s="59"/>
      <c r="I400" s="59"/>
      <c r="J400" s="64"/>
    </row>
    <row r="401" spans="1:10" ht="13.5" outlineLevel="1">
      <c r="A401" s="16" t="s">
        <v>145</v>
      </c>
      <c r="B401" s="9" t="s">
        <v>80</v>
      </c>
      <c r="C401" s="9" t="s">
        <v>82</v>
      </c>
      <c r="D401" s="9" t="s">
        <v>252</v>
      </c>
      <c r="E401" s="9" t="s">
        <v>147</v>
      </c>
      <c r="F401" s="55">
        <f>F402</f>
        <v>18466.7</v>
      </c>
      <c r="G401" s="55">
        <f>G402</f>
        <v>18466.7</v>
      </c>
      <c r="H401" s="59"/>
      <c r="I401" s="59"/>
      <c r="J401" s="64"/>
    </row>
    <row r="402" spans="1:10" ht="13.5" outlineLevel="1">
      <c r="A402" s="16" t="s">
        <v>146</v>
      </c>
      <c r="B402" s="9" t="s">
        <v>80</v>
      </c>
      <c r="C402" s="9" t="s">
        <v>82</v>
      </c>
      <c r="D402" s="9" t="s">
        <v>252</v>
      </c>
      <c r="E402" s="9" t="s">
        <v>148</v>
      </c>
      <c r="F402" s="55">
        <v>18466.7</v>
      </c>
      <c r="G402" s="55">
        <v>18466.7</v>
      </c>
      <c r="H402" s="59"/>
      <c r="I402" s="59"/>
      <c r="J402" s="64"/>
    </row>
    <row r="403" spans="1:10" ht="13.5" outlineLevel="1">
      <c r="A403" s="16" t="s">
        <v>153</v>
      </c>
      <c r="B403" s="9" t="s">
        <v>80</v>
      </c>
      <c r="C403" s="9" t="s">
        <v>82</v>
      </c>
      <c r="D403" s="9" t="s">
        <v>252</v>
      </c>
      <c r="E403" s="9" t="s">
        <v>154</v>
      </c>
      <c r="F403" s="55">
        <f>F404</f>
        <v>94133</v>
      </c>
      <c r="G403" s="55">
        <f>G404</f>
        <v>94133</v>
      </c>
      <c r="H403" s="59"/>
      <c r="I403" s="59"/>
      <c r="J403" s="64"/>
    </row>
    <row r="404" spans="1:10" ht="13.5" outlineLevel="1">
      <c r="A404" s="24" t="s">
        <v>162</v>
      </c>
      <c r="B404" s="9" t="s">
        <v>80</v>
      </c>
      <c r="C404" s="9" t="s">
        <v>82</v>
      </c>
      <c r="D404" s="9" t="s">
        <v>252</v>
      </c>
      <c r="E404" s="9" t="s">
        <v>163</v>
      </c>
      <c r="F404" s="55">
        <v>94133</v>
      </c>
      <c r="G404" s="55">
        <v>94133</v>
      </c>
      <c r="H404" s="59"/>
      <c r="I404" s="59"/>
      <c r="J404" s="64"/>
    </row>
    <row r="405" spans="1:10" ht="13.5" outlineLevel="1">
      <c r="A405" s="15" t="s">
        <v>149</v>
      </c>
      <c r="B405" s="9" t="s">
        <v>80</v>
      </c>
      <c r="C405" s="9" t="s">
        <v>82</v>
      </c>
      <c r="D405" s="9" t="s">
        <v>252</v>
      </c>
      <c r="E405" s="9" t="s">
        <v>151</v>
      </c>
      <c r="F405" s="55">
        <f>F406</f>
        <v>971.8</v>
      </c>
      <c r="G405" s="55">
        <f>G406</f>
        <v>971.8</v>
      </c>
      <c r="H405" s="59"/>
      <c r="I405" s="59"/>
      <c r="J405" s="64"/>
    </row>
    <row r="406" spans="1:10" ht="13.5" outlineLevel="1">
      <c r="A406" s="21" t="s">
        <v>426</v>
      </c>
      <c r="B406" s="9" t="s">
        <v>80</v>
      </c>
      <c r="C406" s="9" t="s">
        <v>82</v>
      </c>
      <c r="D406" s="9" t="s">
        <v>252</v>
      </c>
      <c r="E406" s="9" t="s">
        <v>152</v>
      </c>
      <c r="F406" s="55">
        <v>971.8</v>
      </c>
      <c r="G406" s="55">
        <v>971.8</v>
      </c>
      <c r="H406" s="59"/>
      <c r="I406" s="59"/>
      <c r="J406" s="64"/>
    </row>
    <row r="407" spans="1:10" ht="13.5" outlineLevel="1">
      <c r="A407" s="24" t="s">
        <v>207</v>
      </c>
      <c r="B407" s="9" t="s">
        <v>80</v>
      </c>
      <c r="C407" s="9" t="s">
        <v>82</v>
      </c>
      <c r="D407" s="9" t="s">
        <v>253</v>
      </c>
      <c r="E407" s="9"/>
      <c r="F407" s="55">
        <f>F408</f>
        <v>276.89999999999998</v>
      </c>
      <c r="G407" s="55">
        <f>G408</f>
        <v>276.89999999999998</v>
      </c>
      <c r="H407" s="59"/>
      <c r="I407" s="59"/>
      <c r="J407" s="64"/>
    </row>
    <row r="408" spans="1:10" ht="13.5" outlineLevel="1">
      <c r="A408" s="16" t="s">
        <v>75</v>
      </c>
      <c r="B408" s="9" t="s">
        <v>80</v>
      </c>
      <c r="C408" s="9" t="s">
        <v>82</v>
      </c>
      <c r="D408" s="9" t="s">
        <v>253</v>
      </c>
      <c r="E408" s="9" t="s">
        <v>76</v>
      </c>
      <c r="F408" s="55">
        <f>F409</f>
        <v>276.89999999999998</v>
      </c>
      <c r="G408" s="55">
        <f>G409</f>
        <v>276.89999999999998</v>
      </c>
      <c r="H408" s="59"/>
      <c r="I408" s="59"/>
      <c r="J408" s="64"/>
    </row>
    <row r="409" spans="1:10" ht="13.5" outlineLevel="1">
      <c r="A409" s="16" t="s">
        <v>444</v>
      </c>
      <c r="B409" s="9" t="s">
        <v>80</v>
      </c>
      <c r="C409" s="9" t="s">
        <v>82</v>
      </c>
      <c r="D409" s="9" t="s">
        <v>253</v>
      </c>
      <c r="E409" s="9" t="s">
        <v>445</v>
      </c>
      <c r="F409" s="55">
        <v>276.89999999999998</v>
      </c>
      <c r="G409" s="55">
        <v>276.89999999999998</v>
      </c>
      <c r="H409" s="59"/>
      <c r="I409" s="59"/>
      <c r="J409" s="64"/>
    </row>
    <row r="410" spans="1:10" ht="27" outlineLevel="1">
      <c r="A410" s="24" t="s">
        <v>208</v>
      </c>
      <c r="B410" s="9" t="s">
        <v>80</v>
      </c>
      <c r="C410" s="9" t="s">
        <v>82</v>
      </c>
      <c r="D410" s="9" t="s">
        <v>254</v>
      </c>
      <c r="E410" s="9"/>
      <c r="F410" s="55">
        <f>F411</f>
        <v>42.8</v>
      </c>
      <c r="G410" s="55">
        <f>G411</f>
        <v>42.8</v>
      </c>
      <c r="H410" s="59"/>
      <c r="I410" s="59"/>
      <c r="J410" s="64"/>
    </row>
    <row r="411" spans="1:10" ht="13.5" outlineLevel="1">
      <c r="A411" s="16" t="s">
        <v>145</v>
      </c>
      <c r="B411" s="9" t="s">
        <v>80</v>
      </c>
      <c r="C411" s="9" t="s">
        <v>82</v>
      </c>
      <c r="D411" s="9" t="s">
        <v>254</v>
      </c>
      <c r="E411" s="9" t="s">
        <v>147</v>
      </c>
      <c r="F411" s="55">
        <f>F412</f>
        <v>42.8</v>
      </c>
      <c r="G411" s="55">
        <f>G412</f>
        <v>42.8</v>
      </c>
      <c r="H411" s="59"/>
      <c r="I411" s="59"/>
      <c r="J411" s="64"/>
    </row>
    <row r="412" spans="1:10" ht="13.5" outlineLevel="1">
      <c r="A412" s="16" t="s">
        <v>146</v>
      </c>
      <c r="B412" s="9" t="s">
        <v>80</v>
      </c>
      <c r="C412" s="9" t="s">
        <v>82</v>
      </c>
      <c r="D412" s="9" t="s">
        <v>254</v>
      </c>
      <c r="E412" s="9" t="s">
        <v>148</v>
      </c>
      <c r="F412" s="55">
        <v>42.8</v>
      </c>
      <c r="G412" s="55">
        <v>42.8</v>
      </c>
      <c r="H412" s="59"/>
      <c r="I412" s="59"/>
      <c r="J412" s="64"/>
    </row>
    <row r="413" spans="1:10" ht="13.5" outlineLevel="1">
      <c r="A413" s="24" t="s">
        <v>209</v>
      </c>
      <c r="B413" s="9" t="s">
        <v>80</v>
      </c>
      <c r="C413" s="9" t="s">
        <v>82</v>
      </c>
      <c r="D413" s="9" t="s">
        <v>255</v>
      </c>
      <c r="E413" s="9"/>
      <c r="F413" s="55">
        <f>F414</f>
        <v>259.2</v>
      </c>
      <c r="G413" s="55">
        <f>G414</f>
        <v>259.2</v>
      </c>
      <c r="H413" s="59"/>
      <c r="I413" s="59"/>
      <c r="J413" s="64"/>
    </row>
    <row r="414" spans="1:10" ht="13.5" outlineLevel="1">
      <c r="A414" s="16" t="s">
        <v>145</v>
      </c>
      <c r="B414" s="9" t="s">
        <v>80</v>
      </c>
      <c r="C414" s="9" t="s">
        <v>82</v>
      </c>
      <c r="D414" s="9" t="s">
        <v>255</v>
      </c>
      <c r="E414" s="9" t="s">
        <v>147</v>
      </c>
      <c r="F414" s="55">
        <f>F415</f>
        <v>259.2</v>
      </c>
      <c r="G414" s="55">
        <f>G415</f>
        <v>259.2</v>
      </c>
      <c r="H414" s="59"/>
      <c r="I414" s="59"/>
      <c r="J414" s="64"/>
    </row>
    <row r="415" spans="1:10" ht="13.5" outlineLevel="1">
      <c r="A415" s="16" t="s">
        <v>146</v>
      </c>
      <c r="B415" s="9" t="s">
        <v>80</v>
      </c>
      <c r="C415" s="9" t="s">
        <v>82</v>
      </c>
      <c r="D415" s="9" t="s">
        <v>255</v>
      </c>
      <c r="E415" s="9" t="s">
        <v>148</v>
      </c>
      <c r="F415" s="55">
        <v>259.2</v>
      </c>
      <c r="G415" s="55">
        <v>259.2</v>
      </c>
      <c r="H415" s="59"/>
      <c r="I415" s="59"/>
      <c r="J415" s="64"/>
    </row>
    <row r="416" spans="1:10" ht="27" outlineLevel="1">
      <c r="A416" s="16" t="s">
        <v>364</v>
      </c>
      <c r="B416" s="9" t="s">
        <v>80</v>
      </c>
      <c r="C416" s="9" t="s">
        <v>82</v>
      </c>
      <c r="D416" s="9" t="s">
        <v>256</v>
      </c>
      <c r="E416" s="9"/>
      <c r="F416" s="55">
        <f>F417</f>
        <v>350</v>
      </c>
      <c r="G416" s="55">
        <f>G417</f>
        <v>350</v>
      </c>
      <c r="H416" s="59"/>
      <c r="I416" s="59"/>
      <c r="J416" s="64"/>
    </row>
    <row r="417" spans="1:10" ht="13.5" outlineLevel="1">
      <c r="A417" s="16" t="s">
        <v>145</v>
      </c>
      <c r="B417" s="9" t="s">
        <v>80</v>
      </c>
      <c r="C417" s="9" t="s">
        <v>82</v>
      </c>
      <c r="D417" s="9" t="s">
        <v>256</v>
      </c>
      <c r="E417" s="9" t="s">
        <v>147</v>
      </c>
      <c r="F417" s="55">
        <f>F418</f>
        <v>350</v>
      </c>
      <c r="G417" s="55">
        <f>G418</f>
        <v>350</v>
      </c>
      <c r="H417" s="59"/>
      <c r="I417" s="59"/>
      <c r="J417" s="64"/>
    </row>
    <row r="418" spans="1:10" ht="13.5" outlineLevel="1">
      <c r="A418" s="16" t="s">
        <v>146</v>
      </c>
      <c r="B418" s="9" t="s">
        <v>80</v>
      </c>
      <c r="C418" s="9" t="s">
        <v>82</v>
      </c>
      <c r="D418" s="9" t="s">
        <v>256</v>
      </c>
      <c r="E418" s="9" t="s">
        <v>148</v>
      </c>
      <c r="F418" s="55">
        <v>350</v>
      </c>
      <c r="G418" s="55">
        <v>350</v>
      </c>
      <c r="H418" s="59"/>
      <c r="I418" s="59"/>
      <c r="J418" s="64"/>
    </row>
    <row r="419" spans="1:10" ht="27.75" customHeight="1" outlineLevel="1">
      <c r="A419" s="16" t="s">
        <v>546</v>
      </c>
      <c r="B419" s="9" t="s">
        <v>80</v>
      </c>
      <c r="C419" s="9" t="s">
        <v>82</v>
      </c>
      <c r="D419" s="9" t="s">
        <v>257</v>
      </c>
      <c r="E419" s="9"/>
      <c r="F419" s="55">
        <f>F420</f>
        <v>1200</v>
      </c>
      <c r="G419" s="55">
        <f>G420</f>
        <v>1200</v>
      </c>
      <c r="H419" s="59"/>
      <c r="I419" s="59"/>
      <c r="J419" s="64"/>
    </row>
    <row r="420" spans="1:10" ht="13.5" outlineLevel="1">
      <c r="A420" s="16" t="s">
        <v>145</v>
      </c>
      <c r="B420" s="9" t="s">
        <v>80</v>
      </c>
      <c r="C420" s="9" t="s">
        <v>82</v>
      </c>
      <c r="D420" s="9" t="s">
        <v>257</v>
      </c>
      <c r="E420" s="9" t="s">
        <v>147</v>
      </c>
      <c r="F420" s="55">
        <f>F421</f>
        <v>1200</v>
      </c>
      <c r="G420" s="55">
        <f>G421</f>
        <v>1200</v>
      </c>
      <c r="H420" s="59"/>
      <c r="I420" s="59"/>
      <c r="J420" s="64"/>
    </row>
    <row r="421" spans="1:10" ht="13.5" outlineLevel="1">
      <c r="A421" s="16" t="s">
        <v>146</v>
      </c>
      <c r="B421" s="9" t="s">
        <v>80</v>
      </c>
      <c r="C421" s="9" t="s">
        <v>82</v>
      </c>
      <c r="D421" s="9" t="s">
        <v>257</v>
      </c>
      <c r="E421" s="9" t="s">
        <v>148</v>
      </c>
      <c r="F421" s="55">
        <v>1200</v>
      </c>
      <c r="G421" s="55">
        <v>1200</v>
      </c>
      <c r="H421" s="59"/>
      <c r="I421" s="59"/>
      <c r="J421" s="64"/>
    </row>
    <row r="422" spans="1:10" ht="67.5" outlineLevel="1">
      <c r="A422" s="31" t="s">
        <v>211</v>
      </c>
      <c r="B422" s="9" t="s">
        <v>80</v>
      </c>
      <c r="C422" s="9" t="s">
        <v>82</v>
      </c>
      <c r="D422" s="9" t="s">
        <v>258</v>
      </c>
      <c r="E422" s="9"/>
      <c r="F422" s="55">
        <f>F423+F425+F427</f>
        <v>824018</v>
      </c>
      <c r="G422" s="55">
        <f>G423+G425+G427</f>
        <v>824018</v>
      </c>
      <c r="H422" s="59"/>
      <c r="I422" s="59"/>
      <c r="J422" s="64"/>
    </row>
    <row r="423" spans="1:10" ht="29.25" customHeight="1" outlineLevel="1">
      <c r="A423" s="16" t="s">
        <v>143</v>
      </c>
      <c r="B423" s="9" t="s">
        <v>80</v>
      </c>
      <c r="C423" s="9" t="s">
        <v>82</v>
      </c>
      <c r="D423" s="9" t="s">
        <v>258</v>
      </c>
      <c r="E423" s="9" t="s">
        <v>125</v>
      </c>
      <c r="F423" s="55">
        <f>F424</f>
        <v>55873.3</v>
      </c>
      <c r="G423" s="55">
        <f>G424</f>
        <v>55873.3</v>
      </c>
      <c r="H423" s="59"/>
      <c r="I423" s="59"/>
      <c r="J423" s="64"/>
    </row>
    <row r="424" spans="1:10" ht="13.5" outlineLevel="1">
      <c r="A424" s="16" t="s">
        <v>165</v>
      </c>
      <c r="B424" s="9" t="s">
        <v>80</v>
      </c>
      <c r="C424" s="9" t="s">
        <v>82</v>
      </c>
      <c r="D424" s="9" t="s">
        <v>258</v>
      </c>
      <c r="E424" s="9" t="s">
        <v>166</v>
      </c>
      <c r="F424" s="55">
        <v>55873.3</v>
      </c>
      <c r="G424" s="55">
        <v>55873.3</v>
      </c>
      <c r="H424" s="59"/>
      <c r="I424" s="59"/>
      <c r="J424" s="64"/>
    </row>
    <row r="425" spans="1:10" ht="13.5" outlineLevel="1">
      <c r="A425" s="16" t="s">
        <v>145</v>
      </c>
      <c r="B425" s="9" t="s">
        <v>80</v>
      </c>
      <c r="C425" s="9" t="s">
        <v>82</v>
      </c>
      <c r="D425" s="9" t="s">
        <v>258</v>
      </c>
      <c r="E425" s="9" t="s">
        <v>147</v>
      </c>
      <c r="F425" s="55">
        <f>F426</f>
        <v>494</v>
      </c>
      <c r="G425" s="55">
        <f>G426</f>
        <v>494</v>
      </c>
      <c r="H425" s="59"/>
      <c r="I425" s="59"/>
      <c r="J425" s="64"/>
    </row>
    <row r="426" spans="1:10" ht="13.5" outlineLevel="1">
      <c r="A426" s="16" t="s">
        <v>146</v>
      </c>
      <c r="B426" s="9" t="s">
        <v>80</v>
      </c>
      <c r="C426" s="9" t="s">
        <v>82</v>
      </c>
      <c r="D426" s="9" t="s">
        <v>258</v>
      </c>
      <c r="E426" s="9" t="s">
        <v>148</v>
      </c>
      <c r="F426" s="55">
        <v>494</v>
      </c>
      <c r="G426" s="55">
        <v>494</v>
      </c>
      <c r="H426" s="59"/>
      <c r="I426" s="59"/>
      <c r="J426" s="64"/>
    </row>
    <row r="427" spans="1:10" ht="13.5" outlineLevel="1">
      <c r="A427" s="16" t="s">
        <v>153</v>
      </c>
      <c r="B427" s="9" t="s">
        <v>80</v>
      </c>
      <c r="C427" s="9" t="s">
        <v>82</v>
      </c>
      <c r="D427" s="9" t="s">
        <v>258</v>
      </c>
      <c r="E427" s="9" t="s">
        <v>154</v>
      </c>
      <c r="F427" s="55">
        <f>F428</f>
        <v>767650.7</v>
      </c>
      <c r="G427" s="55">
        <f>G428</f>
        <v>767650.7</v>
      </c>
      <c r="H427" s="59"/>
      <c r="I427" s="59"/>
      <c r="J427" s="64"/>
    </row>
    <row r="428" spans="1:10" ht="13.5" outlineLevel="1">
      <c r="A428" s="24" t="s">
        <v>162</v>
      </c>
      <c r="B428" s="9" t="s">
        <v>80</v>
      </c>
      <c r="C428" s="9" t="s">
        <v>82</v>
      </c>
      <c r="D428" s="9" t="s">
        <v>258</v>
      </c>
      <c r="E428" s="9" t="s">
        <v>163</v>
      </c>
      <c r="F428" s="55">
        <v>767650.7</v>
      </c>
      <c r="G428" s="55">
        <v>767650.7</v>
      </c>
      <c r="H428" s="59"/>
      <c r="I428" s="59"/>
      <c r="J428" s="64"/>
    </row>
    <row r="429" spans="1:10" ht="67.5" outlineLevel="2">
      <c r="A429" s="31" t="s">
        <v>215</v>
      </c>
      <c r="B429" s="9" t="s">
        <v>80</v>
      </c>
      <c r="C429" s="9" t="s">
        <v>82</v>
      </c>
      <c r="D429" s="9" t="s">
        <v>259</v>
      </c>
      <c r="E429" s="9" t="s">
        <v>415</v>
      </c>
      <c r="F429" s="55">
        <f>F430</f>
        <v>5188</v>
      </c>
      <c r="G429" s="55">
        <f>G430</f>
        <v>5188</v>
      </c>
      <c r="H429" s="59"/>
      <c r="I429" s="59"/>
      <c r="J429" s="64"/>
    </row>
    <row r="430" spans="1:10" ht="13.5" outlineLevel="2">
      <c r="A430" s="15" t="s">
        <v>149</v>
      </c>
      <c r="B430" s="9" t="s">
        <v>80</v>
      </c>
      <c r="C430" s="9" t="s">
        <v>82</v>
      </c>
      <c r="D430" s="9" t="s">
        <v>259</v>
      </c>
      <c r="E430" s="9" t="s">
        <v>151</v>
      </c>
      <c r="F430" s="55">
        <f>F431</f>
        <v>5188</v>
      </c>
      <c r="G430" s="55">
        <f>G431</f>
        <v>5188</v>
      </c>
      <c r="H430" s="59"/>
      <c r="I430" s="59"/>
      <c r="J430" s="64"/>
    </row>
    <row r="431" spans="1:10" ht="27" outlineLevel="3">
      <c r="A431" s="14" t="s">
        <v>221</v>
      </c>
      <c r="B431" s="9" t="s">
        <v>80</v>
      </c>
      <c r="C431" s="9" t="s">
        <v>82</v>
      </c>
      <c r="D431" s="9" t="s">
        <v>259</v>
      </c>
      <c r="E431" s="9" t="s">
        <v>83</v>
      </c>
      <c r="F431" s="55">
        <v>5188</v>
      </c>
      <c r="G431" s="55">
        <v>5188</v>
      </c>
      <c r="H431" s="59"/>
      <c r="I431" s="59"/>
      <c r="J431" s="64"/>
    </row>
    <row r="432" spans="1:10" ht="40.5" outlineLevel="2">
      <c r="A432" s="16" t="s">
        <v>210</v>
      </c>
      <c r="B432" s="9" t="s">
        <v>80</v>
      </c>
      <c r="C432" s="9" t="s">
        <v>82</v>
      </c>
      <c r="D432" s="9" t="s">
        <v>260</v>
      </c>
      <c r="E432" s="9" t="s">
        <v>415</v>
      </c>
      <c r="F432" s="55">
        <f>F433+F435</f>
        <v>52527</v>
      </c>
      <c r="G432" s="55">
        <f>G433+G435</f>
        <v>52527</v>
      </c>
      <c r="H432" s="59"/>
      <c r="I432" s="59"/>
      <c r="J432" s="64"/>
    </row>
    <row r="433" spans="1:10" ht="13.5" outlineLevel="2">
      <c r="A433" s="16" t="s">
        <v>145</v>
      </c>
      <c r="B433" s="9" t="s">
        <v>80</v>
      </c>
      <c r="C433" s="9" t="s">
        <v>82</v>
      </c>
      <c r="D433" s="9" t="s">
        <v>260</v>
      </c>
      <c r="E433" s="9" t="s">
        <v>147</v>
      </c>
      <c r="F433" s="55">
        <f>F434</f>
        <v>164.6</v>
      </c>
      <c r="G433" s="55">
        <f>G434</f>
        <v>164.6</v>
      </c>
      <c r="H433" s="59"/>
      <c r="I433" s="59"/>
      <c r="J433" s="64"/>
    </row>
    <row r="434" spans="1:10" ht="13.5" outlineLevel="3">
      <c r="A434" s="16" t="s">
        <v>146</v>
      </c>
      <c r="B434" s="9" t="s">
        <v>80</v>
      </c>
      <c r="C434" s="9" t="s">
        <v>82</v>
      </c>
      <c r="D434" s="9" t="s">
        <v>260</v>
      </c>
      <c r="E434" s="9" t="s">
        <v>148</v>
      </c>
      <c r="F434" s="55">
        <v>164.6</v>
      </c>
      <c r="G434" s="55">
        <v>164.6</v>
      </c>
      <c r="H434" s="59"/>
      <c r="I434" s="59"/>
      <c r="J434" s="64"/>
    </row>
    <row r="435" spans="1:10" ht="13.5" outlineLevel="3">
      <c r="A435" s="16" t="s">
        <v>153</v>
      </c>
      <c r="B435" s="9" t="s">
        <v>80</v>
      </c>
      <c r="C435" s="9" t="s">
        <v>82</v>
      </c>
      <c r="D435" s="9" t="s">
        <v>260</v>
      </c>
      <c r="E435" s="9" t="s">
        <v>154</v>
      </c>
      <c r="F435" s="55">
        <f>F436</f>
        <v>52362.400000000001</v>
      </c>
      <c r="G435" s="55">
        <f>G436</f>
        <v>52362.400000000001</v>
      </c>
      <c r="H435" s="59"/>
      <c r="I435" s="59"/>
      <c r="J435" s="64"/>
    </row>
    <row r="436" spans="1:10" ht="13.5" outlineLevel="3">
      <c r="A436" s="24" t="s">
        <v>162</v>
      </c>
      <c r="B436" s="9" t="s">
        <v>80</v>
      </c>
      <c r="C436" s="9" t="s">
        <v>82</v>
      </c>
      <c r="D436" s="9" t="s">
        <v>260</v>
      </c>
      <c r="E436" s="9" t="s">
        <v>163</v>
      </c>
      <c r="F436" s="55">
        <v>52362.400000000001</v>
      </c>
      <c r="G436" s="55">
        <v>52362.400000000001</v>
      </c>
      <c r="H436" s="59"/>
      <c r="I436" s="59"/>
      <c r="J436" s="64"/>
    </row>
    <row r="437" spans="1:10" ht="40.5" outlineLevel="2">
      <c r="A437" s="14" t="s">
        <v>216</v>
      </c>
      <c r="B437" s="9" t="s">
        <v>80</v>
      </c>
      <c r="C437" s="9" t="s">
        <v>82</v>
      </c>
      <c r="D437" s="9" t="s">
        <v>261</v>
      </c>
      <c r="E437" s="9" t="s">
        <v>415</v>
      </c>
      <c r="F437" s="55">
        <f>F438+F440</f>
        <v>948</v>
      </c>
      <c r="G437" s="55">
        <f>G438+G440</f>
        <v>948</v>
      </c>
      <c r="H437" s="59"/>
      <c r="I437" s="59"/>
      <c r="J437" s="64"/>
    </row>
    <row r="438" spans="1:10" ht="13.5" outlineLevel="2">
      <c r="A438" s="16" t="s">
        <v>75</v>
      </c>
      <c r="B438" s="9" t="s">
        <v>80</v>
      </c>
      <c r="C438" s="9" t="s">
        <v>82</v>
      </c>
      <c r="D438" s="9" t="s">
        <v>261</v>
      </c>
      <c r="E438" s="9" t="s">
        <v>76</v>
      </c>
      <c r="F438" s="55">
        <f>F439</f>
        <v>79.900000000000006</v>
      </c>
      <c r="G438" s="55">
        <f>G439</f>
        <v>79.900000000000006</v>
      </c>
      <c r="H438" s="59"/>
      <c r="I438" s="59"/>
      <c r="J438" s="64"/>
    </row>
    <row r="439" spans="1:10" ht="13.5" outlineLevel="3">
      <c r="A439" s="16" t="s">
        <v>84</v>
      </c>
      <c r="B439" s="9" t="s">
        <v>80</v>
      </c>
      <c r="C439" s="9" t="s">
        <v>82</v>
      </c>
      <c r="D439" s="9" t="s">
        <v>261</v>
      </c>
      <c r="E439" s="9" t="s">
        <v>85</v>
      </c>
      <c r="F439" s="55">
        <v>79.900000000000006</v>
      </c>
      <c r="G439" s="55">
        <v>79.900000000000006</v>
      </c>
      <c r="H439" s="59"/>
      <c r="I439" s="59"/>
      <c r="J439" s="64"/>
    </row>
    <row r="440" spans="1:10" ht="13.5" outlineLevel="3">
      <c r="A440" s="16" t="s">
        <v>153</v>
      </c>
      <c r="B440" s="9" t="s">
        <v>80</v>
      </c>
      <c r="C440" s="9" t="s">
        <v>82</v>
      </c>
      <c r="D440" s="9" t="s">
        <v>261</v>
      </c>
      <c r="E440" s="9" t="s">
        <v>154</v>
      </c>
      <c r="F440" s="55">
        <f>F441</f>
        <v>868.1</v>
      </c>
      <c r="G440" s="55">
        <f>G441</f>
        <v>868.1</v>
      </c>
      <c r="H440" s="59"/>
      <c r="I440" s="59"/>
      <c r="J440" s="64"/>
    </row>
    <row r="441" spans="1:10" ht="13.5" outlineLevel="3">
      <c r="A441" s="24" t="s">
        <v>162</v>
      </c>
      <c r="B441" s="9" t="s">
        <v>80</v>
      </c>
      <c r="C441" s="9" t="s">
        <v>82</v>
      </c>
      <c r="D441" s="9" t="s">
        <v>261</v>
      </c>
      <c r="E441" s="9" t="s">
        <v>163</v>
      </c>
      <c r="F441" s="55">
        <v>868.1</v>
      </c>
      <c r="G441" s="55">
        <v>868.1</v>
      </c>
      <c r="H441" s="59"/>
      <c r="I441" s="59"/>
      <c r="J441" s="64"/>
    </row>
    <row r="442" spans="1:10" ht="27" outlineLevel="3">
      <c r="A442" s="14" t="s">
        <v>538</v>
      </c>
      <c r="B442" s="9" t="s">
        <v>80</v>
      </c>
      <c r="C442" s="9" t="s">
        <v>82</v>
      </c>
      <c r="D442" s="9" t="s">
        <v>262</v>
      </c>
      <c r="E442" s="9"/>
      <c r="F442" s="55">
        <f>F443</f>
        <v>5604</v>
      </c>
      <c r="G442" s="55">
        <f>G443</f>
        <v>5604</v>
      </c>
      <c r="H442" s="59"/>
      <c r="I442" s="59"/>
      <c r="J442" s="64"/>
    </row>
    <row r="443" spans="1:10" ht="13.5" outlineLevel="3">
      <c r="A443" s="16" t="s">
        <v>145</v>
      </c>
      <c r="B443" s="9" t="s">
        <v>80</v>
      </c>
      <c r="C443" s="9" t="s">
        <v>82</v>
      </c>
      <c r="D443" s="9" t="s">
        <v>262</v>
      </c>
      <c r="E443" s="9" t="s">
        <v>147</v>
      </c>
      <c r="F443" s="55">
        <f>F444</f>
        <v>5604</v>
      </c>
      <c r="G443" s="55">
        <f>G444</f>
        <v>5604</v>
      </c>
      <c r="H443" s="59"/>
      <c r="I443" s="59"/>
      <c r="J443" s="64"/>
    </row>
    <row r="444" spans="1:10" ht="13.5" outlineLevel="3">
      <c r="A444" s="16" t="s">
        <v>146</v>
      </c>
      <c r="B444" s="9" t="s">
        <v>80</v>
      </c>
      <c r="C444" s="9" t="s">
        <v>82</v>
      </c>
      <c r="D444" s="9" t="s">
        <v>262</v>
      </c>
      <c r="E444" s="9" t="s">
        <v>148</v>
      </c>
      <c r="F444" s="55">
        <v>5604</v>
      </c>
      <c r="G444" s="55">
        <v>5604</v>
      </c>
      <c r="H444" s="59"/>
      <c r="I444" s="59"/>
      <c r="J444" s="64"/>
    </row>
    <row r="445" spans="1:10" ht="27" outlineLevel="3">
      <c r="A445" s="24" t="s">
        <v>217</v>
      </c>
      <c r="B445" s="9" t="s">
        <v>80</v>
      </c>
      <c r="C445" s="9" t="s">
        <v>82</v>
      </c>
      <c r="D445" s="9" t="s">
        <v>406</v>
      </c>
      <c r="E445" s="9"/>
      <c r="F445" s="55">
        <f>F446</f>
        <v>400</v>
      </c>
      <c r="G445" s="55">
        <f>G446</f>
        <v>400</v>
      </c>
      <c r="H445" s="59"/>
      <c r="I445" s="59"/>
      <c r="J445" s="64"/>
    </row>
    <row r="446" spans="1:10" ht="13.5" outlineLevel="3">
      <c r="A446" s="16" t="s">
        <v>145</v>
      </c>
      <c r="B446" s="9" t="s">
        <v>80</v>
      </c>
      <c r="C446" s="9" t="s">
        <v>82</v>
      </c>
      <c r="D446" s="9" t="s">
        <v>406</v>
      </c>
      <c r="E446" s="9" t="s">
        <v>147</v>
      </c>
      <c r="F446" s="55">
        <f>F447</f>
        <v>400</v>
      </c>
      <c r="G446" s="55">
        <f>G447</f>
        <v>400</v>
      </c>
      <c r="H446" s="59"/>
      <c r="I446" s="59"/>
      <c r="J446" s="64"/>
    </row>
    <row r="447" spans="1:10" ht="13.5" outlineLevel="3">
      <c r="A447" s="16" t="s">
        <v>146</v>
      </c>
      <c r="B447" s="9" t="s">
        <v>80</v>
      </c>
      <c r="C447" s="9" t="s">
        <v>82</v>
      </c>
      <c r="D447" s="9" t="s">
        <v>406</v>
      </c>
      <c r="E447" s="9" t="s">
        <v>148</v>
      </c>
      <c r="F447" s="55">
        <v>400</v>
      </c>
      <c r="G447" s="55">
        <v>400</v>
      </c>
      <c r="H447" s="59"/>
      <c r="I447" s="59"/>
      <c r="J447" s="64"/>
    </row>
    <row r="448" spans="1:10" ht="40.5" outlineLevel="3">
      <c r="A448" s="24" t="s">
        <v>218</v>
      </c>
      <c r="B448" s="9" t="s">
        <v>80</v>
      </c>
      <c r="C448" s="9" t="s">
        <v>82</v>
      </c>
      <c r="D448" s="9" t="s">
        <v>408</v>
      </c>
      <c r="E448" s="9"/>
      <c r="F448" s="55">
        <f>F449</f>
        <v>100</v>
      </c>
      <c r="G448" s="55">
        <f>G449</f>
        <v>100</v>
      </c>
      <c r="H448" s="59"/>
      <c r="I448" s="59"/>
      <c r="J448" s="64"/>
    </row>
    <row r="449" spans="1:10" ht="13.5" outlineLevel="3">
      <c r="A449" s="16" t="s">
        <v>145</v>
      </c>
      <c r="B449" s="9" t="s">
        <v>80</v>
      </c>
      <c r="C449" s="9" t="s">
        <v>82</v>
      </c>
      <c r="D449" s="9" t="s">
        <v>408</v>
      </c>
      <c r="E449" s="9" t="s">
        <v>147</v>
      </c>
      <c r="F449" s="55">
        <f>F450</f>
        <v>100</v>
      </c>
      <c r="G449" s="55">
        <f>G450</f>
        <v>100</v>
      </c>
      <c r="H449" s="59"/>
      <c r="I449" s="59"/>
      <c r="J449" s="64"/>
    </row>
    <row r="450" spans="1:10" ht="13.5" outlineLevel="3">
      <c r="A450" s="16" t="s">
        <v>146</v>
      </c>
      <c r="B450" s="9" t="s">
        <v>80</v>
      </c>
      <c r="C450" s="9" t="s">
        <v>82</v>
      </c>
      <c r="D450" s="9" t="s">
        <v>408</v>
      </c>
      <c r="E450" s="9" t="s">
        <v>148</v>
      </c>
      <c r="F450" s="55">
        <v>100</v>
      </c>
      <c r="G450" s="55">
        <v>100</v>
      </c>
      <c r="H450" s="59"/>
      <c r="I450" s="59"/>
      <c r="J450" s="64"/>
    </row>
    <row r="451" spans="1:10" ht="13.5" outlineLevel="3">
      <c r="A451" s="16" t="s">
        <v>440</v>
      </c>
      <c r="B451" s="9" t="s">
        <v>80</v>
      </c>
      <c r="C451" s="9" t="s">
        <v>82</v>
      </c>
      <c r="D451" s="9" t="s">
        <v>405</v>
      </c>
      <c r="E451" s="9"/>
      <c r="F451" s="55">
        <f>F452+F454</f>
        <v>2203.5</v>
      </c>
      <c r="G451" s="55">
        <f>G452+G454</f>
        <v>2203.5</v>
      </c>
      <c r="H451" s="59"/>
      <c r="I451" s="59"/>
      <c r="J451" s="64"/>
    </row>
    <row r="452" spans="1:10" ht="13.5" outlineLevel="3">
      <c r="A452" s="16" t="s">
        <v>145</v>
      </c>
      <c r="B452" s="9" t="s">
        <v>80</v>
      </c>
      <c r="C452" s="9" t="s">
        <v>82</v>
      </c>
      <c r="D452" s="9" t="s">
        <v>405</v>
      </c>
      <c r="E452" s="9" t="s">
        <v>147</v>
      </c>
      <c r="F452" s="55">
        <f>F453</f>
        <v>165</v>
      </c>
      <c r="G452" s="55">
        <f>G453</f>
        <v>165</v>
      </c>
      <c r="H452" s="59"/>
      <c r="I452" s="59"/>
      <c r="J452" s="64"/>
    </row>
    <row r="453" spans="1:10" ht="13.5" outlineLevel="3">
      <c r="A453" s="16" t="s">
        <v>146</v>
      </c>
      <c r="B453" s="9" t="s">
        <v>80</v>
      </c>
      <c r="C453" s="9" t="s">
        <v>82</v>
      </c>
      <c r="D453" s="9" t="s">
        <v>405</v>
      </c>
      <c r="E453" s="9" t="s">
        <v>148</v>
      </c>
      <c r="F453" s="55">
        <v>165</v>
      </c>
      <c r="G453" s="55">
        <v>165</v>
      </c>
      <c r="H453" s="59"/>
      <c r="I453" s="59"/>
      <c r="J453" s="64"/>
    </row>
    <row r="454" spans="1:10" ht="13.5" outlineLevel="3">
      <c r="A454" s="16" t="s">
        <v>153</v>
      </c>
      <c r="B454" s="9" t="s">
        <v>80</v>
      </c>
      <c r="C454" s="9" t="s">
        <v>82</v>
      </c>
      <c r="D454" s="9" t="s">
        <v>405</v>
      </c>
      <c r="E454" s="9" t="s">
        <v>154</v>
      </c>
      <c r="F454" s="55">
        <f>F455</f>
        <v>2038.5</v>
      </c>
      <c r="G454" s="55">
        <f>G455</f>
        <v>2038.5</v>
      </c>
      <c r="H454" s="59"/>
      <c r="I454" s="59"/>
      <c r="J454" s="64"/>
    </row>
    <row r="455" spans="1:10" ht="13.5" outlineLevel="3">
      <c r="A455" s="24" t="s">
        <v>162</v>
      </c>
      <c r="B455" s="9" t="s">
        <v>80</v>
      </c>
      <c r="C455" s="9" t="s">
        <v>82</v>
      </c>
      <c r="D455" s="9" t="s">
        <v>405</v>
      </c>
      <c r="E455" s="9" t="s">
        <v>163</v>
      </c>
      <c r="F455" s="55">
        <v>2038.5</v>
      </c>
      <c r="G455" s="55">
        <v>2038.5</v>
      </c>
      <c r="H455" s="59"/>
      <c r="I455" s="59"/>
      <c r="J455" s="64"/>
    </row>
    <row r="456" spans="1:10" ht="27" outlineLevel="3">
      <c r="A456" s="16" t="s">
        <v>219</v>
      </c>
      <c r="B456" s="9" t="s">
        <v>80</v>
      </c>
      <c r="C456" s="9" t="s">
        <v>82</v>
      </c>
      <c r="D456" s="9" t="s">
        <v>404</v>
      </c>
      <c r="E456" s="9"/>
      <c r="F456" s="55">
        <f>F457</f>
        <v>5604</v>
      </c>
      <c r="G456" s="55">
        <f>G457</f>
        <v>5604</v>
      </c>
      <c r="H456" s="59"/>
      <c r="I456" s="59"/>
      <c r="J456" s="64"/>
    </row>
    <row r="457" spans="1:10" ht="13.5" outlineLevel="3">
      <c r="A457" s="16" t="s">
        <v>145</v>
      </c>
      <c r="B457" s="9" t="s">
        <v>80</v>
      </c>
      <c r="C457" s="9" t="s">
        <v>82</v>
      </c>
      <c r="D457" s="9" t="s">
        <v>404</v>
      </c>
      <c r="E457" s="9" t="s">
        <v>147</v>
      </c>
      <c r="F457" s="55">
        <f>F458</f>
        <v>5604</v>
      </c>
      <c r="G457" s="55">
        <f>G458</f>
        <v>5604</v>
      </c>
      <c r="H457" s="59"/>
      <c r="I457" s="59"/>
      <c r="J457" s="64"/>
    </row>
    <row r="458" spans="1:10" ht="13.5" outlineLevel="3">
      <c r="A458" s="16" t="s">
        <v>146</v>
      </c>
      <c r="B458" s="9" t="s">
        <v>80</v>
      </c>
      <c r="C458" s="9" t="s">
        <v>82</v>
      </c>
      <c r="D458" s="9" t="s">
        <v>404</v>
      </c>
      <c r="E458" s="9" t="s">
        <v>148</v>
      </c>
      <c r="F458" s="55">
        <v>5604</v>
      </c>
      <c r="G458" s="55">
        <v>5604</v>
      </c>
      <c r="H458" s="59"/>
      <c r="I458" s="59"/>
      <c r="J458" s="64"/>
    </row>
    <row r="459" spans="1:10" ht="40.5" outlineLevel="3">
      <c r="A459" s="16" t="s">
        <v>220</v>
      </c>
      <c r="B459" s="9" t="s">
        <v>80</v>
      </c>
      <c r="C459" s="9" t="s">
        <v>82</v>
      </c>
      <c r="D459" s="9" t="s">
        <v>407</v>
      </c>
      <c r="E459" s="9"/>
      <c r="F459" s="55">
        <f>F460</f>
        <v>100</v>
      </c>
      <c r="G459" s="55">
        <f>G460</f>
        <v>100</v>
      </c>
      <c r="H459" s="59"/>
      <c r="I459" s="59"/>
      <c r="J459" s="64"/>
    </row>
    <row r="460" spans="1:10" ht="13.5" outlineLevel="3">
      <c r="A460" s="16" t="s">
        <v>145</v>
      </c>
      <c r="B460" s="9" t="s">
        <v>80</v>
      </c>
      <c r="C460" s="9" t="s">
        <v>82</v>
      </c>
      <c r="D460" s="9" t="s">
        <v>407</v>
      </c>
      <c r="E460" s="9" t="s">
        <v>147</v>
      </c>
      <c r="F460" s="55">
        <f>F461</f>
        <v>100</v>
      </c>
      <c r="G460" s="55">
        <f>G461</f>
        <v>100</v>
      </c>
      <c r="H460" s="59"/>
      <c r="I460" s="59"/>
      <c r="J460" s="64"/>
    </row>
    <row r="461" spans="1:10" ht="13.5" outlineLevel="3">
      <c r="A461" s="16" t="s">
        <v>146</v>
      </c>
      <c r="B461" s="9" t="s">
        <v>80</v>
      </c>
      <c r="C461" s="9" t="s">
        <v>82</v>
      </c>
      <c r="D461" s="9" t="s">
        <v>407</v>
      </c>
      <c r="E461" s="9" t="s">
        <v>148</v>
      </c>
      <c r="F461" s="55">
        <v>100</v>
      </c>
      <c r="G461" s="55">
        <v>100</v>
      </c>
      <c r="H461" s="59"/>
      <c r="I461" s="59"/>
      <c r="J461" s="64"/>
    </row>
    <row r="462" spans="1:10" ht="13.5" outlineLevel="3">
      <c r="A462" s="16" t="s">
        <v>540</v>
      </c>
      <c r="B462" s="9" t="s">
        <v>80</v>
      </c>
      <c r="C462" s="9" t="s">
        <v>541</v>
      </c>
      <c r="D462" s="9"/>
      <c r="E462" s="9"/>
      <c r="F462" s="55">
        <f t="shared" ref="F462:G465" si="20">F463</f>
        <v>153852.6</v>
      </c>
      <c r="G462" s="55">
        <f t="shared" si="20"/>
        <v>153852.6</v>
      </c>
      <c r="H462" s="59"/>
      <c r="I462" s="59"/>
      <c r="J462" s="64"/>
    </row>
    <row r="463" spans="1:10" ht="27" outlineLevel="3">
      <c r="A463" s="22" t="s">
        <v>363</v>
      </c>
      <c r="B463" s="9" t="s">
        <v>80</v>
      </c>
      <c r="C463" s="9" t="s">
        <v>541</v>
      </c>
      <c r="D463" s="9" t="s">
        <v>530</v>
      </c>
      <c r="E463" s="9"/>
      <c r="F463" s="55">
        <f t="shared" si="20"/>
        <v>153852.6</v>
      </c>
      <c r="G463" s="55">
        <f t="shared" si="20"/>
        <v>153852.6</v>
      </c>
      <c r="H463" s="59"/>
      <c r="I463" s="59"/>
      <c r="J463" s="64"/>
    </row>
    <row r="464" spans="1:10" ht="27" outlineLevel="2">
      <c r="A464" s="67" t="s">
        <v>397</v>
      </c>
      <c r="B464" s="9" t="s">
        <v>80</v>
      </c>
      <c r="C464" s="9" t="s">
        <v>541</v>
      </c>
      <c r="D464" s="9" t="s">
        <v>263</v>
      </c>
      <c r="E464" s="9" t="s">
        <v>415</v>
      </c>
      <c r="F464" s="55">
        <f t="shared" si="20"/>
        <v>153852.6</v>
      </c>
      <c r="G464" s="55">
        <f t="shared" si="20"/>
        <v>153852.6</v>
      </c>
      <c r="H464" s="59"/>
      <c r="I464" s="59"/>
      <c r="J464" s="64"/>
    </row>
    <row r="465" spans="1:10" ht="13.5" outlineLevel="2">
      <c r="A465" s="16" t="s">
        <v>153</v>
      </c>
      <c r="B465" s="9" t="s">
        <v>80</v>
      </c>
      <c r="C465" s="9" t="s">
        <v>541</v>
      </c>
      <c r="D465" s="9" t="s">
        <v>263</v>
      </c>
      <c r="E465" s="9" t="s">
        <v>154</v>
      </c>
      <c r="F465" s="55">
        <f t="shared" si="20"/>
        <v>153852.6</v>
      </c>
      <c r="G465" s="55">
        <f t="shared" si="20"/>
        <v>153852.6</v>
      </c>
      <c r="H465" s="59"/>
      <c r="I465" s="59"/>
      <c r="J465" s="64"/>
    </row>
    <row r="466" spans="1:10" ht="13.5" outlineLevel="2">
      <c r="A466" s="24" t="s">
        <v>162</v>
      </c>
      <c r="B466" s="9" t="s">
        <v>80</v>
      </c>
      <c r="C466" s="9" t="s">
        <v>541</v>
      </c>
      <c r="D466" s="9" t="s">
        <v>263</v>
      </c>
      <c r="E466" s="9" t="s">
        <v>163</v>
      </c>
      <c r="F466" s="55">
        <v>153852.6</v>
      </c>
      <c r="G466" s="55">
        <v>153852.6</v>
      </c>
      <c r="H466" s="59"/>
      <c r="I466" s="59"/>
      <c r="J466" s="64"/>
    </row>
    <row r="467" spans="1:10" ht="13.5" outlineLevel="3">
      <c r="A467" s="26" t="s">
        <v>115</v>
      </c>
      <c r="B467" s="9" t="s">
        <v>80</v>
      </c>
      <c r="C467" s="9" t="s">
        <v>116</v>
      </c>
      <c r="D467" s="9"/>
      <c r="E467" s="9"/>
      <c r="F467" s="55">
        <f>F468</f>
        <v>601</v>
      </c>
      <c r="G467" s="55">
        <f>G468</f>
        <v>601</v>
      </c>
      <c r="H467" s="59"/>
      <c r="I467" s="59"/>
      <c r="J467" s="64"/>
    </row>
    <row r="468" spans="1:10" ht="27" outlineLevel="3">
      <c r="A468" s="14" t="s">
        <v>181</v>
      </c>
      <c r="B468" s="9" t="s">
        <v>80</v>
      </c>
      <c r="C468" s="9" t="s">
        <v>116</v>
      </c>
      <c r="D468" s="9" t="s">
        <v>86</v>
      </c>
      <c r="E468" s="9"/>
      <c r="F468" s="55">
        <f>F469+F473+F477</f>
        <v>601</v>
      </c>
      <c r="G468" s="55">
        <f>G469+G473+G477</f>
        <v>601</v>
      </c>
      <c r="H468" s="59"/>
      <c r="I468" s="59"/>
      <c r="J468" s="64"/>
    </row>
    <row r="469" spans="1:10" ht="13.5" outlineLevel="3">
      <c r="A469" s="22" t="s">
        <v>182</v>
      </c>
      <c r="B469" s="9" t="s">
        <v>80</v>
      </c>
      <c r="C469" s="9" t="s">
        <v>116</v>
      </c>
      <c r="D469" s="9" t="s">
        <v>248</v>
      </c>
      <c r="E469" s="9"/>
      <c r="F469" s="55">
        <f t="shared" ref="F469:G471" si="21">F470</f>
        <v>200</v>
      </c>
      <c r="G469" s="55">
        <f t="shared" si="21"/>
        <v>200</v>
      </c>
      <c r="H469" s="59"/>
      <c r="I469" s="59"/>
      <c r="J469" s="64"/>
    </row>
    <row r="470" spans="1:10" ht="27" outlineLevel="2">
      <c r="A470" s="14" t="s">
        <v>222</v>
      </c>
      <c r="B470" s="9" t="s">
        <v>80</v>
      </c>
      <c r="C470" s="9" t="s">
        <v>116</v>
      </c>
      <c r="D470" s="9" t="s">
        <v>264</v>
      </c>
      <c r="E470" s="9" t="s">
        <v>415</v>
      </c>
      <c r="F470" s="55">
        <f t="shared" si="21"/>
        <v>200</v>
      </c>
      <c r="G470" s="55">
        <f t="shared" si="21"/>
        <v>200</v>
      </c>
      <c r="H470" s="59"/>
      <c r="I470" s="59"/>
      <c r="J470" s="64"/>
    </row>
    <row r="471" spans="1:10" ht="28.5" customHeight="1" outlineLevel="2">
      <c r="A471" s="16" t="s">
        <v>143</v>
      </c>
      <c r="B471" s="9" t="s">
        <v>80</v>
      </c>
      <c r="C471" s="9" t="s">
        <v>116</v>
      </c>
      <c r="D471" s="9" t="s">
        <v>264</v>
      </c>
      <c r="E471" s="9" t="s">
        <v>125</v>
      </c>
      <c r="F471" s="55">
        <f t="shared" si="21"/>
        <v>200</v>
      </c>
      <c r="G471" s="55">
        <f t="shared" si="21"/>
        <v>200</v>
      </c>
      <c r="H471" s="59"/>
      <c r="I471" s="59"/>
      <c r="J471" s="64"/>
    </row>
    <row r="472" spans="1:10" ht="13.5" outlineLevel="3">
      <c r="A472" s="16" t="s">
        <v>165</v>
      </c>
      <c r="B472" s="9" t="s">
        <v>80</v>
      </c>
      <c r="C472" s="9" t="s">
        <v>116</v>
      </c>
      <c r="D472" s="9" t="s">
        <v>264</v>
      </c>
      <c r="E472" s="9" t="s">
        <v>166</v>
      </c>
      <c r="F472" s="55">
        <v>200</v>
      </c>
      <c r="G472" s="55">
        <v>200</v>
      </c>
      <c r="H472" s="59"/>
      <c r="I472" s="59"/>
      <c r="J472" s="64"/>
    </row>
    <row r="473" spans="1:10" ht="13.5" outlineLevel="3">
      <c r="A473" s="22" t="s">
        <v>183</v>
      </c>
      <c r="B473" s="9" t="s">
        <v>80</v>
      </c>
      <c r="C473" s="9" t="s">
        <v>116</v>
      </c>
      <c r="D473" s="9" t="s">
        <v>87</v>
      </c>
      <c r="E473" s="9"/>
      <c r="F473" s="55">
        <f t="shared" ref="F473:G475" si="22">F474</f>
        <v>350</v>
      </c>
      <c r="G473" s="55">
        <f t="shared" si="22"/>
        <v>350</v>
      </c>
      <c r="H473" s="59"/>
      <c r="I473" s="59"/>
      <c r="J473" s="64"/>
    </row>
    <row r="474" spans="1:10" ht="27" outlineLevel="3">
      <c r="A474" s="14" t="s">
        <v>222</v>
      </c>
      <c r="B474" s="9" t="s">
        <v>80</v>
      </c>
      <c r="C474" s="9" t="s">
        <v>116</v>
      </c>
      <c r="D474" s="9" t="s">
        <v>265</v>
      </c>
      <c r="E474" s="9" t="s">
        <v>415</v>
      </c>
      <c r="F474" s="55">
        <f t="shared" si="22"/>
        <v>350</v>
      </c>
      <c r="G474" s="55">
        <f t="shared" si="22"/>
        <v>350</v>
      </c>
      <c r="H474" s="59"/>
      <c r="I474" s="59"/>
      <c r="J474" s="64"/>
    </row>
    <row r="475" spans="1:10" ht="27.75" customHeight="1" outlineLevel="3">
      <c r="A475" s="16" t="s">
        <v>143</v>
      </c>
      <c r="B475" s="9" t="s">
        <v>80</v>
      </c>
      <c r="C475" s="9" t="s">
        <v>116</v>
      </c>
      <c r="D475" s="9" t="s">
        <v>265</v>
      </c>
      <c r="E475" s="9" t="s">
        <v>125</v>
      </c>
      <c r="F475" s="55">
        <f t="shared" si="22"/>
        <v>350</v>
      </c>
      <c r="G475" s="55">
        <f t="shared" si="22"/>
        <v>350</v>
      </c>
      <c r="H475" s="59"/>
      <c r="I475" s="59"/>
      <c r="J475" s="64"/>
    </row>
    <row r="476" spans="1:10" ht="13.5" outlineLevel="3">
      <c r="A476" s="16" t="s">
        <v>165</v>
      </c>
      <c r="B476" s="9" t="s">
        <v>80</v>
      </c>
      <c r="C476" s="9" t="s">
        <v>116</v>
      </c>
      <c r="D476" s="9" t="s">
        <v>265</v>
      </c>
      <c r="E476" s="9" t="s">
        <v>166</v>
      </c>
      <c r="F476" s="55">
        <v>350</v>
      </c>
      <c r="G476" s="55">
        <v>350</v>
      </c>
      <c r="H476" s="59"/>
      <c r="I476" s="59"/>
      <c r="J476" s="64"/>
    </row>
    <row r="477" spans="1:10" ht="27" outlineLevel="3">
      <c r="A477" s="22" t="s">
        <v>363</v>
      </c>
      <c r="B477" s="9" t="s">
        <v>80</v>
      </c>
      <c r="C477" s="9" t="s">
        <v>116</v>
      </c>
      <c r="D477" s="9" t="s">
        <v>530</v>
      </c>
      <c r="E477" s="9"/>
      <c r="F477" s="55">
        <f t="shared" ref="F477:G479" si="23">F478</f>
        <v>51</v>
      </c>
      <c r="G477" s="55">
        <f t="shared" si="23"/>
        <v>51</v>
      </c>
      <c r="H477" s="59"/>
      <c r="I477" s="59"/>
      <c r="J477" s="64"/>
    </row>
    <row r="478" spans="1:10" ht="27" outlineLevel="3">
      <c r="A478" s="14" t="s">
        <v>222</v>
      </c>
      <c r="B478" s="9" t="s">
        <v>80</v>
      </c>
      <c r="C478" s="9" t="s">
        <v>116</v>
      </c>
      <c r="D478" s="9" t="s">
        <v>266</v>
      </c>
      <c r="E478" s="9" t="s">
        <v>415</v>
      </c>
      <c r="F478" s="55">
        <f t="shared" si="23"/>
        <v>51</v>
      </c>
      <c r="G478" s="55">
        <f t="shared" si="23"/>
        <v>51</v>
      </c>
      <c r="H478" s="59"/>
      <c r="I478" s="59"/>
      <c r="J478" s="64"/>
    </row>
    <row r="479" spans="1:10" ht="27" customHeight="1" outlineLevel="3">
      <c r="A479" s="16" t="s">
        <v>143</v>
      </c>
      <c r="B479" s="9" t="s">
        <v>80</v>
      </c>
      <c r="C479" s="9" t="s">
        <v>116</v>
      </c>
      <c r="D479" s="9" t="s">
        <v>266</v>
      </c>
      <c r="E479" s="9" t="s">
        <v>125</v>
      </c>
      <c r="F479" s="55">
        <f t="shared" si="23"/>
        <v>51</v>
      </c>
      <c r="G479" s="55">
        <f t="shared" si="23"/>
        <v>51</v>
      </c>
      <c r="H479" s="59"/>
      <c r="I479" s="59"/>
      <c r="J479" s="64"/>
    </row>
    <row r="480" spans="1:10" ht="13.5" outlineLevel="3">
      <c r="A480" s="16" t="s">
        <v>165</v>
      </c>
      <c r="B480" s="9" t="s">
        <v>80</v>
      </c>
      <c r="C480" s="9" t="s">
        <v>116</v>
      </c>
      <c r="D480" s="9" t="s">
        <v>266</v>
      </c>
      <c r="E480" s="9" t="s">
        <v>166</v>
      </c>
      <c r="F480" s="55">
        <v>51</v>
      </c>
      <c r="G480" s="55">
        <v>51</v>
      </c>
      <c r="H480" s="59"/>
      <c r="I480" s="59"/>
      <c r="J480" s="64"/>
    </row>
    <row r="481" spans="1:10" ht="13.5" outlineLevel="1">
      <c r="A481" s="14" t="s">
        <v>539</v>
      </c>
      <c r="B481" s="9" t="s">
        <v>80</v>
      </c>
      <c r="C481" s="9" t="s">
        <v>57</v>
      </c>
      <c r="D481" s="9"/>
      <c r="E481" s="9" t="s">
        <v>415</v>
      </c>
      <c r="F481" s="55">
        <f>F482</f>
        <v>19150</v>
      </c>
      <c r="G481" s="55">
        <f>G482</f>
        <v>19150</v>
      </c>
      <c r="H481" s="59"/>
      <c r="I481" s="59"/>
      <c r="J481" s="64"/>
    </row>
    <row r="482" spans="1:10" ht="27" outlineLevel="1">
      <c r="A482" s="14" t="s">
        <v>181</v>
      </c>
      <c r="B482" s="9" t="s">
        <v>80</v>
      </c>
      <c r="C482" s="9" t="s">
        <v>57</v>
      </c>
      <c r="D482" s="9" t="s">
        <v>86</v>
      </c>
      <c r="E482" s="9"/>
      <c r="F482" s="55">
        <f>F483</f>
        <v>19150</v>
      </c>
      <c r="G482" s="55">
        <f>G483</f>
        <v>19150</v>
      </c>
      <c r="H482" s="59"/>
      <c r="I482" s="59"/>
      <c r="J482" s="64"/>
    </row>
    <row r="483" spans="1:10" ht="27" outlineLevel="1">
      <c r="A483" s="22" t="s">
        <v>363</v>
      </c>
      <c r="B483" s="9" t="s">
        <v>80</v>
      </c>
      <c r="C483" s="9" t="s">
        <v>57</v>
      </c>
      <c r="D483" s="9" t="s">
        <v>530</v>
      </c>
      <c r="E483" s="9"/>
      <c r="F483" s="55">
        <f>F484+F487</f>
        <v>19150</v>
      </c>
      <c r="G483" s="55">
        <f>G484+G487</f>
        <v>19150</v>
      </c>
      <c r="H483" s="59"/>
      <c r="I483" s="59"/>
      <c r="J483" s="64"/>
    </row>
    <row r="484" spans="1:10" ht="27" outlineLevel="2">
      <c r="A484" s="16" t="s">
        <v>223</v>
      </c>
      <c r="B484" s="9" t="s">
        <v>80</v>
      </c>
      <c r="C484" s="9" t="s">
        <v>57</v>
      </c>
      <c r="D484" s="9" t="s">
        <v>531</v>
      </c>
      <c r="E484" s="9" t="s">
        <v>415</v>
      </c>
      <c r="F484" s="55">
        <f>F485</f>
        <v>18599</v>
      </c>
      <c r="G484" s="55">
        <f>G485</f>
        <v>18599</v>
      </c>
      <c r="H484" s="59"/>
      <c r="I484" s="59"/>
      <c r="J484" s="64"/>
    </row>
    <row r="485" spans="1:10" ht="13.5" outlineLevel="2">
      <c r="A485" s="16" t="s">
        <v>145</v>
      </c>
      <c r="B485" s="9" t="s">
        <v>80</v>
      </c>
      <c r="C485" s="9" t="s">
        <v>57</v>
      </c>
      <c r="D485" s="9" t="s">
        <v>531</v>
      </c>
      <c r="E485" s="9" t="s">
        <v>147</v>
      </c>
      <c r="F485" s="55">
        <f>F486</f>
        <v>18599</v>
      </c>
      <c r="G485" s="55">
        <f>G486</f>
        <v>18599</v>
      </c>
      <c r="H485" s="59"/>
      <c r="I485" s="59"/>
      <c r="J485" s="64"/>
    </row>
    <row r="486" spans="1:10" ht="13.5" outlineLevel="3">
      <c r="A486" s="16" t="s">
        <v>146</v>
      </c>
      <c r="B486" s="9" t="s">
        <v>80</v>
      </c>
      <c r="C486" s="9" t="s">
        <v>57</v>
      </c>
      <c r="D486" s="9" t="s">
        <v>531</v>
      </c>
      <c r="E486" s="9" t="s">
        <v>148</v>
      </c>
      <c r="F486" s="55">
        <v>18599</v>
      </c>
      <c r="G486" s="55">
        <v>18599</v>
      </c>
      <c r="H486" s="59"/>
      <c r="I486" s="59"/>
      <c r="J486" s="64"/>
    </row>
    <row r="487" spans="1:10" ht="13.5" outlineLevel="2">
      <c r="A487" s="14" t="s">
        <v>361</v>
      </c>
      <c r="B487" s="9" t="s">
        <v>80</v>
      </c>
      <c r="C487" s="9" t="s">
        <v>57</v>
      </c>
      <c r="D487" s="9" t="s">
        <v>267</v>
      </c>
      <c r="E487" s="9" t="s">
        <v>415</v>
      </c>
      <c r="F487" s="55">
        <f>F488</f>
        <v>551</v>
      </c>
      <c r="G487" s="55">
        <f>G488</f>
        <v>551</v>
      </c>
      <c r="H487" s="59"/>
      <c r="I487" s="59"/>
      <c r="J487" s="64"/>
    </row>
    <row r="488" spans="1:10" ht="13.5" outlineLevel="2">
      <c r="A488" s="16" t="s">
        <v>145</v>
      </c>
      <c r="B488" s="9" t="s">
        <v>80</v>
      </c>
      <c r="C488" s="9" t="s">
        <v>57</v>
      </c>
      <c r="D488" s="9" t="s">
        <v>267</v>
      </c>
      <c r="E488" s="9" t="s">
        <v>147</v>
      </c>
      <c r="F488" s="55">
        <f>F489</f>
        <v>551</v>
      </c>
      <c r="G488" s="55">
        <f>G489</f>
        <v>551</v>
      </c>
      <c r="H488" s="59"/>
      <c r="I488" s="59"/>
      <c r="J488" s="64"/>
    </row>
    <row r="489" spans="1:10" ht="13.5" outlineLevel="3">
      <c r="A489" s="16" t="s">
        <v>146</v>
      </c>
      <c r="B489" s="9" t="s">
        <v>80</v>
      </c>
      <c r="C489" s="9" t="s">
        <v>57</v>
      </c>
      <c r="D489" s="9" t="s">
        <v>267</v>
      </c>
      <c r="E489" s="9" t="s">
        <v>148</v>
      </c>
      <c r="F489" s="55">
        <v>551</v>
      </c>
      <c r="G489" s="55">
        <v>551</v>
      </c>
      <c r="H489" s="59"/>
      <c r="I489" s="59"/>
      <c r="J489" s="64"/>
    </row>
    <row r="490" spans="1:10" ht="13.5" outlineLevel="1">
      <c r="A490" s="14" t="s">
        <v>58</v>
      </c>
      <c r="B490" s="9" t="s">
        <v>80</v>
      </c>
      <c r="C490" s="9" t="s">
        <v>59</v>
      </c>
      <c r="D490" s="9"/>
      <c r="E490" s="9" t="s">
        <v>415</v>
      </c>
      <c r="F490" s="55">
        <f>F491+F523+F536</f>
        <v>76218</v>
      </c>
      <c r="G490" s="55">
        <f>G491+G523+G536</f>
        <v>76218</v>
      </c>
      <c r="H490" s="59"/>
      <c r="I490" s="59"/>
      <c r="J490" s="64"/>
    </row>
    <row r="491" spans="1:10" ht="27" outlineLevel="1">
      <c r="A491" s="14" t="s">
        <v>181</v>
      </c>
      <c r="B491" s="9" t="s">
        <v>80</v>
      </c>
      <c r="C491" s="9" t="s">
        <v>59</v>
      </c>
      <c r="D491" s="9" t="s">
        <v>86</v>
      </c>
      <c r="E491" s="9"/>
      <c r="F491" s="55">
        <f>F492+F496</f>
        <v>64883.1</v>
      </c>
      <c r="G491" s="55">
        <f>G492+G496</f>
        <v>64883.1</v>
      </c>
      <c r="H491" s="59"/>
      <c r="I491" s="59"/>
      <c r="J491" s="64"/>
    </row>
    <row r="492" spans="1:10" ht="13.5" outlineLevel="1">
      <c r="A492" s="22" t="s">
        <v>182</v>
      </c>
      <c r="B492" s="9" t="s">
        <v>80</v>
      </c>
      <c r="C492" s="9" t="s">
        <v>59</v>
      </c>
      <c r="D492" s="9" t="s">
        <v>248</v>
      </c>
      <c r="E492" s="9"/>
      <c r="F492" s="55">
        <f t="shared" ref="F492:G494" si="24">F493</f>
        <v>1746</v>
      </c>
      <c r="G492" s="55">
        <f t="shared" si="24"/>
        <v>1746</v>
      </c>
      <c r="H492" s="59"/>
      <c r="I492" s="59"/>
      <c r="J492" s="64"/>
    </row>
    <row r="493" spans="1:10" ht="40.5" outlineLevel="1">
      <c r="A493" s="21" t="s">
        <v>224</v>
      </c>
      <c r="B493" s="9" t="s">
        <v>80</v>
      </c>
      <c r="C493" s="9" t="s">
        <v>59</v>
      </c>
      <c r="D493" s="9" t="s">
        <v>268</v>
      </c>
      <c r="E493" s="9" t="s">
        <v>415</v>
      </c>
      <c r="F493" s="55">
        <f t="shared" si="24"/>
        <v>1746</v>
      </c>
      <c r="G493" s="55">
        <f t="shared" si="24"/>
        <v>1746</v>
      </c>
      <c r="H493" s="59"/>
      <c r="I493" s="59"/>
      <c r="J493" s="64"/>
    </row>
    <row r="494" spans="1:10" ht="27" customHeight="1" outlineLevel="1">
      <c r="A494" s="16" t="s">
        <v>143</v>
      </c>
      <c r="B494" s="9" t="s">
        <v>80</v>
      </c>
      <c r="C494" s="9" t="s">
        <v>59</v>
      </c>
      <c r="D494" s="9" t="s">
        <v>268</v>
      </c>
      <c r="E494" s="9" t="s">
        <v>125</v>
      </c>
      <c r="F494" s="55">
        <f t="shared" si="24"/>
        <v>1746</v>
      </c>
      <c r="G494" s="55">
        <f t="shared" si="24"/>
        <v>1746</v>
      </c>
      <c r="H494" s="59"/>
      <c r="I494" s="59"/>
      <c r="J494" s="64"/>
    </row>
    <row r="495" spans="1:10" ht="13.5" outlineLevel="1">
      <c r="A495" s="16" t="s">
        <v>165</v>
      </c>
      <c r="B495" s="9" t="s">
        <v>80</v>
      </c>
      <c r="C495" s="9" t="s">
        <v>59</v>
      </c>
      <c r="D495" s="9" t="s">
        <v>268</v>
      </c>
      <c r="E495" s="9" t="s">
        <v>166</v>
      </c>
      <c r="F495" s="55">
        <v>1746</v>
      </c>
      <c r="G495" s="55">
        <v>1746</v>
      </c>
      <c r="H495" s="59"/>
      <c r="I495" s="59"/>
      <c r="J495" s="64"/>
    </row>
    <row r="496" spans="1:10" ht="13.5" outlineLevel="3">
      <c r="A496" s="24" t="s">
        <v>225</v>
      </c>
      <c r="B496" s="9" t="s">
        <v>80</v>
      </c>
      <c r="C496" s="9" t="s">
        <v>59</v>
      </c>
      <c r="D496" s="9" t="s">
        <v>269</v>
      </c>
      <c r="E496" s="9"/>
      <c r="F496" s="55">
        <f>F504+F507+F497+F514+F517+F520</f>
        <v>63137.1</v>
      </c>
      <c r="G496" s="55">
        <f>G504+G507+G497+G514+G517+G520</f>
        <v>63137.1</v>
      </c>
      <c r="H496" s="59"/>
      <c r="I496" s="59"/>
      <c r="J496" s="64"/>
    </row>
    <row r="497" spans="1:10" ht="27" outlineLevel="3">
      <c r="A497" s="14" t="s">
        <v>199</v>
      </c>
      <c r="B497" s="9" t="s">
        <v>80</v>
      </c>
      <c r="C497" s="9" t="s">
        <v>59</v>
      </c>
      <c r="D497" s="9" t="s">
        <v>270</v>
      </c>
      <c r="E497" s="9" t="s">
        <v>415</v>
      </c>
      <c r="F497" s="55">
        <f>F498+F500+F502</f>
        <v>35626</v>
      </c>
      <c r="G497" s="55">
        <f>G498+G500+G502</f>
        <v>35626</v>
      </c>
      <c r="H497" s="59"/>
      <c r="I497" s="59"/>
      <c r="J497" s="64"/>
    </row>
    <row r="498" spans="1:10" ht="27" customHeight="1" outlineLevel="3">
      <c r="A498" s="16" t="s">
        <v>143</v>
      </c>
      <c r="B498" s="9" t="s">
        <v>80</v>
      </c>
      <c r="C498" s="9" t="s">
        <v>59</v>
      </c>
      <c r="D498" s="9" t="s">
        <v>270</v>
      </c>
      <c r="E498" s="9" t="s">
        <v>125</v>
      </c>
      <c r="F498" s="55">
        <f>F499</f>
        <v>31156.1</v>
      </c>
      <c r="G498" s="55">
        <f>G499</f>
        <v>31156.1</v>
      </c>
      <c r="H498" s="59"/>
      <c r="I498" s="59"/>
      <c r="J498" s="64"/>
    </row>
    <row r="499" spans="1:10" ht="13.5" outlineLevel="3">
      <c r="A499" s="16" t="s">
        <v>165</v>
      </c>
      <c r="B499" s="9" t="s">
        <v>80</v>
      </c>
      <c r="C499" s="9" t="s">
        <v>59</v>
      </c>
      <c r="D499" s="9" t="s">
        <v>270</v>
      </c>
      <c r="E499" s="9" t="s">
        <v>166</v>
      </c>
      <c r="F499" s="55">
        <v>31156.1</v>
      </c>
      <c r="G499" s="55">
        <v>31156.1</v>
      </c>
      <c r="H499" s="59"/>
      <c r="I499" s="59"/>
      <c r="J499" s="64"/>
    </row>
    <row r="500" spans="1:10" ht="13.5" outlineLevel="3">
      <c r="A500" s="16" t="s">
        <v>145</v>
      </c>
      <c r="B500" s="9" t="s">
        <v>80</v>
      </c>
      <c r="C500" s="9" t="s">
        <v>59</v>
      </c>
      <c r="D500" s="9" t="s">
        <v>270</v>
      </c>
      <c r="E500" s="9" t="s">
        <v>147</v>
      </c>
      <c r="F500" s="55">
        <f>F501</f>
        <v>4435.5</v>
      </c>
      <c r="G500" s="55">
        <f>G501</f>
        <v>4435.5</v>
      </c>
      <c r="H500" s="59"/>
      <c r="I500" s="59"/>
      <c r="J500" s="64"/>
    </row>
    <row r="501" spans="1:10" ht="13.5" outlineLevel="3">
      <c r="A501" s="16" t="s">
        <v>146</v>
      </c>
      <c r="B501" s="9" t="s">
        <v>80</v>
      </c>
      <c r="C501" s="9" t="s">
        <v>59</v>
      </c>
      <c r="D501" s="9" t="s">
        <v>270</v>
      </c>
      <c r="E501" s="9" t="s">
        <v>148</v>
      </c>
      <c r="F501" s="55">
        <v>4435.5</v>
      </c>
      <c r="G501" s="55">
        <v>4435.5</v>
      </c>
      <c r="H501" s="59"/>
      <c r="I501" s="59"/>
      <c r="J501" s="64"/>
    </row>
    <row r="502" spans="1:10" ht="13.5" outlineLevel="3">
      <c r="A502" s="15" t="s">
        <v>149</v>
      </c>
      <c r="B502" s="9" t="s">
        <v>80</v>
      </c>
      <c r="C502" s="9" t="s">
        <v>59</v>
      </c>
      <c r="D502" s="9" t="s">
        <v>270</v>
      </c>
      <c r="E502" s="9" t="s">
        <v>151</v>
      </c>
      <c r="F502" s="55">
        <f>F503</f>
        <v>34.4</v>
      </c>
      <c r="G502" s="55">
        <f>G503</f>
        <v>34.4</v>
      </c>
      <c r="H502" s="59"/>
      <c r="I502" s="59"/>
      <c r="J502" s="64"/>
    </row>
    <row r="503" spans="1:10" ht="13.5" outlineLevel="3">
      <c r="A503" s="16" t="s">
        <v>150</v>
      </c>
      <c r="B503" s="9" t="s">
        <v>80</v>
      </c>
      <c r="C503" s="9" t="s">
        <v>59</v>
      </c>
      <c r="D503" s="9" t="s">
        <v>270</v>
      </c>
      <c r="E503" s="9" t="s">
        <v>152</v>
      </c>
      <c r="F503" s="55">
        <v>34.4</v>
      </c>
      <c r="G503" s="55">
        <v>34.4</v>
      </c>
      <c r="H503" s="59"/>
      <c r="I503" s="59"/>
      <c r="J503" s="64"/>
    </row>
    <row r="504" spans="1:10" ht="27" outlineLevel="3">
      <c r="A504" s="67" t="s">
        <v>398</v>
      </c>
      <c r="B504" s="9" t="s">
        <v>80</v>
      </c>
      <c r="C504" s="9" t="s">
        <v>59</v>
      </c>
      <c r="D504" s="9" t="s">
        <v>271</v>
      </c>
      <c r="E504" s="9"/>
      <c r="F504" s="55">
        <f>F505</f>
        <v>7755.5</v>
      </c>
      <c r="G504" s="55">
        <f>G505</f>
        <v>7755.5</v>
      </c>
      <c r="H504" s="59"/>
      <c r="I504" s="59"/>
      <c r="J504" s="64"/>
    </row>
    <row r="505" spans="1:10" ht="13.5" outlineLevel="3">
      <c r="A505" s="16" t="s">
        <v>153</v>
      </c>
      <c r="B505" s="9" t="s">
        <v>80</v>
      </c>
      <c r="C505" s="9" t="s">
        <v>59</v>
      </c>
      <c r="D505" s="9" t="s">
        <v>271</v>
      </c>
      <c r="E505" s="9" t="s">
        <v>154</v>
      </c>
      <c r="F505" s="55">
        <f>F506</f>
        <v>7755.5</v>
      </c>
      <c r="G505" s="55">
        <f>G506</f>
        <v>7755.5</v>
      </c>
      <c r="H505" s="59"/>
      <c r="I505" s="59"/>
      <c r="J505" s="64"/>
    </row>
    <row r="506" spans="1:10" ht="13.5" outlineLevel="3">
      <c r="A506" s="24" t="s">
        <v>162</v>
      </c>
      <c r="B506" s="9" t="s">
        <v>80</v>
      </c>
      <c r="C506" s="9" t="s">
        <v>59</v>
      </c>
      <c r="D506" s="9" t="s">
        <v>271</v>
      </c>
      <c r="E506" s="9" t="s">
        <v>163</v>
      </c>
      <c r="F506" s="55">
        <v>7755.5</v>
      </c>
      <c r="G506" s="55">
        <v>7755.5</v>
      </c>
      <c r="H506" s="59"/>
      <c r="I506" s="59"/>
      <c r="J506" s="64"/>
    </row>
    <row r="507" spans="1:10" ht="27" outlineLevel="3">
      <c r="A507" s="74" t="s">
        <v>399</v>
      </c>
      <c r="B507" s="73" t="s">
        <v>80</v>
      </c>
      <c r="C507" s="9" t="s">
        <v>59</v>
      </c>
      <c r="D507" s="9" t="s">
        <v>272</v>
      </c>
      <c r="E507" s="9"/>
      <c r="F507" s="55">
        <f>F508+F510+F512</f>
        <v>15225.4</v>
      </c>
      <c r="G507" s="55">
        <f>G508+G510+G512</f>
        <v>15225.4</v>
      </c>
      <c r="H507" s="59"/>
      <c r="I507" s="59"/>
      <c r="J507" s="64"/>
    </row>
    <row r="508" spans="1:10" ht="33" customHeight="1" outlineLevel="3">
      <c r="A508" s="16" t="s">
        <v>143</v>
      </c>
      <c r="B508" s="9" t="s">
        <v>80</v>
      </c>
      <c r="C508" s="9" t="s">
        <v>59</v>
      </c>
      <c r="D508" s="9" t="s">
        <v>272</v>
      </c>
      <c r="E508" s="9" t="s">
        <v>125</v>
      </c>
      <c r="F508" s="55">
        <f>F509</f>
        <v>8439</v>
      </c>
      <c r="G508" s="55">
        <f>G509</f>
        <v>8439</v>
      </c>
      <c r="H508" s="59"/>
      <c r="I508" s="59"/>
      <c r="J508" s="64"/>
    </row>
    <row r="509" spans="1:10" ht="13.5" outlineLevel="3">
      <c r="A509" s="16" t="s">
        <v>165</v>
      </c>
      <c r="B509" s="9" t="s">
        <v>80</v>
      </c>
      <c r="C509" s="9" t="s">
        <v>59</v>
      </c>
      <c r="D509" s="9" t="s">
        <v>272</v>
      </c>
      <c r="E509" s="9" t="s">
        <v>166</v>
      </c>
      <c r="F509" s="55">
        <v>8439</v>
      </c>
      <c r="G509" s="55">
        <v>8439</v>
      </c>
      <c r="H509" s="59"/>
      <c r="I509" s="59"/>
      <c r="J509" s="64"/>
    </row>
    <row r="510" spans="1:10" ht="13.5" outlineLevel="3">
      <c r="A510" s="16" t="s">
        <v>145</v>
      </c>
      <c r="B510" s="9" t="s">
        <v>80</v>
      </c>
      <c r="C510" s="9" t="s">
        <v>59</v>
      </c>
      <c r="D510" s="9" t="s">
        <v>272</v>
      </c>
      <c r="E510" s="9" t="s">
        <v>147</v>
      </c>
      <c r="F510" s="55">
        <f>F511</f>
        <v>6440.6</v>
      </c>
      <c r="G510" s="55">
        <f>G511</f>
        <v>6440.6</v>
      </c>
      <c r="H510" s="59"/>
      <c r="I510" s="59"/>
      <c r="J510" s="64"/>
    </row>
    <row r="511" spans="1:10" ht="13.5" outlineLevel="3">
      <c r="A511" s="16" t="s">
        <v>146</v>
      </c>
      <c r="B511" s="9" t="s">
        <v>80</v>
      </c>
      <c r="C511" s="9" t="s">
        <v>59</v>
      </c>
      <c r="D511" s="9" t="s">
        <v>272</v>
      </c>
      <c r="E511" s="9" t="s">
        <v>148</v>
      </c>
      <c r="F511" s="55">
        <v>6440.6</v>
      </c>
      <c r="G511" s="55">
        <v>6440.6</v>
      </c>
      <c r="H511" s="59"/>
      <c r="I511" s="59"/>
      <c r="J511" s="64"/>
    </row>
    <row r="512" spans="1:10" ht="13.5" outlineLevel="3">
      <c r="A512" s="15" t="s">
        <v>149</v>
      </c>
      <c r="B512" s="9" t="s">
        <v>80</v>
      </c>
      <c r="C512" s="9" t="s">
        <v>59</v>
      </c>
      <c r="D512" s="9" t="s">
        <v>272</v>
      </c>
      <c r="E512" s="9" t="s">
        <v>151</v>
      </c>
      <c r="F512" s="55">
        <f>F513</f>
        <v>345.8</v>
      </c>
      <c r="G512" s="55">
        <f>G513</f>
        <v>345.8</v>
      </c>
      <c r="H512" s="59"/>
      <c r="I512" s="59"/>
      <c r="J512" s="64"/>
    </row>
    <row r="513" spans="1:10" ht="13.5" outlineLevel="3">
      <c r="A513" s="16" t="s">
        <v>150</v>
      </c>
      <c r="B513" s="9" t="s">
        <v>80</v>
      </c>
      <c r="C513" s="9" t="s">
        <v>59</v>
      </c>
      <c r="D513" s="9" t="s">
        <v>272</v>
      </c>
      <c r="E513" s="9" t="s">
        <v>152</v>
      </c>
      <c r="F513" s="55">
        <v>345.8</v>
      </c>
      <c r="G513" s="55">
        <v>345.8</v>
      </c>
      <c r="H513" s="59"/>
      <c r="I513" s="59"/>
      <c r="J513" s="64"/>
    </row>
    <row r="514" spans="1:10" ht="13.5" outlineLevel="3">
      <c r="A514" s="16" t="s">
        <v>226</v>
      </c>
      <c r="B514" s="9" t="s">
        <v>80</v>
      </c>
      <c r="C514" s="9" t="s">
        <v>59</v>
      </c>
      <c r="D514" s="9" t="s">
        <v>273</v>
      </c>
      <c r="E514" s="9"/>
      <c r="F514" s="55">
        <f>F515</f>
        <v>2547.1999999999998</v>
      </c>
      <c r="G514" s="55">
        <f>G515</f>
        <v>2547.1999999999998</v>
      </c>
      <c r="H514" s="59"/>
      <c r="I514" s="59"/>
      <c r="J514" s="64"/>
    </row>
    <row r="515" spans="1:10" ht="13.5" outlineLevel="3">
      <c r="A515" s="16" t="s">
        <v>145</v>
      </c>
      <c r="B515" s="9" t="s">
        <v>80</v>
      </c>
      <c r="C515" s="9" t="s">
        <v>59</v>
      </c>
      <c r="D515" s="9" t="s">
        <v>273</v>
      </c>
      <c r="E515" s="9" t="s">
        <v>148</v>
      </c>
      <c r="F515" s="55">
        <f>F516</f>
        <v>2547.1999999999998</v>
      </c>
      <c r="G515" s="55">
        <f>G516</f>
        <v>2547.1999999999998</v>
      </c>
      <c r="H515" s="59"/>
      <c r="I515" s="59"/>
      <c r="J515" s="64"/>
    </row>
    <row r="516" spans="1:10" ht="13.5" outlineLevel="3">
      <c r="A516" s="16" t="s">
        <v>146</v>
      </c>
      <c r="B516" s="9" t="s">
        <v>80</v>
      </c>
      <c r="C516" s="9" t="s">
        <v>59</v>
      </c>
      <c r="D516" s="9" t="s">
        <v>273</v>
      </c>
      <c r="E516" s="9" t="s">
        <v>148</v>
      </c>
      <c r="F516" s="55">
        <v>2547.1999999999998</v>
      </c>
      <c r="G516" s="55">
        <v>2547.1999999999998</v>
      </c>
      <c r="H516" s="59"/>
      <c r="I516" s="59"/>
      <c r="J516" s="64"/>
    </row>
    <row r="517" spans="1:10" ht="27" outlineLevel="3">
      <c r="A517" s="16" t="s">
        <v>200</v>
      </c>
      <c r="B517" s="9" t="s">
        <v>80</v>
      </c>
      <c r="C517" s="9" t="s">
        <v>59</v>
      </c>
      <c r="D517" s="9" t="s">
        <v>274</v>
      </c>
      <c r="E517" s="9"/>
      <c r="F517" s="55">
        <f>F518</f>
        <v>80</v>
      </c>
      <c r="G517" s="55">
        <f>G518</f>
        <v>80</v>
      </c>
      <c r="H517" s="59"/>
      <c r="I517" s="59"/>
      <c r="J517" s="64"/>
    </row>
    <row r="518" spans="1:10" ht="13.5" outlineLevel="3">
      <c r="A518" s="16" t="s">
        <v>145</v>
      </c>
      <c r="B518" s="9" t="s">
        <v>80</v>
      </c>
      <c r="C518" s="9" t="s">
        <v>59</v>
      </c>
      <c r="D518" s="9" t="s">
        <v>274</v>
      </c>
      <c r="E518" s="9" t="s">
        <v>147</v>
      </c>
      <c r="F518" s="55">
        <f>F519</f>
        <v>80</v>
      </c>
      <c r="G518" s="55">
        <f>G519</f>
        <v>80</v>
      </c>
      <c r="H518" s="59"/>
      <c r="I518" s="59"/>
      <c r="J518" s="64"/>
    </row>
    <row r="519" spans="1:10" ht="13.5" outlineLevel="3">
      <c r="A519" s="16" t="s">
        <v>146</v>
      </c>
      <c r="B519" s="9" t="s">
        <v>80</v>
      </c>
      <c r="C519" s="9" t="s">
        <v>59</v>
      </c>
      <c r="D519" s="9" t="s">
        <v>274</v>
      </c>
      <c r="E519" s="9" t="s">
        <v>148</v>
      </c>
      <c r="F519" s="55">
        <v>80</v>
      </c>
      <c r="G519" s="55">
        <v>80</v>
      </c>
      <c r="H519" s="59"/>
      <c r="I519" s="59"/>
      <c r="J519" s="64"/>
    </row>
    <row r="520" spans="1:10" ht="27" outlineLevel="3">
      <c r="A520" s="16" t="s">
        <v>227</v>
      </c>
      <c r="B520" s="9" t="s">
        <v>80</v>
      </c>
      <c r="C520" s="9" t="s">
        <v>59</v>
      </c>
      <c r="D520" s="9" t="s">
        <v>275</v>
      </c>
      <c r="E520" s="9"/>
      <c r="F520" s="55">
        <f>F521</f>
        <v>1903</v>
      </c>
      <c r="G520" s="55">
        <f>G521</f>
        <v>1903</v>
      </c>
      <c r="H520" s="59"/>
      <c r="I520" s="59"/>
      <c r="J520" s="64"/>
    </row>
    <row r="521" spans="1:10" ht="13.5" outlineLevel="3">
      <c r="A521" s="16" t="s">
        <v>145</v>
      </c>
      <c r="B521" s="9" t="s">
        <v>80</v>
      </c>
      <c r="C521" s="9" t="s">
        <v>59</v>
      </c>
      <c r="D521" s="9" t="s">
        <v>275</v>
      </c>
      <c r="E521" s="9" t="s">
        <v>147</v>
      </c>
      <c r="F521" s="55">
        <f>F522</f>
        <v>1903</v>
      </c>
      <c r="G521" s="55">
        <f>G522</f>
        <v>1903</v>
      </c>
      <c r="H521" s="59"/>
      <c r="I521" s="59"/>
      <c r="J521" s="64"/>
    </row>
    <row r="522" spans="1:10" ht="13.5" outlineLevel="3">
      <c r="A522" s="16" t="s">
        <v>146</v>
      </c>
      <c r="B522" s="9" t="s">
        <v>80</v>
      </c>
      <c r="C522" s="9" t="s">
        <v>59</v>
      </c>
      <c r="D522" s="9" t="s">
        <v>275</v>
      </c>
      <c r="E522" s="9" t="s">
        <v>148</v>
      </c>
      <c r="F522" s="55">
        <v>1903</v>
      </c>
      <c r="G522" s="55">
        <v>1903</v>
      </c>
      <c r="H522" s="59"/>
      <c r="I522" s="59"/>
      <c r="J522" s="64"/>
    </row>
    <row r="523" spans="1:10" ht="13.5" outlineLevel="3">
      <c r="A523" s="14" t="s">
        <v>233</v>
      </c>
      <c r="B523" s="9" t="s">
        <v>80</v>
      </c>
      <c r="C523" s="9" t="s">
        <v>59</v>
      </c>
      <c r="D523" s="9" t="s">
        <v>89</v>
      </c>
      <c r="E523" s="9"/>
      <c r="F523" s="55">
        <f>F524+F528</f>
        <v>11314.900000000001</v>
      </c>
      <c r="G523" s="55">
        <f>G524+G528</f>
        <v>11314.900000000001</v>
      </c>
      <c r="H523" s="59"/>
      <c r="I523" s="59"/>
      <c r="J523" s="64"/>
    </row>
    <row r="524" spans="1:10" ht="13.5" outlineLevel="3">
      <c r="A524" s="14" t="s">
        <v>175</v>
      </c>
      <c r="B524" s="9" t="s">
        <v>80</v>
      </c>
      <c r="C524" s="9" t="s">
        <v>59</v>
      </c>
      <c r="D524" s="9" t="s">
        <v>103</v>
      </c>
      <c r="E524" s="9"/>
      <c r="F524" s="55">
        <f t="shared" ref="F524:G526" si="25">F525</f>
        <v>220</v>
      </c>
      <c r="G524" s="55">
        <f t="shared" si="25"/>
        <v>220</v>
      </c>
      <c r="H524" s="59"/>
      <c r="I524" s="59"/>
      <c r="J524" s="64"/>
    </row>
    <row r="525" spans="1:10" ht="13.5" outlineLevel="3">
      <c r="A525" s="14" t="s">
        <v>228</v>
      </c>
      <c r="B525" s="9" t="s">
        <v>80</v>
      </c>
      <c r="C525" s="9" t="s">
        <v>59</v>
      </c>
      <c r="D525" s="9" t="s">
        <v>470</v>
      </c>
      <c r="E525" s="9"/>
      <c r="F525" s="55">
        <f t="shared" si="25"/>
        <v>220</v>
      </c>
      <c r="G525" s="55">
        <f t="shared" si="25"/>
        <v>220</v>
      </c>
      <c r="H525" s="59"/>
      <c r="I525" s="59"/>
      <c r="J525" s="64"/>
    </row>
    <row r="526" spans="1:10" ht="13.5" outlineLevel="2">
      <c r="A526" s="16" t="s">
        <v>145</v>
      </c>
      <c r="B526" s="9" t="s">
        <v>80</v>
      </c>
      <c r="C526" s="9" t="s">
        <v>59</v>
      </c>
      <c r="D526" s="9" t="s">
        <v>470</v>
      </c>
      <c r="E526" s="9" t="s">
        <v>147</v>
      </c>
      <c r="F526" s="55">
        <f t="shared" si="25"/>
        <v>220</v>
      </c>
      <c r="G526" s="55">
        <f t="shared" si="25"/>
        <v>220</v>
      </c>
      <c r="H526" s="59"/>
      <c r="I526" s="59"/>
      <c r="J526" s="64"/>
    </row>
    <row r="527" spans="1:10" ht="13.5" outlineLevel="3">
      <c r="A527" s="16" t="s">
        <v>146</v>
      </c>
      <c r="B527" s="9" t="s">
        <v>80</v>
      </c>
      <c r="C527" s="9" t="s">
        <v>59</v>
      </c>
      <c r="D527" s="9" t="s">
        <v>470</v>
      </c>
      <c r="E527" s="9" t="s">
        <v>148</v>
      </c>
      <c r="F527" s="55">
        <v>220</v>
      </c>
      <c r="G527" s="55">
        <v>220</v>
      </c>
      <c r="H527" s="59"/>
      <c r="I527" s="59"/>
      <c r="J527" s="64"/>
    </row>
    <row r="528" spans="1:10" ht="13.5" outlineLevel="3">
      <c r="A528" s="16" t="s">
        <v>244</v>
      </c>
      <c r="B528" s="9" t="s">
        <v>80</v>
      </c>
      <c r="C528" s="9" t="s">
        <v>59</v>
      </c>
      <c r="D528" s="9" t="s">
        <v>92</v>
      </c>
      <c r="E528" s="9"/>
      <c r="F528" s="55">
        <f>F529</f>
        <v>11094.900000000001</v>
      </c>
      <c r="G528" s="55">
        <f>G529</f>
        <v>11094.900000000001</v>
      </c>
      <c r="H528" s="59"/>
      <c r="I528" s="59"/>
      <c r="J528" s="64"/>
    </row>
    <row r="529" spans="1:10" ht="13.5" outlineLevel="3">
      <c r="A529" s="16" t="s">
        <v>0</v>
      </c>
      <c r="B529" s="9" t="s">
        <v>80</v>
      </c>
      <c r="C529" s="9" t="s">
        <v>59</v>
      </c>
      <c r="D529" s="9" t="s">
        <v>1</v>
      </c>
      <c r="E529" s="9"/>
      <c r="F529" s="55">
        <f>F530+F532+F534</f>
        <v>11094.900000000001</v>
      </c>
      <c r="G529" s="55">
        <f>G530+G532+G534</f>
        <v>11094.900000000001</v>
      </c>
      <c r="H529" s="59"/>
      <c r="I529" s="59"/>
      <c r="J529" s="64"/>
    </row>
    <row r="530" spans="1:10" ht="31.5" customHeight="1" outlineLevel="3">
      <c r="A530" s="16" t="s">
        <v>143</v>
      </c>
      <c r="B530" s="9" t="s">
        <v>80</v>
      </c>
      <c r="C530" s="9" t="s">
        <v>59</v>
      </c>
      <c r="D530" s="9" t="s">
        <v>1</v>
      </c>
      <c r="E530" s="9" t="s">
        <v>125</v>
      </c>
      <c r="F530" s="55">
        <f>F531</f>
        <v>6957.6</v>
      </c>
      <c r="G530" s="55">
        <f>G531</f>
        <v>6957.6</v>
      </c>
      <c r="H530" s="59"/>
      <c r="I530" s="59"/>
      <c r="J530" s="64"/>
    </row>
    <row r="531" spans="1:10" ht="13.5" outlineLevel="3">
      <c r="A531" s="16" t="s">
        <v>165</v>
      </c>
      <c r="B531" s="9" t="s">
        <v>80</v>
      </c>
      <c r="C531" s="9" t="s">
        <v>59</v>
      </c>
      <c r="D531" s="9" t="s">
        <v>1</v>
      </c>
      <c r="E531" s="9" t="s">
        <v>166</v>
      </c>
      <c r="F531" s="55">
        <v>6957.6</v>
      </c>
      <c r="G531" s="55">
        <v>6957.6</v>
      </c>
      <c r="H531" s="59"/>
      <c r="I531" s="59"/>
      <c r="J531" s="64"/>
    </row>
    <row r="532" spans="1:10" ht="13.5" outlineLevel="3">
      <c r="A532" s="16" t="s">
        <v>145</v>
      </c>
      <c r="B532" s="9" t="s">
        <v>80</v>
      </c>
      <c r="C532" s="9" t="s">
        <v>59</v>
      </c>
      <c r="D532" s="9" t="s">
        <v>1</v>
      </c>
      <c r="E532" s="9" t="s">
        <v>147</v>
      </c>
      <c r="F532" s="55">
        <f>F533</f>
        <v>4061.8</v>
      </c>
      <c r="G532" s="55">
        <f>G533</f>
        <v>4061.8</v>
      </c>
      <c r="H532" s="59"/>
      <c r="I532" s="59"/>
      <c r="J532" s="64"/>
    </row>
    <row r="533" spans="1:10" ht="13.5" outlineLevel="3">
      <c r="A533" s="16" t="s">
        <v>146</v>
      </c>
      <c r="B533" s="9" t="s">
        <v>80</v>
      </c>
      <c r="C533" s="9" t="s">
        <v>59</v>
      </c>
      <c r="D533" s="9" t="s">
        <v>1</v>
      </c>
      <c r="E533" s="9" t="s">
        <v>148</v>
      </c>
      <c r="F533" s="55">
        <v>4061.8</v>
      </c>
      <c r="G533" s="55">
        <v>4061.8</v>
      </c>
      <c r="H533" s="59"/>
      <c r="I533" s="59"/>
      <c r="J533" s="64"/>
    </row>
    <row r="534" spans="1:10" ht="13.5" outlineLevel="3">
      <c r="A534" s="15" t="s">
        <v>149</v>
      </c>
      <c r="B534" s="9" t="s">
        <v>80</v>
      </c>
      <c r="C534" s="9" t="s">
        <v>59</v>
      </c>
      <c r="D534" s="9" t="s">
        <v>1</v>
      </c>
      <c r="E534" s="9" t="s">
        <v>151</v>
      </c>
      <c r="F534" s="55">
        <f>F535</f>
        <v>75.5</v>
      </c>
      <c r="G534" s="55">
        <f>G535</f>
        <v>75.5</v>
      </c>
      <c r="H534" s="59"/>
      <c r="I534" s="59"/>
      <c r="J534" s="64"/>
    </row>
    <row r="535" spans="1:10" ht="13.5" outlineLevel="3">
      <c r="A535" s="16" t="s">
        <v>150</v>
      </c>
      <c r="B535" s="9" t="s">
        <v>80</v>
      </c>
      <c r="C535" s="9" t="s">
        <v>59</v>
      </c>
      <c r="D535" s="9" t="s">
        <v>1</v>
      </c>
      <c r="E535" s="9" t="s">
        <v>152</v>
      </c>
      <c r="F535" s="55">
        <v>75.5</v>
      </c>
      <c r="G535" s="55">
        <v>75.5</v>
      </c>
      <c r="H535" s="59"/>
      <c r="I535" s="59"/>
      <c r="J535" s="64"/>
    </row>
    <row r="536" spans="1:10" ht="27" outlineLevel="3">
      <c r="A536" s="14" t="s">
        <v>239</v>
      </c>
      <c r="B536" s="9" t="s">
        <v>80</v>
      </c>
      <c r="C536" s="9" t="s">
        <v>59</v>
      </c>
      <c r="D536" s="9" t="s">
        <v>276</v>
      </c>
      <c r="E536" s="9"/>
      <c r="F536" s="55">
        <f t="shared" ref="F536:G538" si="26">F537</f>
        <v>20</v>
      </c>
      <c r="G536" s="55">
        <f t="shared" si="26"/>
        <v>20</v>
      </c>
      <c r="H536" s="59"/>
      <c r="I536" s="59"/>
      <c r="J536" s="64"/>
    </row>
    <row r="537" spans="1:10" ht="13.5" outlineLevel="3">
      <c r="A537" s="16" t="s">
        <v>230</v>
      </c>
      <c r="B537" s="9" t="s">
        <v>80</v>
      </c>
      <c r="C537" s="9" t="s">
        <v>59</v>
      </c>
      <c r="D537" s="9" t="s">
        <v>277</v>
      </c>
      <c r="E537" s="9"/>
      <c r="F537" s="55">
        <f t="shared" si="26"/>
        <v>20</v>
      </c>
      <c r="G537" s="55">
        <f t="shared" si="26"/>
        <v>20</v>
      </c>
      <c r="H537" s="59"/>
      <c r="I537" s="59"/>
      <c r="J537" s="64"/>
    </row>
    <row r="538" spans="1:10" ht="13.5" outlineLevel="3">
      <c r="A538" s="16" t="s">
        <v>145</v>
      </c>
      <c r="B538" s="9" t="s">
        <v>80</v>
      </c>
      <c r="C538" s="9" t="s">
        <v>59</v>
      </c>
      <c r="D538" s="9" t="s">
        <v>277</v>
      </c>
      <c r="E538" s="9" t="s">
        <v>147</v>
      </c>
      <c r="F538" s="55">
        <f t="shared" si="26"/>
        <v>20</v>
      </c>
      <c r="G538" s="55">
        <f t="shared" si="26"/>
        <v>20</v>
      </c>
      <c r="H538" s="59"/>
      <c r="I538" s="59"/>
      <c r="J538" s="64"/>
    </row>
    <row r="539" spans="1:10" ht="13.5" outlineLevel="3">
      <c r="A539" s="16" t="s">
        <v>146</v>
      </c>
      <c r="B539" s="9" t="s">
        <v>80</v>
      </c>
      <c r="C539" s="9" t="s">
        <v>59</v>
      </c>
      <c r="D539" s="9" t="s">
        <v>277</v>
      </c>
      <c r="E539" s="9" t="s">
        <v>148</v>
      </c>
      <c r="F539" s="55">
        <v>20</v>
      </c>
      <c r="G539" s="55">
        <v>20</v>
      </c>
      <c r="H539" s="59"/>
      <c r="I539" s="59"/>
      <c r="J539" s="64"/>
    </row>
    <row r="540" spans="1:10" ht="13.5" outlineLevel="3">
      <c r="A540" s="13" t="s">
        <v>140</v>
      </c>
      <c r="B540" s="33" t="s">
        <v>80</v>
      </c>
      <c r="C540" s="33" t="s">
        <v>229</v>
      </c>
      <c r="D540" s="12"/>
      <c r="E540" s="12"/>
      <c r="F540" s="57">
        <f t="shared" ref="F540:G543" si="27">F541</f>
        <v>42339</v>
      </c>
      <c r="G540" s="57">
        <f t="shared" si="27"/>
        <v>42339</v>
      </c>
      <c r="H540" s="3"/>
      <c r="I540" s="3"/>
    </row>
    <row r="541" spans="1:10" ht="13.5" outlineLevel="1">
      <c r="A541" s="21" t="s">
        <v>117</v>
      </c>
      <c r="B541" s="9" t="s">
        <v>80</v>
      </c>
      <c r="C541" s="9" t="s">
        <v>118</v>
      </c>
      <c r="D541" s="9"/>
      <c r="E541" s="9" t="s">
        <v>415</v>
      </c>
      <c r="F541" s="55">
        <f t="shared" si="27"/>
        <v>42339</v>
      </c>
      <c r="G541" s="55">
        <f t="shared" si="27"/>
        <v>42339</v>
      </c>
      <c r="H541" s="3"/>
      <c r="I541" s="3"/>
    </row>
    <row r="542" spans="1:10" ht="27" outlineLevel="1">
      <c r="A542" s="14" t="s">
        <v>181</v>
      </c>
      <c r="B542" s="9" t="s">
        <v>80</v>
      </c>
      <c r="C542" s="9" t="s">
        <v>118</v>
      </c>
      <c r="D542" s="9" t="s">
        <v>86</v>
      </c>
      <c r="E542" s="9"/>
      <c r="F542" s="55">
        <f t="shared" si="27"/>
        <v>42339</v>
      </c>
      <c r="G542" s="55">
        <f t="shared" si="27"/>
        <v>42339</v>
      </c>
      <c r="H542" s="3"/>
      <c r="I542" s="3"/>
    </row>
    <row r="543" spans="1:10" ht="13.5" outlineLevel="1">
      <c r="A543" s="22" t="s">
        <v>182</v>
      </c>
      <c r="B543" s="9" t="s">
        <v>80</v>
      </c>
      <c r="C543" s="9" t="s">
        <v>118</v>
      </c>
      <c r="D543" s="9" t="s">
        <v>248</v>
      </c>
      <c r="E543" s="9"/>
      <c r="F543" s="55">
        <f t="shared" si="27"/>
        <v>42339</v>
      </c>
      <c r="G543" s="55">
        <f t="shared" si="27"/>
        <v>42339</v>
      </c>
      <c r="H543" s="3"/>
      <c r="I543" s="3"/>
    </row>
    <row r="544" spans="1:10" ht="40.5" outlineLevel="2">
      <c r="A544" s="21" t="s">
        <v>224</v>
      </c>
      <c r="B544" s="9" t="s">
        <v>80</v>
      </c>
      <c r="C544" s="9" t="s">
        <v>118</v>
      </c>
      <c r="D544" s="9" t="s">
        <v>268</v>
      </c>
      <c r="E544" s="9" t="s">
        <v>415</v>
      </c>
      <c r="F544" s="55">
        <f>F547+F545</f>
        <v>42339</v>
      </c>
      <c r="G544" s="55">
        <f>G547+G545</f>
        <v>42339</v>
      </c>
      <c r="H544" s="3"/>
      <c r="I544" s="3"/>
    </row>
    <row r="545" spans="1:9" ht="13.5" outlineLevel="2">
      <c r="A545" s="16" t="s">
        <v>145</v>
      </c>
      <c r="B545" s="9" t="s">
        <v>80</v>
      </c>
      <c r="C545" s="9" t="s">
        <v>118</v>
      </c>
      <c r="D545" s="9" t="s">
        <v>268</v>
      </c>
      <c r="E545" s="9" t="s">
        <v>147</v>
      </c>
      <c r="F545" s="55">
        <f>F546</f>
        <v>419</v>
      </c>
      <c r="G545" s="55">
        <f>G546</f>
        <v>419</v>
      </c>
      <c r="H545" s="3"/>
      <c r="I545" s="3"/>
    </row>
    <row r="546" spans="1:9" ht="13.5" outlineLevel="2">
      <c r="A546" s="16" t="s">
        <v>146</v>
      </c>
      <c r="B546" s="9" t="s">
        <v>80</v>
      </c>
      <c r="C546" s="9" t="s">
        <v>118</v>
      </c>
      <c r="D546" s="9" t="s">
        <v>268</v>
      </c>
      <c r="E546" s="9" t="s">
        <v>148</v>
      </c>
      <c r="F546" s="55">
        <v>419</v>
      </c>
      <c r="G546" s="55">
        <v>419</v>
      </c>
      <c r="H546" s="3"/>
      <c r="I546" s="3"/>
    </row>
    <row r="547" spans="1:9" ht="13.5" outlineLevel="2">
      <c r="A547" s="16" t="s">
        <v>75</v>
      </c>
      <c r="B547" s="9" t="s">
        <v>80</v>
      </c>
      <c r="C547" s="9" t="s">
        <v>118</v>
      </c>
      <c r="D547" s="9" t="s">
        <v>268</v>
      </c>
      <c r="E547" s="9" t="s">
        <v>76</v>
      </c>
      <c r="F547" s="55">
        <f>F548</f>
        <v>41920</v>
      </c>
      <c r="G547" s="55">
        <f>G548</f>
        <v>41920</v>
      </c>
      <c r="H547" s="3"/>
      <c r="I547" s="3"/>
    </row>
    <row r="548" spans="1:9" ht="13.5" outlineLevel="3">
      <c r="A548" s="21" t="s">
        <v>168</v>
      </c>
      <c r="B548" s="9" t="s">
        <v>80</v>
      </c>
      <c r="C548" s="9" t="s">
        <v>118</v>
      </c>
      <c r="D548" s="9" t="s">
        <v>268</v>
      </c>
      <c r="E548" s="9" t="s">
        <v>169</v>
      </c>
      <c r="F548" s="55">
        <v>41920</v>
      </c>
      <c r="G548" s="55">
        <v>41920</v>
      </c>
      <c r="H548" s="3"/>
      <c r="I548" s="3"/>
    </row>
    <row r="549" spans="1:9" ht="13.5" outlineLevel="3">
      <c r="A549" s="21"/>
      <c r="B549" s="9"/>
      <c r="C549" s="9"/>
      <c r="D549" s="9"/>
      <c r="E549" s="9"/>
      <c r="F549" s="55"/>
      <c r="G549" s="55"/>
      <c r="H549" s="3"/>
      <c r="I549" s="3"/>
    </row>
    <row r="550" spans="1:9" ht="27">
      <c r="A550" s="28" t="s">
        <v>458</v>
      </c>
      <c r="B550" s="7" t="s">
        <v>121</v>
      </c>
      <c r="C550" s="7" t="s">
        <v>415</v>
      </c>
      <c r="D550" s="7"/>
      <c r="E550" s="7" t="s">
        <v>415</v>
      </c>
      <c r="F550" s="54">
        <f>F551+F658+F607</f>
        <v>676130</v>
      </c>
      <c r="G550" s="54">
        <f>G551+G658+G607</f>
        <v>676340.1</v>
      </c>
      <c r="H550" s="3"/>
      <c r="I550" s="3"/>
    </row>
    <row r="551" spans="1:9" ht="13.5">
      <c r="A551" s="13" t="s">
        <v>138</v>
      </c>
      <c r="B551" s="8" t="s">
        <v>121</v>
      </c>
      <c r="C551" s="32" t="s">
        <v>353</v>
      </c>
      <c r="D551" s="7"/>
      <c r="E551" s="7"/>
      <c r="F551" s="54">
        <f>F557+F552+F567</f>
        <v>364293.8</v>
      </c>
      <c r="G551" s="54">
        <f>G557+G552+G567</f>
        <v>364293.8</v>
      </c>
      <c r="H551" s="3"/>
      <c r="I551" s="3"/>
    </row>
    <row r="552" spans="1:9" ht="13.5" outlineLevel="1">
      <c r="A552" s="14" t="s">
        <v>81</v>
      </c>
      <c r="B552" s="9" t="s">
        <v>80</v>
      </c>
      <c r="C552" s="9" t="s">
        <v>82</v>
      </c>
      <c r="D552" s="53"/>
      <c r="E552" s="53"/>
      <c r="F552" s="56">
        <f t="shared" ref="F552:G555" si="28">F553</f>
        <v>206939</v>
      </c>
      <c r="G552" s="56">
        <f t="shared" si="28"/>
        <v>206939</v>
      </c>
      <c r="H552" s="3"/>
      <c r="I552" s="3"/>
    </row>
    <row r="553" spans="1:9" ht="27" outlineLevel="1">
      <c r="A553" s="25" t="s">
        <v>195</v>
      </c>
      <c r="B553" s="9" t="s">
        <v>121</v>
      </c>
      <c r="C553" s="9" t="s">
        <v>82</v>
      </c>
      <c r="D553" s="9" t="s">
        <v>281</v>
      </c>
      <c r="E553" s="9"/>
      <c r="F553" s="55">
        <f t="shared" si="28"/>
        <v>206939</v>
      </c>
      <c r="G553" s="55">
        <f t="shared" si="28"/>
        <v>206939</v>
      </c>
      <c r="H553" s="3"/>
      <c r="I553" s="3"/>
    </row>
    <row r="554" spans="1:9" ht="13.5" outlineLevel="2">
      <c r="A554" s="14" t="s">
        <v>21</v>
      </c>
      <c r="B554" s="9" t="s">
        <v>121</v>
      </c>
      <c r="C554" s="9" t="s">
        <v>82</v>
      </c>
      <c r="D554" s="9" t="s">
        <v>282</v>
      </c>
      <c r="E554" s="9" t="s">
        <v>415</v>
      </c>
      <c r="F554" s="55">
        <f t="shared" si="28"/>
        <v>206939</v>
      </c>
      <c r="G554" s="55">
        <f t="shared" si="28"/>
        <v>206939</v>
      </c>
      <c r="H554" s="3"/>
      <c r="I554" s="3"/>
    </row>
    <row r="555" spans="1:9" ht="13.5" outlineLevel="3">
      <c r="A555" s="16" t="s">
        <v>153</v>
      </c>
      <c r="B555" s="9" t="s">
        <v>121</v>
      </c>
      <c r="C555" s="9" t="s">
        <v>82</v>
      </c>
      <c r="D555" s="9" t="s">
        <v>282</v>
      </c>
      <c r="E555" s="9" t="s">
        <v>154</v>
      </c>
      <c r="F555" s="55">
        <f t="shared" si="28"/>
        <v>206939</v>
      </c>
      <c r="G555" s="55">
        <f t="shared" si="28"/>
        <v>206939</v>
      </c>
      <c r="H555" s="3"/>
      <c r="I555" s="3"/>
    </row>
    <row r="556" spans="1:9" ht="13.5" outlineLevel="3">
      <c r="A556" s="24" t="s">
        <v>162</v>
      </c>
      <c r="B556" s="9" t="s">
        <v>121</v>
      </c>
      <c r="C556" s="9" t="s">
        <v>82</v>
      </c>
      <c r="D556" s="9" t="s">
        <v>282</v>
      </c>
      <c r="E556" s="9" t="s">
        <v>163</v>
      </c>
      <c r="F556" s="55">
        <v>206939</v>
      </c>
      <c r="G556" s="55">
        <v>206939</v>
      </c>
      <c r="H556" s="3"/>
      <c r="I556" s="3"/>
    </row>
    <row r="557" spans="1:9" ht="13.5" outlineLevel="3">
      <c r="A557" s="14" t="s">
        <v>540</v>
      </c>
      <c r="B557" s="9" t="s">
        <v>121</v>
      </c>
      <c r="C557" s="9" t="s">
        <v>541</v>
      </c>
      <c r="D557" s="9"/>
      <c r="E557" s="9" t="s">
        <v>415</v>
      </c>
      <c r="F557" s="55">
        <f>F558</f>
        <v>87761.8</v>
      </c>
      <c r="G557" s="55">
        <f>G558</f>
        <v>87761.8</v>
      </c>
      <c r="H557" s="3"/>
      <c r="I557" s="3"/>
    </row>
    <row r="558" spans="1:9" ht="27" outlineLevel="3">
      <c r="A558" s="14" t="s">
        <v>365</v>
      </c>
      <c r="B558" s="9" t="s">
        <v>121</v>
      </c>
      <c r="C558" s="9" t="s">
        <v>541</v>
      </c>
      <c r="D558" s="9" t="s">
        <v>278</v>
      </c>
      <c r="E558" s="9"/>
      <c r="F558" s="55">
        <f>F559</f>
        <v>87761.8</v>
      </c>
      <c r="G558" s="55">
        <f>G559</f>
        <v>87761.8</v>
      </c>
      <c r="H558" s="3"/>
      <c r="I558" s="3"/>
    </row>
    <row r="559" spans="1:9" ht="27" outlineLevel="3">
      <c r="A559" s="25" t="s">
        <v>202</v>
      </c>
      <c r="B559" s="9" t="s">
        <v>121</v>
      </c>
      <c r="C559" s="9" t="s">
        <v>541</v>
      </c>
      <c r="D559" s="9" t="s">
        <v>279</v>
      </c>
      <c r="E559" s="9"/>
      <c r="F559" s="55">
        <f>F560+F564</f>
        <v>87761.8</v>
      </c>
      <c r="G559" s="55">
        <f>G560+G564</f>
        <v>87761.8</v>
      </c>
      <c r="H559" s="3"/>
      <c r="I559" s="3"/>
    </row>
    <row r="560" spans="1:9" ht="13.5" outlineLevel="3">
      <c r="A560" s="14" t="s">
        <v>240</v>
      </c>
      <c r="B560" s="9" t="s">
        <v>121</v>
      </c>
      <c r="C560" s="9" t="s">
        <v>541</v>
      </c>
      <c r="D560" s="9" t="s">
        <v>280</v>
      </c>
      <c r="E560" s="9" t="s">
        <v>415</v>
      </c>
      <c r="F560" s="55">
        <f>F561</f>
        <v>87673.8</v>
      </c>
      <c r="G560" s="55">
        <f>G561</f>
        <v>87673.8</v>
      </c>
      <c r="H560" s="3"/>
      <c r="I560" s="3"/>
    </row>
    <row r="561" spans="1:9" ht="13.5" outlineLevel="3">
      <c r="A561" s="16" t="s">
        <v>153</v>
      </c>
      <c r="B561" s="9" t="s">
        <v>121</v>
      </c>
      <c r="C561" s="9" t="s">
        <v>541</v>
      </c>
      <c r="D561" s="9" t="s">
        <v>280</v>
      </c>
      <c r="E561" s="9" t="s">
        <v>154</v>
      </c>
      <c r="F561" s="55">
        <f>F562+F563</f>
        <v>87673.8</v>
      </c>
      <c r="G561" s="55">
        <f>G562+G563</f>
        <v>87673.8</v>
      </c>
      <c r="H561" s="3"/>
      <c r="I561" s="3"/>
    </row>
    <row r="562" spans="1:9" ht="13.5" outlineLevel="3">
      <c r="A562" s="24" t="s">
        <v>162</v>
      </c>
      <c r="B562" s="9" t="s">
        <v>121</v>
      </c>
      <c r="C562" s="9" t="s">
        <v>541</v>
      </c>
      <c r="D562" s="9" t="s">
        <v>280</v>
      </c>
      <c r="E562" s="9" t="s">
        <v>163</v>
      </c>
      <c r="F562" s="55">
        <v>43837.4</v>
      </c>
      <c r="G562" s="55">
        <v>43837.4</v>
      </c>
      <c r="H562" s="3"/>
      <c r="I562" s="3"/>
    </row>
    <row r="563" spans="1:9" ht="13.5" outlineLevel="3">
      <c r="A563" s="24" t="s">
        <v>164</v>
      </c>
      <c r="B563" s="9" t="s">
        <v>121</v>
      </c>
      <c r="C563" s="9" t="s">
        <v>541</v>
      </c>
      <c r="D563" s="9" t="s">
        <v>280</v>
      </c>
      <c r="E563" s="9" t="s">
        <v>155</v>
      </c>
      <c r="F563" s="55">
        <v>43836.4</v>
      </c>
      <c r="G563" s="55">
        <v>43836.4</v>
      </c>
      <c r="H563" s="3"/>
      <c r="I563" s="3"/>
    </row>
    <row r="564" spans="1:9" ht="27" outlineLevel="3">
      <c r="A564" s="24" t="s">
        <v>549</v>
      </c>
      <c r="B564" s="9" t="s">
        <v>121</v>
      </c>
      <c r="C564" s="9" t="s">
        <v>541</v>
      </c>
      <c r="D564" s="9" t="s">
        <v>550</v>
      </c>
      <c r="E564" s="9"/>
      <c r="F564" s="55">
        <f>F565</f>
        <v>88</v>
      </c>
      <c r="G564" s="55">
        <f>G565</f>
        <v>88</v>
      </c>
      <c r="H564" s="3"/>
      <c r="I564" s="3"/>
    </row>
    <row r="565" spans="1:9" ht="13.5" outlineLevel="3">
      <c r="A565" s="16" t="s">
        <v>153</v>
      </c>
      <c r="B565" s="9" t="s">
        <v>121</v>
      </c>
      <c r="C565" s="9" t="s">
        <v>541</v>
      </c>
      <c r="D565" s="9" t="s">
        <v>550</v>
      </c>
      <c r="E565" s="9" t="s">
        <v>154</v>
      </c>
      <c r="F565" s="55">
        <f>F566</f>
        <v>88</v>
      </c>
      <c r="G565" s="55">
        <f>G566</f>
        <v>88</v>
      </c>
      <c r="H565" s="3"/>
      <c r="I565" s="3"/>
    </row>
    <row r="566" spans="1:9" ht="13.5" outlineLevel="3">
      <c r="A566" s="24" t="s">
        <v>164</v>
      </c>
      <c r="B566" s="9" t="s">
        <v>121</v>
      </c>
      <c r="C566" s="9" t="s">
        <v>541</v>
      </c>
      <c r="D566" s="9" t="s">
        <v>550</v>
      </c>
      <c r="E566" s="9" t="s">
        <v>155</v>
      </c>
      <c r="F566" s="55">
        <v>88</v>
      </c>
      <c r="G566" s="55">
        <v>88</v>
      </c>
      <c r="H566" s="3"/>
      <c r="I566" s="3"/>
    </row>
    <row r="567" spans="1:9" ht="13.5" outlineLevel="1">
      <c r="A567" s="14" t="s">
        <v>539</v>
      </c>
      <c r="B567" s="9" t="s">
        <v>121</v>
      </c>
      <c r="C567" s="9" t="s">
        <v>57</v>
      </c>
      <c r="D567" s="9"/>
      <c r="E567" s="9" t="s">
        <v>415</v>
      </c>
      <c r="F567" s="55">
        <f>F583+F578+F568</f>
        <v>69593</v>
      </c>
      <c r="G567" s="55">
        <f>G583+G578+G568</f>
        <v>69593</v>
      </c>
      <c r="H567" s="3"/>
      <c r="I567" s="3"/>
    </row>
    <row r="568" spans="1:9" ht="27" outlineLevel="1">
      <c r="A568" s="14" t="s">
        <v>181</v>
      </c>
      <c r="B568" s="9" t="s">
        <v>121</v>
      </c>
      <c r="C568" s="9" t="s">
        <v>57</v>
      </c>
      <c r="D568" s="9" t="s">
        <v>86</v>
      </c>
      <c r="E568" s="9"/>
      <c r="F568" s="55">
        <f>F569</f>
        <v>7767</v>
      </c>
      <c r="G568" s="55">
        <f>G569</f>
        <v>7767</v>
      </c>
      <c r="H568" s="3"/>
      <c r="I568" s="3"/>
    </row>
    <row r="569" spans="1:9" ht="27" outlineLevel="1">
      <c r="A569" s="22" t="s">
        <v>363</v>
      </c>
      <c r="B569" s="9" t="s">
        <v>121</v>
      </c>
      <c r="C569" s="9" t="s">
        <v>57</v>
      </c>
      <c r="D569" s="9" t="s">
        <v>530</v>
      </c>
      <c r="E569" s="9"/>
      <c r="F569" s="55">
        <f>F570+F575</f>
        <v>7767</v>
      </c>
      <c r="G569" s="55">
        <f>G570+G575</f>
        <v>7767</v>
      </c>
      <c r="H569" s="3"/>
      <c r="I569" s="3"/>
    </row>
    <row r="570" spans="1:9" ht="17.25" customHeight="1" outlineLevel="1">
      <c r="A570" s="16" t="s">
        <v>241</v>
      </c>
      <c r="B570" s="9" t="s">
        <v>121</v>
      </c>
      <c r="C570" s="9" t="s">
        <v>57</v>
      </c>
      <c r="D570" s="9" t="s">
        <v>531</v>
      </c>
      <c r="E570" s="9" t="s">
        <v>415</v>
      </c>
      <c r="F570" s="55">
        <f>F571+F573</f>
        <v>7167.7</v>
      </c>
      <c r="G570" s="55">
        <f>G571+G573</f>
        <v>7167.7</v>
      </c>
      <c r="H570" s="3"/>
      <c r="I570" s="3"/>
    </row>
    <row r="571" spans="1:9" ht="13.5" outlineLevel="1">
      <c r="A571" s="16" t="s">
        <v>145</v>
      </c>
      <c r="B571" s="9" t="s">
        <v>121</v>
      </c>
      <c r="C571" s="9" t="s">
        <v>57</v>
      </c>
      <c r="D571" s="9" t="s">
        <v>531</v>
      </c>
      <c r="E571" s="9" t="s">
        <v>147</v>
      </c>
      <c r="F571" s="55">
        <f>F572</f>
        <v>0</v>
      </c>
      <c r="G571" s="55">
        <f>G572</f>
        <v>0</v>
      </c>
      <c r="H571" s="3"/>
      <c r="I571" s="3"/>
    </row>
    <row r="572" spans="1:9" ht="13.5" outlineLevel="1">
      <c r="A572" s="16" t="s">
        <v>146</v>
      </c>
      <c r="B572" s="9" t="s">
        <v>121</v>
      </c>
      <c r="C572" s="9" t="s">
        <v>57</v>
      </c>
      <c r="D572" s="9" t="s">
        <v>531</v>
      </c>
      <c r="E572" s="9" t="s">
        <v>148</v>
      </c>
      <c r="F572" s="55"/>
      <c r="G572" s="55"/>
      <c r="H572" s="3"/>
      <c r="I572" s="3"/>
    </row>
    <row r="573" spans="1:9" ht="13.5" outlineLevel="1">
      <c r="A573" s="16" t="s">
        <v>153</v>
      </c>
      <c r="B573" s="9" t="s">
        <v>121</v>
      </c>
      <c r="C573" s="9" t="s">
        <v>57</v>
      </c>
      <c r="D573" s="9" t="s">
        <v>531</v>
      </c>
      <c r="E573" s="9" t="s">
        <v>154</v>
      </c>
      <c r="F573" s="55">
        <f>F574</f>
        <v>7167.7</v>
      </c>
      <c r="G573" s="55">
        <f>G574</f>
        <v>7167.7</v>
      </c>
      <c r="H573" s="3"/>
      <c r="I573" s="3"/>
    </row>
    <row r="574" spans="1:9" ht="13.5" outlineLevel="1">
      <c r="A574" s="24" t="s">
        <v>162</v>
      </c>
      <c r="B574" s="9" t="s">
        <v>121</v>
      </c>
      <c r="C574" s="9" t="s">
        <v>57</v>
      </c>
      <c r="D574" s="9" t="s">
        <v>531</v>
      </c>
      <c r="E574" s="9" t="s">
        <v>163</v>
      </c>
      <c r="F574" s="55">
        <v>7167.7</v>
      </c>
      <c r="G574" s="55">
        <v>7167.7</v>
      </c>
      <c r="H574" s="3"/>
      <c r="I574" s="3"/>
    </row>
    <row r="575" spans="1:9" ht="27" outlineLevel="1">
      <c r="A575" s="14" t="s">
        <v>242</v>
      </c>
      <c r="B575" s="9" t="s">
        <v>121</v>
      </c>
      <c r="C575" s="9" t="s">
        <v>57</v>
      </c>
      <c r="D575" s="9" t="s">
        <v>267</v>
      </c>
      <c r="E575" s="9" t="s">
        <v>415</v>
      </c>
      <c r="F575" s="55">
        <f>F576</f>
        <v>599.29999999999995</v>
      </c>
      <c r="G575" s="55">
        <f>G576</f>
        <v>599.29999999999995</v>
      </c>
      <c r="H575" s="3"/>
      <c r="I575" s="3"/>
    </row>
    <row r="576" spans="1:9" ht="13.5" outlineLevel="1">
      <c r="A576" s="16" t="s">
        <v>153</v>
      </c>
      <c r="B576" s="9" t="s">
        <v>121</v>
      </c>
      <c r="C576" s="9" t="s">
        <v>57</v>
      </c>
      <c r="D576" s="9" t="s">
        <v>267</v>
      </c>
      <c r="E576" s="9" t="s">
        <v>154</v>
      </c>
      <c r="F576" s="55">
        <f>F577</f>
        <v>599.29999999999995</v>
      </c>
      <c r="G576" s="55">
        <f>G577</f>
        <v>599.29999999999995</v>
      </c>
      <c r="H576" s="3"/>
      <c r="I576" s="3"/>
    </row>
    <row r="577" spans="1:9" ht="13.5" outlineLevel="1">
      <c r="A577" s="24" t="s">
        <v>162</v>
      </c>
      <c r="B577" s="9" t="s">
        <v>121</v>
      </c>
      <c r="C577" s="9" t="s">
        <v>57</v>
      </c>
      <c r="D577" s="9" t="s">
        <v>267</v>
      </c>
      <c r="E577" s="9" t="s">
        <v>163</v>
      </c>
      <c r="F577" s="55">
        <v>599.29999999999995</v>
      </c>
      <c r="G577" s="55">
        <v>599.29999999999995</v>
      </c>
      <c r="H577" s="3"/>
      <c r="I577" s="3"/>
    </row>
    <row r="578" spans="1:9" ht="13.5" outlineLevel="1">
      <c r="A578" s="14" t="s">
        <v>233</v>
      </c>
      <c r="B578" s="9" t="s">
        <v>121</v>
      </c>
      <c r="C578" s="9" t="s">
        <v>57</v>
      </c>
      <c r="D578" s="9" t="s">
        <v>89</v>
      </c>
      <c r="E578" s="9"/>
      <c r="F578" s="55">
        <f t="shared" ref="F578:G581" si="29">F579</f>
        <v>50</v>
      </c>
      <c r="G578" s="55">
        <f t="shared" si="29"/>
        <v>50</v>
      </c>
      <c r="H578" s="3"/>
      <c r="I578" s="3"/>
    </row>
    <row r="579" spans="1:9" ht="13.5" outlineLevel="1">
      <c r="A579" s="14" t="s">
        <v>175</v>
      </c>
      <c r="B579" s="9" t="s">
        <v>121</v>
      </c>
      <c r="C579" s="9" t="s">
        <v>57</v>
      </c>
      <c r="D579" s="9" t="s">
        <v>103</v>
      </c>
      <c r="E579" s="9" t="s">
        <v>415</v>
      </c>
      <c r="F579" s="55">
        <f t="shared" si="29"/>
        <v>50</v>
      </c>
      <c r="G579" s="55">
        <f t="shared" si="29"/>
        <v>50</v>
      </c>
      <c r="H579" s="3"/>
      <c r="I579" s="3"/>
    </row>
    <row r="580" spans="1:9" ht="13.5" outlineLevel="1">
      <c r="A580" s="14" t="s">
        <v>228</v>
      </c>
      <c r="B580" s="9" t="s">
        <v>121</v>
      </c>
      <c r="C580" s="9" t="s">
        <v>57</v>
      </c>
      <c r="D580" s="9" t="s">
        <v>470</v>
      </c>
      <c r="E580" s="9"/>
      <c r="F580" s="55">
        <f t="shared" si="29"/>
        <v>50</v>
      </c>
      <c r="G580" s="55">
        <f t="shared" si="29"/>
        <v>50</v>
      </c>
      <c r="H580" s="3"/>
      <c r="I580" s="3"/>
    </row>
    <row r="581" spans="1:9" ht="13.5" outlineLevel="1">
      <c r="A581" s="16" t="s">
        <v>145</v>
      </c>
      <c r="B581" s="9" t="s">
        <v>121</v>
      </c>
      <c r="C581" s="9" t="s">
        <v>57</v>
      </c>
      <c r="D581" s="9" t="s">
        <v>470</v>
      </c>
      <c r="E581" s="9" t="s">
        <v>147</v>
      </c>
      <c r="F581" s="55">
        <f t="shared" si="29"/>
        <v>50</v>
      </c>
      <c r="G581" s="55">
        <f t="shared" si="29"/>
        <v>50</v>
      </c>
      <c r="H581" s="3"/>
      <c r="I581" s="3"/>
    </row>
    <row r="582" spans="1:9" ht="13.5" outlineLevel="1">
      <c r="A582" s="16" t="s">
        <v>146</v>
      </c>
      <c r="B582" s="9" t="s">
        <v>121</v>
      </c>
      <c r="C582" s="9" t="s">
        <v>57</v>
      </c>
      <c r="D582" s="9" t="s">
        <v>470</v>
      </c>
      <c r="E582" s="9" t="s">
        <v>148</v>
      </c>
      <c r="F582" s="55">
        <v>50</v>
      </c>
      <c r="G582" s="55">
        <v>50</v>
      </c>
      <c r="H582" s="3"/>
      <c r="I582" s="3"/>
    </row>
    <row r="583" spans="1:9" ht="19.5" customHeight="1" outlineLevel="1">
      <c r="A583" s="25" t="s">
        <v>401</v>
      </c>
      <c r="B583" s="9" t="s">
        <v>121</v>
      </c>
      <c r="C583" s="9" t="s">
        <v>57</v>
      </c>
      <c r="D583" s="9" t="s">
        <v>283</v>
      </c>
      <c r="E583" s="9"/>
      <c r="F583" s="55">
        <f>F584+F600</f>
        <v>61776</v>
      </c>
      <c r="G583" s="55">
        <f>G584+G600</f>
        <v>61776</v>
      </c>
      <c r="H583" s="3"/>
      <c r="I583" s="3"/>
    </row>
    <row r="584" spans="1:9" ht="13.5" outlineLevel="1">
      <c r="A584" s="25" t="s">
        <v>402</v>
      </c>
      <c r="B584" s="9" t="s">
        <v>121</v>
      </c>
      <c r="C584" s="9" t="s">
        <v>57</v>
      </c>
      <c r="D584" s="9" t="s">
        <v>315</v>
      </c>
      <c r="E584" s="9"/>
      <c r="F584" s="55">
        <f>F585+F594+F597</f>
        <v>55706</v>
      </c>
      <c r="G584" s="55">
        <f>G585+G594+G597</f>
        <v>55706</v>
      </c>
      <c r="H584" s="3"/>
      <c r="I584" s="3"/>
    </row>
    <row r="585" spans="1:9" ht="13.5" outlineLevel="2">
      <c r="A585" s="14" t="s">
        <v>245</v>
      </c>
      <c r="B585" s="9" t="s">
        <v>121</v>
      </c>
      <c r="C585" s="9" t="s">
        <v>57</v>
      </c>
      <c r="D585" s="9" t="s">
        <v>316</v>
      </c>
      <c r="E585" s="9" t="s">
        <v>415</v>
      </c>
      <c r="F585" s="55">
        <f>F590+F586+F588+F592</f>
        <v>53456</v>
      </c>
      <c r="G585" s="55">
        <f>G590+G586+G588+G592</f>
        <v>53456</v>
      </c>
      <c r="H585" s="3"/>
      <c r="I585" s="3"/>
    </row>
    <row r="586" spans="1:9" ht="30" customHeight="1" outlineLevel="2">
      <c r="A586" s="16" t="s">
        <v>143</v>
      </c>
      <c r="B586" s="9" t="s">
        <v>121</v>
      </c>
      <c r="C586" s="9" t="s">
        <v>57</v>
      </c>
      <c r="D586" s="9" t="s">
        <v>316</v>
      </c>
      <c r="E586" s="9" t="s">
        <v>125</v>
      </c>
      <c r="F586" s="55">
        <f>F587</f>
        <v>5300</v>
      </c>
      <c r="G586" s="55">
        <f>G587</f>
        <v>5300</v>
      </c>
      <c r="H586" s="3"/>
      <c r="I586" s="3"/>
    </row>
    <row r="587" spans="1:9" ht="13.5" outlineLevel="2">
      <c r="A587" s="16" t="s">
        <v>165</v>
      </c>
      <c r="B587" s="9" t="s">
        <v>121</v>
      </c>
      <c r="C587" s="9" t="s">
        <v>57</v>
      </c>
      <c r="D587" s="9" t="s">
        <v>316</v>
      </c>
      <c r="E587" s="9" t="s">
        <v>166</v>
      </c>
      <c r="F587" s="55">
        <v>5300</v>
      </c>
      <c r="G587" s="55">
        <v>5300</v>
      </c>
      <c r="H587" s="3"/>
      <c r="I587" s="3"/>
    </row>
    <row r="588" spans="1:9" ht="13.5" outlineLevel="2">
      <c r="A588" s="16" t="s">
        <v>145</v>
      </c>
      <c r="B588" s="9" t="s">
        <v>121</v>
      </c>
      <c r="C588" s="9" t="s">
        <v>57</v>
      </c>
      <c r="D588" s="9" t="s">
        <v>316</v>
      </c>
      <c r="E588" s="9" t="s">
        <v>147</v>
      </c>
      <c r="F588" s="55">
        <f>F589</f>
        <v>185</v>
      </c>
      <c r="G588" s="55">
        <f>G589</f>
        <v>185</v>
      </c>
      <c r="H588" s="3"/>
      <c r="I588" s="3"/>
    </row>
    <row r="589" spans="1:9" ht="13.5" outlineLevel="2">
      <c r="A589" s="16" t="s">
        <v>146</v>
      </c>
      <c r="B589" s="9" t="s">
        <v>121</v>
      </c>
      <c r="C589" s="9" t="s">
        <v>57</v>
      </c>
      <c r="D589" s="9" t="s">
        <v>316</v>
      </c>
      <c r="E589" s="9" t="s">
        <v>148</v>
      </c>
      <c r="F589" s="55">
        <v>185</v>
      </c>
      <c r="G589" s="55">
        <v>185</v>
      </c>
      <c r="H589" s="3"/>
      <c r="I589" s="3"/>
    </row>
    <row r="590" spans="1:9" ht="13.5" outlineLevel="3">
      <c r="A590" s="16" t="s">
        <v>153</v>
      </c>
      <c r="B590" s="9" t="s">
        <v>121</v>
      </c>
      <c r="C590" s="9" t="s">
        <v>57</v>
      </c>
      <c r="D590" s="9" t="s">
        <v>316</v>
      </c>
      <c r="E590" s="9" t="s">
        <v>154</v>
      </c>
      <c r="F590" s="55">
        <f>F591</f>
        <v>47970.8</v>
      </c>
      <c r="G590" s="55">
        <f>G591</f>
        <v>47970.8</v>
      </c>
      <c r="H590" s="3"/>
      <c r="I590" s="3"/>
    </row>
    <row r="591" spans="1:9" ht="13.5" outlineLevel="3">
      <c r="A591" s="24" t="s">
        <v>162</v>
      </c>
      <c r="B591" s="9" t="s">
        <v>121</v>
      </c>
      <c r="C591" s="9" t="s">
        <v>57</v>
      </c>
      <c r="D591" s="9" t="s">
        <v>316</v>
      </c>
      <c r="E591" s="9" t="s">
        <v>163</v>
      </c>
      <c r="F591" s="55">
        <v>47970.8</v>
      </c>
      <c r="G591" s="55">
        <v>47970.8</v>
      </c>
      <c r="H591" s="3"/>
      <c r="I591" s="3"/>
    </row>
    <row r="592" spans="1:9" ht="13.5" outlineLevel="3">
      <c r="A592" s="15" t="s">
        <v>149</v>
      </c>
      <c r="B592" s="9" t="s">
        <v>121</v>
      </c>
      <c r="C592" s="9" t="s">
        <v>57</v>
      </c>
      <c r="D592" s="9" t="s">
        <v>316</v>
      </c>
      <c r="E592" s="9" t="s">
        <v>151</v>
      </c>
      <c r="F592" s="55">
        <f>F593</f>
        <v>0.2</v>
      </c>
      <c r="G592" s="55">
        <f>G593</f>
        <v>0.2</v>
      </c>
      <c r="H592" s="3"/>
      <c r="I592" s="3"/>
    </row>
    <row r="593" spans="1:9" ht="13.5" outlineLevel="3">
      <c r="A593" s="16" t="s">
        <v>150</v>
      </c>
      <c r="B593" s="9" t="s">
        <v>121</v>
      </c>
      <c r="C593" s="9" t="s">
        <v>57</v>
      </c>
      <c r="D593" s="9" t="s">
        <v>316</v>
      </c>
      <c r="E593" s="9" t="s">
        <v>152</v>
      </c>
      <c r="F593" s="55">
        <v>0.2</v>
      </c>
      <c r="G593" s="55">
        <v>0.2</v>
      </c>
      <c r="H593" s="3"/>
      <c r="I593" s="3"/>
    </row>
    <row r="594" spans="1:9" ht="27" outlineLevel="3">
      <c r="A594" s="24" t="s">
        <v>237</v>
      </c>
      <c r="B594" s="9" t="s">
        <v>121</v>
      </c>
      <c r="C594" s="9" t="s">
        <v>57</v>
      </c>
      <c r="D594" s="9" t="s">
        <v>284</v>
      </c>
      <c r="E594" s="9" t="s">
        <v>415</v>
      </c>
      <c r="F594" s="55">
        <f>F595</f>
        <v>29</v>
      </c>
      <c r="G594" s="55">
        <f>G595</f>
        <v>29</v>
      </c>
      <c r="H594" s="3"/>
      <c r="I594" s="3"/>
    </row>
    <row r="595" spans="1:9" ht="13.5" outlineLevel="3">
      <c r="A595" s="16" t="s">
        <v>153</v>
      </c>
      <c r="B595" s="9" t="s">
        <v>121</v>
      </c>
      <c r="C595" s="9" t="s">
        <v>57</v>
      </c>
      <c r="D595" s="9" t="s">
        <v>284</v>
      </c>
      <c r="E595" s="9" t="s">
        <v>154</v>
      </c>
      <c r="F595" s="55">
        <f>F596</f>
        <v>29</v>
      </c>
      <c r="G595" s="55">
        <f>G596</f>
        <v>29</v>
      </c>
      <c r="H595" s="3"/>
      <c r="I595" s="3"/>
    </row>
    <row r="596" spans="1:9" ht="13.5" outlineLevel="3">
      <c r="A596" s="24" t="s">
        <v>162</v>
      </c>
      <c r="B596" s="9" t="s">
        <v>121</v>
      </c>
      <c r="C596" s="9" t="s">
        <v>57</v>
      </c>
      <c r="D596" s="9" t="s">
        <v>284</v>
      </c>
      <c r="E596" s="9" t="s">
        <v>163</v>
      </c>
      <c r="F596" s="55">
        <v>29</v>
      </c>
      <c r="G596" s="55">
        <v>29</v>
      </c>
      <c r="H596" s="3"/>
      <c r="I596" s="3"/>
    </row>
    <row r="597" spans="1:9" ht="13.5" outlineLevel="3">
      <c r="A597" s="14" t="s">
        <v>236</v>
      </c>
      <c r="B597" s="9" t="s">
        <v>121</v>
      </c>
      <c r="C597" s="9" t="s">
        <v>57</v>
      </c>
      <c r="D597" s="9" t="s">
        <v>285</v>
      </c>
      <c r="E597" s="9"/>
      <c r="F597" s="55">
        <f>F598</f>
        <v>2221</v>
      </c>
      <c r="G597" s="55">
        <f>G598</f>
        <v>2221</v>
      </c>
      <c r="H597" s="3"/>
      <c r="I597" s="3"/>
    </row>
    <row r="598" spans="1:9" ht="13.5" outlineLevel="3">
      <c r="A598" s="16" t="s">
        <v>153</v>
      </c>
      <c r="B598" s="9" t="s">
        <v>121</v>
      </c>
      <c r="C598" s="9" t="s">
        <v>57</v>
      </c>
      <c r="D598" s="9" t="s">
        <v>285</v>
      </c>
      <c r="E598" s="9" t="s">
        <v>154</v>
      </c>
      <c r="F598" s="55">
        <f>F599</f>
        <v>2221</v>
      </c>
      <c r="G598" s="55">
        <f>G599</f>
        <v>2221</v>
      </c>
      <c r="H598" s="3"/>
      <c r="I598" s="3"/>
    </row>
    <row r="599" spans="1:9" ht="13.5" outlineLevel="3">
      <c r="A599" s="24" t="s">
        <v>162</v>
      </c>
      <c r="B599" s="9" t="s">
        <v>121</v>
      </c>
      <c r="C599" s="9" t="s">
        <v>57</v>
      </c>
      <c r="D599" s="9" t="s">
        <v>285</v>
      </c>
      <c r="E599" s="9" t="s">
        <v>163</v>
      </c>
      <c r="F599" s="55">
        <v>2221</v>
      </c>
      <c r="G599" s="55">
        <v>2221</v>
      </c>
      <c r="H599" s="3"/>
      <c r="I599" s="3"/>
    </row>
    <row r="600" spans="1:9" ht="13.5" outlineLevel="3">
      <c r="A600" s="25" t="s">
        <v>43</v>
      </c>
      <c r="B600" s="9" t="s">
        <v>121</v>
      </c>
      <c r="C600" s="9" t="s">
        <v>57</v>
      </c>
      <c r="D600" s="9" t="s">
        <v>287</v>
      </c>
      <c r="E600" s="9"/>
      <c r="F600" s="55">
        <f>F601+F604</f>
        <v>6070</v>
      </c>
      <c r="G600" s="55">
        <f>G601+G604</f>
        <v>6070</v>
      </c>
      <c r="H600" s="3"/>
      <c r="I600" s="3"/>
    </row>
    <row r="601" spans="1:9" ht="13.5" outlineLevel="3">
      <c r="A601" s="14" t="s">
        <v>245</v>
      </c>
      <c r="B601" s="9" t="s">
        <v>121</v>
      </c>
      <c r="C601" s="9" t="s">
        <v>57</v>
      </c>
      <c r="D601" s="9" t="s">
        <v>288</v>
      </c>
      <c r="E601" s="9" t="s">
        <v>415</v>
      </c>
      <c r="F601" s="55">
        <f>F602</f>
        <v>5920</v>
      </c>
      <c r="G601" s="55">
        <f>G602</f>
        <v>5920</v>
      </c>
      <c r="H601" s="3"/>
      <c r="I601" s="3"/>
    </row>
    <row r="602" spans="1:9" ht="13.5" outlineLevel="3">
      <c r="A602" s="16" t="s">
        <v>153</v>
      </c>
      <c r="B602" s="9" t="s">
        <v>121</v>
      </c>
      <c r="C602" s="9" t="s">
        <v>57</v>
      </c>
      <c r="D602" s="9" t="s">
        <v>288</v>
      </c>
      <c r="E602" s="9" t="s">
        <v>154</v>
      </c>
      <c r="F602" s="55">
        <f>F603</f>
        <v>5920</v>
      </c>
      <c r="G602" s="55">
        <f>G603</f>
        <v>5920</v>
      </c>
      <c r="H602" s="3"/>
      <c r="I602" s="3"/>
    </row>
    <row r="603" spans="1:9" ht="13.5" outlineLevel="3">
      <c r="A603" s="24" t="s">
        <v>162</v>
      </c>
      <c r="B603" s="9" t="s">
        <v>121</v>
      </c>
      <c r="C603" s="9" t="s">
        <v>57</v>
      </c>
      <c r="D603" s="9" t="s">
        <v>288</v>
      </c>
      <c r="E603" s="9" t="s">
        <v>163</v>
      </c>
      <c r="F603" s="55">
        <v>5920</v>
      </c>
      <c r="G603" s="55">
        <v>5920</v>
      </c>
      <c r="H603" s="3"/>
      <c r="I603" s="3"/>
    </row>
    <row r="604" spans="1:9" ht="13.5" outlineLevel="3">
      <c r="A604" s="14" t="s">
        <v>236</v>
      </c>
      <c r="B604" s="9" t="s">
        <v>121</v>
      </c>
      <c r="C604" s="9" t="s">
        <v>57</v>
      </c>
      <c r="D604" s="9" t="s">
        <v>286</v>
      </c>
      <c r="E604" s="9" t="s">
        <v>415</v>
      </c>
      <c r="F604" s="55">
        <f>F605</f>
        <v>150</v>
      </c>
      <c r="G604" s="55">
        <f>G605</f>
        <v>150</v>
      </c>
      <c r="H604" s="3"/>
      <c r="I604" s="3"/>
    </row>
    <row r="605" spans="1:9" ht="13.5" outlineLevel="3">
      <c r="A605" s="16" t="s">
        <v>153</v>
      </c>
      <c r="B605" s="9" t="s">
        <v>121</v>
      </c>
      <c r="C605" s="9" t="s">
        <v>57</v>
      </c>
      <c r="D605" s="9" t="s">
        <v>286</v>
      </c>
      <c r="E605" s="9" t="s">
        <v>154</v>
      </c>
      <c r="F605" s="55">
        <f>F606</f>
        <v>150</v>
      </c>
      <c r="G605" s="55">
        <f>G606</f>
        <v>150</v>
      </c>
      <c r="H605" s="3"/>
      <c r="I605" s="3"/>
    </row>
    <row r="606" spans="1:9" ht="13.5" outlineLevel="3">
      <c r="A606" s="24" t="s">
        <v>162</v>
      </c>
      <c r="B606" s="9" t="s">
        <v>121</v>
      </c>
      <c r="C606" s="9" t="s">
        <v>57</v>
      </c>
      <c r="D606" s="9" t="s">
        <v>286</v>
      </c>
      <c r="E606" s="9" t="s">
        <v>163</v>
      </c>
      <c r="F606" s="55">
        <v>150</v>
      </c>
      <c r="G606" s="55">
        <v>150</v>
      </c>
      <c r="H606" s="3"/>
      <c r="I606" s="3"/>
    </row>
    <row r="607" spans="1:9" ht="13.5" outlineLevel="3">
      <c r="A607" s="13" t="s">
        <v>193</v>
      </c>
      <c r="B607" s="12" t="s">
        <v>121</v>
      </c>
      <c r="C607" s="32" t="s">
        <v>354</v>
      </c>
      <c r="D607" s="9"/>
      <c r="E607" s="9"/>
      <c r="F607" s="54">
        <f>F608</f>
        <v>287217.5</v>
      </c>
      <c r="G607" s="54">
        <f>G608</f>
        <v>287205.5</v>
      </c>
      <c r="H607" s="3"/>
      <c r="I607" s="3"/>
    </row>
    <row r="608" spans="1:9" ht="13.5" outlineLevel="3">
      <c r="A608" s="28" t="s">
        <v>119</v>
      </c>
      <c r="B608" s="12" t="s">
        <v>121</v>
      </c>
      <c r="C608" s="7" t="s">
        <v>120</v>
      </c>
      <c r="D608" s="7"/>
      <c r="E608" s="7" t="s">
        <v>415</v>
      </c>
      <c r="F608" s="54">
        <f>F609+F653+F648</f>
        <v>287217.5</v>
      </c>
      <c r="G608" s="54">
        <f>G609+G653+G648</f>
        <v>287205.5</v>
      </c>
      <c r="H608" s="3"/>
      <c r="I608" s="3"/>
    </row>
    <row r="609" spans="1:9" ht="18" customHeight="1" outlineLevel="3">
      <c r="A609" s="14" t="s">
        <v>365</v>
      </c>
      <c r="B609" s="9" t="s">
        <v>121</v>
      </c>
      <c r="C609" s="9" t="s">
        <v>120</v>
      </c>
      <c r="D609" s="9" t="s">
        <v>278</v>
      </c>
      <c r="E609" s="7"/>
      <c r="F609" s="60">
        <f>F610+F617</f>
        <v>287165.5</v>
      </c>
      <c r="G609" s="60">
        <f>G610+G617</f>
        <v>287165.5</v>
      </c>
      <c r="H609" s="3"/>
      <c r="I609" s="3"/>
    </row>
    <row r="610" spans="1:9" ht="13.5" outlineLevel="3">
      <c r="A610" s="17" t="s">
        <v>335</v>
      </c>
      <c r="B610" s="9" t="s">
        <v>121</v>
      </c>
      <c r="C610" s="9" t="s">
        <v>120</v>
      </c>
      <c r="D610" s="9" t="s">
        <v>289</v>
      </c>
      <c r="E610" s="7"/>
      <c r="F610" s="60">
        <f>F611+F614</f>
        <v>12358.1</v>
      </c>
      <c r="G610" s="60">
        <f>G611+G614</f>
        <v>12358.1</v>
      </c>
      <c r="H610" s="3"/>
      <c r="I610" s="3"/>
    </row>
    <row r="611" spans="1:9" ht="13.5" outlineLevel="3">
      <c r="A611" s="14" t="s">
        <v>400</v>
      </c>
      <c r="B611" s="9" t="s">
        <v>121</v>
      </c>
      <c r="C611" s="9" t="s">
        <v>120</v>
      </c>
      <c r="D611" s="9" t="s">
        <v>290</v>
      </c>
      <c r="E611" s="9" t="s">
        <v>415</v>
      </c>
      <c r="F611" s="55">
        <f>F612</f>
        <v>12086.7</v>
      </c>
      <c r="G611" s="55">
        <f>G612</f>
        <v>12086.7</v>
      </c>
      <c r="H611" s="3"/>
      <c r="I611" s="3"/>
    </row>
    <row r="612" spans="1:9" ht="13.5" outlineLevel="3">
      <c r="A612" s="16" t="s">
        <v>153</v>
      </c>
      <c r="B612" s="9" t="s">
        <v>121</v>
      </c>
      <c r="C612" s="9" t="s">
        <v>120</v>
      </c>
      <c r="D612" s="9" t="s">
        <v>290</v>
      </c>
      <c r="E612" s="9" t="s">
        <v>154</v>
      </c>
      <c r="F612" s="55">
        <f>F613</f>
        <v>12086.7</v>
      </c>
      <c r="G612" s="55">
        <f>G613</f>
        <v>12086.7</v>
      </c>
      <c r="H612" s="3"/>
      <c r="I612" s="3"/>
    </row>
    <row r="613" spans="1:9" ht="13.5" outlineLevel="3">
      <c r="A613" s="24" t="s">
        <v>162</v>
      </c>
      <c r="B613" s="9" t="s">
        <v>121</v>
      </c>
      <c r="C613" s="9" t="s">
        <v>120</v>
      </c>
      <c r="D613" s="9" t="s">
        <v>290</v>
      </c>
      <c r="E613" s="9" t="s">
        <v>163</v>
      </c>
      <c r="F613" s="55">
        <v>12086.7</v>
      </c>
      <c r="G613" s="55">
        <v>12086.7</v>
      </c>
      <c r="H613" s="3"/>
      <c r="I613" s="3"/>
    </row>
    <row r="614" spans="1:9" ht="26.25" customHeight="1" outlineLevel="3">
      <c r="A614" s="24" t="s">
        <v>547</v>
      </c>
      <c r="B614" s="9" t="s">
        <v>121</v>
      </c>
      <c r="C614" s="9" t="s">
        <v>120</v>
      </c>
      <c r="D614" s="9" t="s">
        <v>548</v>
      </c>
      <c r="E614" s="9"/>
      <c r="F614" s="55">
        <f>F615</f>
        <v>271.39999999999998</v>
      </c>
      <c r="G614" s="55">
        <f>G615</f>
        <v>271.39999999999998</v>
      </c>
      <c r="H614" s="3"/>
      <c r="I614" s="3"/>
    </row>
    <row r="615" spans="1:9" ht="13.5" outlineLevel="3">
      <c r="A615" s="16" t="s">
        <v>153</v>
      </c>
      <c r="B615" s="9" t="s">
        <v>121</v>
      </c>
      <c r="C615" s="9" t="s">
        <v>120</v>
      </c>
      <c r="D615" s="9" t="s">
        <v>548</v>
      </c>
      <c r="E615" s="9" t="s">
        <v>154</v>
      </c>
      <c r="F615" s="55">
        <f>F616</f>
        <v>271.39999999999998</v>
      </c>
      <c r="G615" s="55">
        <f>G616</f>
        <v>271.39999999999998</v>
      </c>
      <c r="H615" s="3"/>
      <c r="I615" s="3"/>
    </row>
    <row r="616" spans="1:9" ht="13.5" outlineLevel="3">
      <c r="A616" s="24" t="s">
        <v>162</v>
      </c>
      <c r="B616" s="9" t="s">
        <v>121</v>
      </c>
      <c r="C616" s="9" t="s">
        <v>120</v>
      </c>
      <c r="D616" s="9" t="s">
        <v>548</v>
      </c>
      <c r="E616" s="9" t="s">
        <v>163</v>
      </c>
      <c r="F616" s="55">
        <v>271.39999999999998</v>
      </c>
      <c r="G616" s="55">
        <v>271.39999999999998</v>
      </c>
      <c r="H616" s="3"/>
      <c r="I616" s="3"/>
    </row>
    <row r="617" spans="1:9" ht="13.5" outlineLevel="3">
      <c r="A617" s="16" t="s">
        <v>443</v>
      </c>
      <c r="B617" s="9" t="s">
        <v>121</v>
      </c>
      <c r="C617" s="9" t="s">
        <v>120</v>
      </c>
      <c r="D617" s="9" t="s">
        <v>291</v>
      </c>
      <c r="E617" s="9"/>
      <c r="F617" s="55">
        <f>F618+F623+F626+F630+F636+F633+F639+F645+F642</f>
        <v>274807.40000000002</v>
      </c>
      <c r="G617" s="55">
        <f>G618+G623+G626+G630+G636+G633+G639+G645+G642</f>
        <v>274807.40000000002</v>
      </c>
      <c r="H617" s="3"/>
      <c r="I617" s="3"/>
    </row>
    <row r="618" spans="1:9" ht="13.5" outlineLevel="3">
      <c r="A618" s="14" t="s">
        <v>184</v>
      </c>
      <c r="B618" s="9" t="s">
        <v>121</v>
      </c>
      <c r="C618" s="9" t="s">
        <v>120</v>
      </c>
      <c r="D618" s="9" t="s">
        <v>292</v>
      </c>
      <c r="E618" s="9" t="s">
        <v>415</v>
      </c>
      <c r="F618" s="55">
        <f>F619+F621</f>
        <v>1994.1</v>
      </c>
      <c r="G618" s="55">
        <f>G619+G621</f>
        <v>1994.1</v>
      </c>
      <c r="H618" s="3"/>
      <c r="I618" s="3"/>
    </row>
    <row r="619" spans="1:9" ht="13.5" outlineLevel="3">
      <c r="A619" s="16" t="s">
        <v>145</v>
      </c>
      <c r="B619" s="9" t="s">
        <v>121</v>
      </c>
      <c r="C619" s="9" t="s">
        <v>120</v>
      </c>
      <c r="D619" s="9" t="s">
        <v>292</v>
      </c>
      <c r="E619" s="9" t="s">
        <v>147</v>
      </c>
      <c r="F619" s="55">
        <f>F620</f>
        <v>1984.1</v>
      </c>
      <c r="G619" s="55">
        <f>G620</f>
        <v>1984.1</v>
      </c>
      <c r="H619" s="3"/>
      <c r="I619" s="3"/>
    </row>
    <row r="620" spans="1:9" ht="13.5" outlineLevel="3">
      <c r="A620" s="16" t="s">
        <v>146</v>
      </c>
      <c r="B620" s="9" t="s">
        <v>121</v>
      </c>
      <c r="C620" s="9" t="s">
        <v>120</v>
      </c>
      <c r="D620" s="9" t="s">
        <v>292</v>
      </c>
      <c r="E620" s="9" t="s">
        <v>148</v>
      </c>
      <c r="F620" s="55">
        <v>1984.1</v>
      </c>
      <c r="G620" s="55">
        <v>1984.1</v>
      </c>
      <c r="H620" s="3"/>
      <c r="I620" s="3"/>
    </row>
    <row r="621" spans="1:9" ht="13.5" outlineLevel="3">
      <c r="A621" s="15" t="s">
        <v>149</v>
      </c>
      <c r="B621" s="9" t="s">
        <v>121</v>
      </c>
      <c r="C621" s="9" t="s">
        <v>120</v>
      </c>
      <c r="D621" s="9" t="s">
        <v>292</v>
      </c>
      <c r="E621" s="9" t="s">
        <v>151</v>
      </c>
      <c r="F621" s="55">
        <f>F622</f>
        <v>10</v>
      </c>
      <c r="G621" s="55">
        <f>G622</f>
        <v>10</v>
      </c>
      <c r="H621" s="3"/>
      <c r="I621" s="3"/>
    </row>
    <row r="622" spans="1:9" ht="13.5" outlineLevel="3">
      <c r="A622" s="16" t="s">
        <v>150</v>
      </c>
      <c r="B622" s="9" t="s">
        <v>121</v>
      </c>
      <c r="C622" s="9" t="s">
        <v>120</v>
      </c>
      <c r="D622" s="9" t="s">
        <v>292</v>
      </c>
      <c r="E622" s="9" t="s">
        <v>152</v>
      </c>
      <c r="F622" s="55">
        <v>10</v>
      </c>
      <c r="G622" s="55">
        <v>10</v>
      </c>
      <c r="H622" s="3"/>
      <c r="I622" s="3"/>
    </row>
    <row r="623" spans="1:9" ht="13.5" outlineLevel="3">
      <c r="A623" s="14" t="s">
        <v>325</v>
      </c>
      <c r="B623" s="9" t="s">
        <v>121</v>
      </c>
      <c r="C623" s="9" t="s">
        <v>120</v>
      </c>
      <c r="D623" s="9" t="s">
        <v>293</v>
      </c>
      <c r="E623" s="9"/>
      <c r="F623" s="55">
        <f>F624</f>
        <v>750</v>
      </c>
      <c r="G623" s="55">
        <f>G624</f>
        <v>750</v>
      </c>
      <c r="H623" s="3"/>
      <c r="I623" s="3"/>
    </row>
    <row r="624" spans="1:9" ht="13.5" outlineLevel="3">
      <c r="A624" s="16" t="s">
        <v>145</v>
      </c>
      <c r="B624" s="9" t="s">
        <v>121</v>
      </c>
      <c r="C624" s="9" t="s">
        <v>120</v>
      </c>
      <c r="D624" s="9" t="s">
        <v>293</v>
      </c>
      <c r="E624" s="9" t="s">
        <v>147</v>
      </c>
      <c r="F624" s="55">
        <f>F625</f>
        <v>750</v>
      </c>
      <c r="G624" s="55">
        <f>G625</f>
        <v>750</v>
      </c>
      <c r="H624" s="3"/>
      <c r="I624" s="3"/>
    </row>
    <row r="625" spans="1:9" ht="13.5" outlineLevel="3">
      <c r="A625" s="16" t="s">
        <v>146</v>
      </c>
      <c r="B625" s="9" t="s">
        <v>121</v>
      </c>
      <c r="C625" s="9" t="s">
        <v>120</v>
      </c>
      <c r="D625" s="9" t="s">
        <v>293</v>
      </c>
      <c r="E625" s="9" t="s">
        <v>148</v>
      </c>
      <c r="F625" s="55">
        <v>750</v>
      </c>
      <c r="G625" s="55">
        <v>750</v>
      </c>
      <c r="H625" s="3"/>
      <c r="I625" s="3"/>
    </row>
    <row r="626" spans="1:9" ht="21.75" customHeight="1" outlineLevel="3">
      <c r="A626" s="24" t="s">
        <v>329</v>
      </c>
      <c r="B626" s="9" t="s">
        <v>121</v>
      </c>
      <c r="C626" s="9" t="s">
        <v>120</v>
      </c>
      <c r="D626" s="9" t="s">
        <v>294</v>
      </c>
      <c r="E626" s="9"/>
      <c r="F626" s="55">
        <f>F627</f>
        <v>119522.8</v>
      </c>
      <c r="G626" s="55">
        <f>G627</f>
        <v>119522.8</v>
      </c>
      <c r="H626" s="3"/>
      <c r="I626" s="3"/>
    </row>
    <row r="627" spans="1:9" ht="13.5" outlineLevel="3">
      <c r="A627" s="16" t="s">
        <v>153</v>
      </c>
      <c r="B627" s="9" t="s">
        <v>121</v>
      </c>
      <c r="C627" s="9" t="s">
        <v>120</v>
      </c>
      <c r="D627" s="9" t="s">
        <v>294</v>
      </c>
      <c r="E627" s="9" t="s">
        <v>154</v>
      </c>
      <c r="F627" s="55">
        <f>F628+F629</f>
        <v>119522.8</v>
      </c>
      <c r="G627" s="55">
        <f>G628+G629</f>
        <v>119522.8</v>
      </c>
      <c r="H627" s="3"/>
      <c r="I627" s="3"/>
    </row>
    <row r="628" spans="1:9" ht="13.5" outlineLevel="3">
      <c r="A628" s="24" t="s">
        <v>162</v>
      </c>
      <c r="B628" s="9" t="s">
        <v>121</v>
      </c>
      <c r="C628" s="9" t="s">
        <v>120</v>
      </c>
      <c r="D628" s="9" t="s">
        <v>294</v>
      </c>
      <c r="E628" s="9" t="s">
        <v>163</v>
      </c>
      <c r="F628" s="55">
        <v>110368.8</v>
      </c>
      <c r="G628" s="55">
        <v>110368.8</v>
      </c>
      <c r="H628" s="3"/>
      <c r="I628" s="3"/>
    </row>
    <row r="629" spans="1:9" ht="13.5" outlineLevel="3">
      <c r="A629" s="24" t="s">
        <v>164</v>
      </c>
      <c r="B629" s="9" t="s">
        <v>121</v>
      </c>
      <c r="C629" s="9" t="s">
        <v>120</v>
      </c>
      <c r="D629" s="9" t="s">
        <v>294</v>
      </c>
      <c r="E629" s="9" t="s">
        <v>155</v>
      </c>
      <c r="F629" s="55">
        <v>9154</v>
      </c>
      <c r="G629" s="55">
        <v>9154</v>
      </c>
      <c r="H629" s="3"/>
      <c r="I629" s="3"/>
    </row>
    <row r="630" spans="1:9" ht="13.5" outlineLevel="3">
      <c r="A630" s="24" t="s">
        <v>326</v>
      </c>
      <c r="B630" s="9" t="s">
        <v>121</v>
      </c>
      <c r="C630" s="9" t="s">
        <v>120</v>
      </c>
      <c r="D630" s="9" t="s">
        <v>131</v>
      </c>
      <c r="E630" s="9"/>
      <c r="F630" s="55">
        <f>F631</f>
        <v>6000</v>
      </c>
      <c r="G630" s="55">
        <f>G631</f>
        <v>6000</v>
      </c>
      <c r="H630" s="3"/>
      <c r="I630" s="3"/>
    </row>
    <row r="631" spans="1:9" ht="13.5" outlineLevel="3">
      <c r="A631" s="16" t="s">
        <v>153</v>
      </c>
      <c r="B631" s="9" t="s">
        <v>121</v>
      </c>
      <c r="C631" s="9" t="s">
        <v>120</v>
      </c>
      <c r="D631" s="9" t="s">
        <v>131</v>
      </c>
      <c r="E631" s="9" t="s">
        <v>154</v>
      </c>
      <c r="F631" s="55">
        <f>F632</f>
        <v>6000</v>
      </c>
      <c r="G631" s="55">
        <f>G632</f>
        <v>6000</v>
      </c>
      <c r="H631" s="3"/>
      <c r="I631" s="3"/>
    </row>
    <row r="632" spans="1:9" ht="13.5" outlineLevel="3">
      <c r="A632" s="24" t="s">
        <v>162</v>
      </c>
      <c r="B632" s="9" t="s">
        <v>121</v>
      </c>
      <c r="C632" s="9" t="s">
        <v>120</v>
      </c>
      <c r="D632" s="9" t="s">
        <v>131</v>
      </c>
      <c r="E632" s="9" t="s">
        <v>163</v>
      </c>
      <c r="F632" s="55">
        <v>6000</v>
      </c>
      <c r="G632" s="55">
        <v>6000</v>
      </c>
      <c r="H632" s="3"/>
      <c r="I632" s="3"/>
    </row>
    <row r="633" spans="1:9" ht="27" outlineLevel="3">
      <c r="A633" s="24" t="s">
        <v>331</v>
      </c>
      <c r="B633" s="9" t="s">
        <v>121</v>
      </c>
      <c r="C633" s="9" t="s">
        <v>120</v>
      </c>
      <c r="D633" s="9" t="s">
        <v>295</v>
      </c>
      <c r="E633" s="9"/>
      <c r="F633" s="55">
        <f>F634</f>
        <v>94631.6</v>
      </c>
      <c r="G633" s="55">
        <f>G634</f>
        <v>94631.6</v>
      </c>
      <c r="H633" s="3"/>
      <c r="I633" s="3"/>
    </row>
    <row r="634" spans="1:9" ht="13.5" outlineLevel="3">
      <c r="A634" s="16" t="s">
        <v>153</v>
      </c>
      <c r="B634" s="9" t="s">
        <v>121</v>
      </c>
      <c r="C634" s="9" t="s">
        <v>120</v>
      </c>
      <c r="D634" s="9" t="s">
        <v>295</v>
      </c>
      <c r="E634" s="9" t="s">
        <v>154</v>
      </c>
      <c r="F634" s="55">
        <f>F635</f>
        <v>94631.6</v>
      </c>
      <c r="G634" s="55">
        <f>G635</f>
        <v>94631.6</v>
      </c>
      <c r="H634" s="3"/>
      <c r="I634" s="3"/>
    </row>
    <row r="635" spans="1:9" ht="13.5" outlineLevel="3">
      <c r="A635" s="24" t="s">
        <v>164</v>
      </c>
      <c r="B635" s="9" t="s">
        <v>121</v>
      </c>
      <c r="C635" s="9" t="s">
        <v>120</v>
      </c>
      <c r="D635" s="9" t="s">
        <v>295</v>
      </c>
      <c r="E635" s="9" t="s">
        <v>155</v>
      </c>
      <c r="F635" s="55">
        <v>94631.6</v>
      </c>
      <c r="G635" s="55">
        <v>94631.6</v>
      </c>
      <c r="H635" s="3"/>
      <c r="I635" s="3"/>
    </row>
    <row r="636" spans="1:9" ht="13.5" outlineLevel="3">
      <c r="A636" s="24" t="s">
        <v>330</v>
      </c>
      <c r="B636" s="9" t="s">
        <v>121</v>
      </c>
      <c r="C636" s="9" t="s">
        <v>120</v>
      </c>
      <c r="D636" s="9" t="s">
        <v>132</v>
      </c>
      <c r="E636" s="9"/>
      <c r="F636" s="55">
        <f>F637</f>
        <v>1500</v>
      </c>
      <c r="G636" s="55">
        <f>G637</f>
        <v>1500</v>
      </c>
      <c r="H636" s="3"/>
      <c r="I636" s="3"/>
    </row>
    <row r="637" spans="1:9" ht="13.5" outlineLevel="3">
      <c r="A637" s="16" t="s">
        <v>153</v>
      </c>
      <c r="B637" s="9" t="s">
        <v>121</v>
      </c>
      <c r="C637" s="9" t="s">
        <v>120</v>
      </c>
      <c r="D637" s="9" t="s">
        <v>132</v>
      </c>
      <c r="E637" s="9" t="s">
        <v>154</v>
      </c>
      <c r="F637" s="55">
        <f>F638</f>
        <v>1500</v>
      </c>
      <c r="G637" s="55">
        <f>G638</f>
        <v>1500</v>
      </c>
      <c r="H637" s="3"/>
      <c r="I637" s="3"/>
    </row>
    <row r="638" spans="1:9" ht="13.5" outlineLevel="3">
      <c r="A638" s="24" t="s">
        <v>164</v>
      </c>
      <c r="B638" s="9" t="s">
        <v>121</v>
      </c>
      <c r="C638" s="9" t="s">
        <v>120</v>
      </c>
      <c r="D638" s="9" t="s">
        <v>132</v>
      </c>
      <c r="E638" s="9" t="s">
        <v>155</v>
      </c>
      <c r="F638" s="55">
        <v>1500</v>
      </c>
      <c r="G638" s="55">
        <v>1500</v>
      </c>
      <c r="H638" s="3"/>
      <c r="I638" s="3"/>
    </row>
    <row r="639" spans="1:9" ht="27" outlineLevel="3">
      <c r="A639" s="24" t="s">
        <v>332</v>
      </c>
      <c r="B639" s="9" t="s">
        <v>121</v>
      </c>
      <c r="C639" s="9" t="s">
        <v>120</v>
      </c>
      <c r="D639" s="9" t="s">
        <v>296</v>
      </c>
      <c r="E639" s="9"/>
      <c r="F639" s="55">
        <f>F640</f>
        <v>5238</v>
      </c>
      <c r="G639" s="55">
        <f>G640</f>
        <v>5238</v>
      </c>
      <c r="H639" s="3"/>
      <c r="I639" s="3"/>
    </row>
    <row r="640" spans="1:9" ht="20.25" customHeight="1" outlineLevel="3">
      <c r="A640" s="16" t="s">
        <v>153</v>
      </c>
      <c r="B640" s="9" t="s">
        <v>121</v>
      </c>
      <c r="C640" s="9" t="s">
        <v>120</v>
      </c>
      <c r="D640" s="9" t="s">
        <v>296</v>
      </c>
      <c r="E640" s="9" t="s">
        <v>154</v>
      </c>
      <c r="F640" s="55">
        <f>F641</f>
        <v>5238</v>
      </c>
      <c r="G640" s="55">
        <f>G641</f>
        <v>5238</v>
      </c>
      <c r="H640" s="3"/>
      <c r="I640" s="3"/>
    </row>
    <row r="641" spans="1:9" ht="13.5" outlineLevel="3">
      <c r="A641" s="24" t="s">
        <v>162</v>
      </c>
      <c r="B641" s="9" t="s">
        <v>121</v>
      </c>
      <c r="C641" s="9" t="s">
        <v>120</v>
      </c>
      <c r="D641" s="9" t="s">
        <v>296</v>
      </c>
      <c r="E641" s="9" t="s">
        <v>163</v>
      </c>
      <c r="F641" s="55">
        <v>5238</v>
      </c>
      <c r="G641" s="55">
        <v>5238</v>
      </c>
      <c r="H641" s="3"/>
      <c r="I641" s="3"/>
    </row>
    <row r="642" spans="1:9" ht="27" outlineLevel="3">
      <c r="A642" s="24" t="s">
        <v>334</v>
      </c>
      <c r="B642" s="9" t="s">
        <v>121</v>
      </c>
      <c r="C642" s="71" t="s">
        <v>120</v>
      </c>
      <c r="D642" s="9" t="s">
        <v>297</v>
      </c>
      <c r="E642" s="9"/>
      <c r="F642" s="55">
        <f>F643</f>
        <v>43670.9</v>
      </c>
      <c r="G642" s="55">
        <f>G643</f>
        <v>43670.9</v>
      </c>
      <c r="H642" s="3"/>
      <c r="I642" s="3"/>
    </row>
    <row r="643" spans="1:9" ht="13.5" outlineLevel="3">
      <c r="A643" s="16" t="s">
        <v>153</v>
      </c>
      <c r="B643" s="9" t="s">
        <v>121</v>
      </c>
      <c r="C643" s="68" t="s">
        <v>120</v>
      </c>
      <c r="D643" s="9" t="s">
        <v>297</v>
      </c>
      <c r="E643" s="68" t="s">
        <v>154</v>
      </c>
      <c r="F643" s="69">
        <f>F644</f>
        <v>43670.9</v>
      </c>
      <c r="G643" s="69">
        <f>G644</f>
        <v>43670.9</v>
      </c>
      <c r="H643" s="3"/>
      <c r="I643" s="3"/>
    </row>
    <row r="644" spans="1:9" ht="13.5" outlineLevel="3">
      <c r="A644" s="24" t="s">
        <v>162</v>
      </c>
      <c r="B644" s="9" t="s">
        <v>121</v>
      </c>
      <c r="C644" s="68" t="s">
        <v>120</v>
      </c>
      <c r="D644" s="9" t="s">
        <v>297</v>
      </c>
      <c r="E644" s="68" t="s">
        <v>163</v>
      </c>
      <c r="F644" s="83">
        <v>43670.9</v>
      </c>
      <c r="G644" s="83">
        <v>43670.9</v>
      </c>
      <c r="H644" s="3"/>
      <c r="I644" s="3"/>
    </row>
    <row r="645" spans="1:9" ht="13.5" outlineLevel="3">
      <c r="A645" s="24" t="s">
        <v>333</v>
      </c>
      <c r="B645" s="9" t="s">
        <v>121</v>
      </c>
      <c r="C645" s="71" t="s">
        <v>120</v>
      </c>
      <c r="D645" s="9" t="s">
        <v>133</v>
      </c>
      <c r="E645" s="9"/>
      <c r="F645" s="69">
        <f>F646</f>
        <v>1500</v>
      </c>
      <c r="G645" s="69">
        <f>G646</f>
        <v>1500</v>
      </c>
      <c r="H645" s="3"/>
      <c r="I645" s="3"/>
    </row>
    <row r="646" spans="1:9" ht="13.5" outlineLevel="3">
      <c r="A646" s="16" t="s">
        <v>153</v>
      </c>
      <c r="B646" s="9" t="s">
        <v>121</v>
      </c>
      <c r="C646" s="68" t="s">
        <v>120</v>
      </c>
      <c r="D646" s="9" t="s">
        <v>133</v>
      </c>
      <c r="E646" s="68" t="s">
        <v>154</v>
      </c>
      <c r="F646" s="69">
        <f>F647</f>
        <v>1500</v>
      </c>
      <c r="G646" s="69">
        <f>G647</f>
        <v>1500</v>
      </c>
      <c r="H646" s="3"/>
      <c r="I646" s="3"/>
    </row>
    <row r="647" spans="1:9" ht="13.5" outlineLevel="3">
      <c r="A647" s="24" t="s">
        <v>164</v>
      </c>
      <c r="B647" s="9" t="s">
        <v>121</v>
      </c>
      <c r="C647" s="68" t="s">
        <v>120</v>
      </c>
      <c r="D647" s="9" t="s">
        <v>133</v>
      </c>
      <c r="E647" s="68" t="s">
        <v>163</v>
      </c>
      <c r="F647" s="69">
        <v>1500</v>
      </c>
      <c r="G647" s="69">
        <v>1500</v>
      </c>
      <c r="H647" s="3"/>
      <c r="I647" s="3"/>
    </row>
    <row r="648" spans="1:9" ht="13.5" outlineLevel="3">
      <c r="A648" s="14" t="s">
        <v>233</v>
      </c>
      <c r="B648" s="9" t="s">
        <v>121</v>
      </c>
      <c r="C648" s="68" t="s">
        <v>120</v>
      </c>
      <c r="D648" s="9" t="s">
        <v>89</v>
      </c>
      <c r="E648" s="9"/>
      <c r="F648" s="69">
        <f t="shared" ref="F648:G651" si="30">F649</f>
        <v>40</v>
      </c>
      <c r="G648" s="69">
        <f t="shared" si="30"/>
        <v>40</v>
      </c>
      <c r="H648" s="3"/>
      <c r="I648" s="3"/>
    </row>
    <row r="649" spans="1:9" ht="13.5" outlineLevel="3">
      <c r="A649" s="14" t="s">
        <v>175</v>
      </c>
      <c r="B649" s="9" t="s">
        <v>121</v>
      </c>
      <c r="C649" s="68" t="s">
        <v>120</v>
      </c>
      <c r="D649" s="9" t="s">
        <v>103</v>
      </c>
      <c r="E649" s="9" t="s">
        <v>415</v>
      </c>
      <c r="F649" s="69">
        <f t="shared" si="30"/>
        <v>40</v>
      </c>
      <c r="G649" s="69">
        <f t="shared" si="30"/>
        <v>40</v>
      </c>
      <c r="H649" s="3"/>
      <c r="I649" s="3"/>
    </row>
    <row r="650" spans="1:9" ht="13.5" outlineLevel="3">
      <c r="A650" s="14" t="s">
        <v>228</v>
      </c>
      <c r="B650" s="9" t="s">
        <v>121</v>
      </c>
      <c r="C650" s="68" t="s">
        <v>120</v>
      </c>
      <c r="D650" s="9" t="s">
        <v>470</v>
      </c>
      <c r="E650" s="9"/>
      <c r="F650" s="69">
        <f t="shared" si="30"/>
        <v>40</v>
      </c>
      <c r="G650" s="69">
        <f t="shared" si="30"/>
        <v>40</v>
      </c>
      <c r="H650" s="3"/>
      <c r="I650" s="3"/>
    </row>
    <row r="651" spans="1:9" ht="13.5" outlineLevel="3">
      <c r="A651" s="16" t="s">
        <v>145</v>
      </c>
      <c r="B651" s="9" t="s">
        <v>121</v>
      </c>
      <c r="C651" s="68" t="s">
        <v>120</v>
      </c>
      <c r="D651" s="9" t="s">
        <v>470</v>
      </c>
      <c r="E651" s="9" t="s">
        <v>147</v>
      </c>
      <c r="F651" s="69">
        <f t="shared" si="30"/>
        <v>40</v>
      </c>
      <c r="G651" s="69">
        <f t="shared" si="30"/>
        <v>40</v>
      </c>
      <c r="H651" s="3"/>
      <c r="I651" s="3"/>
    </row>
    <row r="652" spans="1:9" ht="13.5" outlineLevel="3">
      <c r="A652" s="16" t="s">
        <v>146</v>
      </c>
      <c r="B652" s="9" t="s">
        <v>121</v>
      </c>
      <c r="C652" s="68" t="s">
        <v>120</v>
      </c>
      <c r="D652" s="9" t="s">
        <v>470</v>
      </c>
      <c r="E652" s="9" t="s">
        <v>148</v>
      </c>
      <c r="F652" s="69">
        <v>40</v>
      </c>
      <c r="G652" s="69">
        <v>40</v>
      </c>
      <c r="H652" s="3"/>
      <c r="I652" s="3"/>
    </row>
    <row r="653" spans="1:9" ht="27" outlineLevel="3">
      <c r="A653" s="14" t="s">
        <v>180</v>
      </c>
      <c r="B653" s="9" t="s">
        <v>121</v>
      </c>
      <c r="C653" s="9" t="s">
        <v>120</v>
      </c>
      <c r="D653" s="9" t="s">
        <v>491</v>
      </c>
      <c r="E653" s="9"/>
      <c r="F653" s="55">
        <f t="shared" ref="F653:G656" si="31">F654</f>
        <v>12</v>
      </c>
      <c r="G653" s="55">
        <f t="shared" si="31"/>
        <v>0</v>
      </c>
      <c r="H653" s="3"/>
      <c r="I653" s="3"/>
    </row>
    <row r="654" spans="1:9" ht="27" outlineLevel="3">
      <c r="A654" s="16" t="s">
        <v>2</v>
      </c>
      <c r="B654" s="9" t="s">
        <v>121</v>
      </c>
      <c r="C654" s="9" t="s">
        <v>120</v>
      </c>
      <c r="D654" s="9" t="s">
        <v>298</v>
      </c>
      <c r="E654" s="9"/>
      <c r="F654" s="55">
        <f t="shared" si="31"/>
        <v>12</v>
      </c>
      <c r="G654" s="55">
        <f t="shared" si="31"/>
        <v>0</v>
      </c>
      <c r="H654" s="3"/>
      <c r="I654" s="3"/>
    </row>
    <row r="655" spans="1:9" ht="13.5" outlineLevel="3">
      <c r="A655" s="23" t="s">
        <v>3</v>
      </c>
      <c r="B655" s="9" t="s">
        <v>121</v>
      </c>
      <c r="C655" s="9" t="s">
        <v>120</v>
      </c>
      <c r="D655" s="9" t="s">
        <v>298</v>
      </c>
      <c r="E655" s="9"/>
      <c r="F655" s="55">
        <f t="shared" si="31"/>
        <v>12</v>
      </c>
      <c r="G655" s="55">
        <f t="shared" si="31"/>
        <v>0</v>
      </c>
      <c r="H655" s="3"/>
      <c r="I655" s="3"/>
    </row>
    <row r="656" spans="1:9" ht="13.5" outlineLevel="3">
      <c r="A656" s="16" t="s">
        <v>153</v>
      </c>
      <c r="B656" s="9" t="s">
        <v>121</v>
      </c>
      <c r="C656" s="9" t="s">
        <v>120</v>
      </c>
      <c r="D656" s="9" t="s">
        <v>298</v>
      </c>
      <c r="E656" s="9" t="s">
        <v>154</v>
      </c>
      <c r="F656" s="55">
        <f t="shared" si="31"/>
        <v>12</v>
      </c>
      <c r="G656" s="55">
        <f t="shared" si="31"/>
        <v>0</v>
      </c>
      <c r="H656" s="3"/>
      <c r="I656" s="3"/>
    </row>
    <row r="657" spans="1:9" ht="13.5" outlineLevel="3">
      <c r="A657" s="24" t="s">
        <v>162</v>
      </c>
      <c r="B657" s="9" t="s">
        <v>121</v>
      </c>
      <c r="C657" s="9" t="s">
        <v>120</v>
      </c>
      <c r="D657" s="9" t="s">
        <v>298</v>
      </c>
      <c r="E657" s="9" t="s">
        <v>163</v>
      </c>
      <c r="F657" s="55">
        <v>12</v>
      </c>
      <c r="G657" s="55"/>
      <c r="H657" s="3"/>
      <c r="I657" s="3"/>
    </row>
    <row r="658" spans="1:9" ht="13.5" outlineLevel="3">
      <c r="A658" s="27" t="s">
        <v>141</v>
      </c>
      <c r="B658" s="8" t="s">
        <v>121</v>
      </c>
      <c r="C658" s="32" t="s">
        <v>231</v>
      </c>
      <c r="D658" s="9"/>
      <c r="E658" s="9"/>
      <c r="F658" s="55">
        <f>F659</f>
        <v>24618.7</v>
      </c>
      <c r="G658" s="55">
        <f>G659</f>
        <v>24840.799999999999</v>
      </c>
      <c r="H658" s="3"/>
      <c r="I658" s="3"/>
    </row>
    <row r="659" spans="1:9" ht="13.5" outlineLevel="1">
      <c r="A659" s="14" t="s">
        <v>77</v>
      </c>
      <c r="B659" s="9" t="s">
        <v>121</v>
      </c>
      <c r="C659" s="9" t="s">
        <v>78</v>
      </c>
      <c r="D659" s="9"/>
      <c r="E659" s="9" t="s">
        <v>415</v>
      </c>
      <c r="F659" s="55">
        <f>F660</f>
        <v>24618.7</v>
      </c>
      <c r="G659" s="55">
        <f>G660</f>
        <v>24840.799999999999</v>
      </c>
      <c r="H659" s="3"/>
      <c r="I659" s="3"/>
    </row>
    <row r="660" spans="1:9" ht="27" outlineLevel="1">
      <c r="A660" s="25" t="s">
        <v>195</v>
      </c>
      <c r="B660" s="9" t="s">
        <v>121</v>
      </c>
      <c r="C660" s="9" t="s">
        <v>78</v>
      </c>
      <c r="D660" s="9" t="s">
        <v>281</v>
      </c>
      <c r="E660" s="9"/>
      <c r="F660" s="55">
        <f>F661+F664+F671+F676+F679+F682+F687+F692+F712+F695+F698+F701+F704+F709</f>
        <v>24618.7</v>
      </c>
      <c r="G660" s="55">
        <f>G661+G664+G671+G676+G679+G682+G687+G692+G712+G695+G698+G701+G704+G709</f>
        <v>24840.799999999999</v>
      </c>
      <c r="H660" s="3"/>
      <c r="I660" s="3"/>
    </row>
    <row r="661" spans="1:9" ht="21.75" customHeight="1" outlineLevel="1">
      <c r="A661" s="14" t="s">
        <v>18</v>
      </c>
      <c r="B661" s="9" t="s">
        <v>121</v>
      </c>
      <c r="C661" s="9" t="s">
        <v>78</v>
      </c>
      <c r="D661" s="9" t="s">
        <v>300</v>
      </c>
      <c r="E661" s="9" t="s">
        <v>415</v>
      </c>
      <c r="F661" s="55">
        <f>F662</f>
        <v>8260.2999999999993</v>
      </c>
      <c r="G661" s="55">
        <f>G662</f>
        <v>8260.2999999999993</v>
      </c>
      <c r="H661" s="3"/>
      <c r="I661" s="3"/>
    </row>
    <row r="662" spans="1:9" ht="17.25" customHeight="1" outlineLevel="1">
      <c r="A662" s="16" t="s">
        <v>153</v>
      </c>
      <c r="B662" s="9" t="s">
        <v>121</v>
      </c>
      <c r="C662" s="9" t="s">
        <v>78</v>
      </c>
      <c r="D662" s="9" t="s">
        <v>300</v>
      </c>
      <c r="E662" s="9" t="s">
        <v>154</v>
      </c>
      <c r="F662" s="55">
        <f>F663</f>
        <v>8260.2999999999993</v>
      </c>
      <c r="G662" s="55">
        <f>G663</f>
        <v>8260.2999999999993</v>
      </c>
      <c r="H662" s="3"/>
      <c r="I662" s="3"/>
    </row>
    <row r="663" spans="1:9" ht="14.25" customHeight="1" outlineLevel="1">
      <c r="A663" s="24" t="s">
        <v>162</v>
      </c>
      <c r="B663" s="9" t="s">
        <v>121</v>
      </c>
      <c r="C663" s="9" t="s">
        <v>78</v>
      </c>
      <c r="D663" s="9" t="s">
        <v>300</v>
      </c>
      <c r="E663" s="9" t="s">
        <v>163</v>
      </c>
      <c r="F663" s="55">
        <v>8260.2999999999993</v>
      </c>
      <c r="G663" s="55">
        <v>8260.2999999999993</v>
      </c>
      <c r="H663" s="3"/>
      <c r="I663" s="3"/>
    </row>
    <row r="664" spans="1:9" ht="40.5" outlineLevel="1">
      <c r="A664" s="16" t="s">
        <v>19</v>
      </c>
      <c r="B664" s="9" t="s">
        <v>121</v>
      </c>
      <c r="C664" s="9" t="s">
        <v>78</v>
      </c>
      <c r="D664" s="9" t="s">
        <v>301</v>
      </c>
      <c r="E664" s="9"/>
      <c r="F664" s="55">
        <f>F665+F667+F669</f>
        <v>6688.5</v>
      </c>
      <c r="G664" s="55">
        <f>G665+G667+G669</f>
        <v>6688.5</v>
      </c>
      <c r="H664" s="3"/>
      <c r="I664" s="3"/>
    </row>
    <row r="665" spans="1:9" ht="30" customHeight="1" outlineLevel="1">
      <c r="A665" s="16" t="s">
        <v>143</v>
      </c>
      <c r="B665" s="9" t="s">
        <v>121</v>
      </c>
      <c r="C665" s="9" t="s">
        <v>78</v>
      </c>
      <c r="D665" s="9" t="s">
        <v>301</v>
      </c>
      <c r="E665" s="9" t="s">
        <v>125</v>
      </c>
      <c r="F665" s="55">
        <f>F666</f>
        <v>4933.1000000000004</v>
      </c>
      <c r="G665" s="55">
        <f>G666</f>
        <v>4933.1000000000004</v>
      </c>
      <c r="H665" s="3"/>
      <c r="I665" s="3"/>
    </row>
    <row r="666" spans="1:9" ht="13.5" outlineLevel="1">
      <c r="A666" s="16" t="s">
        <v>165</v>
      </c>
      <c r="B666" s="9" t="s">
        <v>121</v>
      </c>
      <c r="C666" s="9" t="s">
        <v>78</v>
      </c>
      <c r="D666" s="9" t="s">
        <v>301</v>
      </c>
      <c r="E666" s="9" t="s">
        <v>166</v>
      </c>
      <c r="F666" s="55">
        <v>4933.1000000000004</v>
      </c>
      <c r="G666" s="55">
        <v>4933.1000000000004</v>
      </c>
      <c r="H666" s="3"/>
      <c r="I666" s="3"/>
    </row>
    <row r="667" spans="1:9" ht="13.5" outlineLevel="1">
      <c r="A667" s="16" t="s">
        <v>145</v>
      </c>
      <c r="B667" s="9" t="s">
        <v>121</v>
      </c>
      <c r="C667" s="9" t="s">
        <v>78</v>
      </c>
      <c r="D667" s="9" t="s">
        <v>301</v>
      </c>
      <c r="E667" s="9" t="s">
        <v>147</v>
      </c>
      <c r="F667" s="55">
        <f>F668</f>
        <v>1274.7</v>
      </c>
      <c r="G667" s="55">
        <f>G668</f>
        <v>1274.7</v>
      </c>
      <c r="H667" s="3"/>
      <c r="I667" s="3"/>
    </row>
    <row r="668" spans="1:9" ht="13.5" outlineLevel="1">
      <c r="A668" s="16" t="s">
        <v>146</v>
      </c>
      <c r="B668" s="9" t="s">
        <v>121</v>
      </c>
      <c r="C668" s="9" t="s">
        <v>78</v>
      </c>
      <c r="D668" s="9" t="s">
        <v>301</v>
      </c>
      <c r="E668" s="9" t="s">
        <v>148</v>
      </c>
      <c r="F668" s="55">
        <v>1274.7</v>
      </c>
      <c r="G668" s="55">
        <v>1274.7</v>
      </c>
      <c r="H668" s="3"/>
      <c r="I668" s="3"/>
    </row>
    <row r="669" spans="1:9" ht="13.5" outlineLevel="1">
      <c r="A669" s="15" t="s">
        <v>149</v>
      </c>
      <c r="B669" s="9" t="s">
        <v>121</v>
      </c>
      <c r="C669" s="9" t="s">
        <v>78</v>
      </c>
      <c r="D669" s="9" t="s">
        <v>301</v>
      </c>
      <c r="E669" s="9" t="s">
        <v>151</v>
      </c>
      <c r="F669" s="55">
        <f>F670</f>
        <v>480.7</v>
      </c>
      <c r="G669" s="55">
        <f>G670</f>
        <v>480.7</v>
      </c>
      <c r="H669" s="3"/>
      <c r="I669" s="3"/>
    </row>
    <row r="670" spans="1:9" ht="13.5" outlineLevel="1">
      <c r="A670" s="16" t="s">
        <v>150</v>
      </c>
      <c r="B670" s="9" t="s">
        <v>121</v>
      </c>
      <c r="C670" s="9" t="s">
        <v>78</v>
      </c>
      <c r="D670" s="9" t="s">
        <v>301</v>
      </c>
      <c r="E670" s="9" t="s">
        <v>152</v>
      </c>
      <c r="F670" s="55">
        <v>480.7</v>
      </c>
      <c r="G670" s="55">
        <v>480.7</v>
      </c>
      <c r="H670" s="3"/>
      <c r="I670" s="3"/>
    </row>
    <row r="671" spans="1:9" ht="27" outlineLevel="1">
      <c r="A671" s="16" t="s">
        <v>186</v>
      </c>
      <c r="B671" s="9" t="s">
        <v>121</v>
      </c>
      <c r="C671" s="9" t="s">
        <v>78</v>
      </c>
      <c r="D671" s="9" t="s">
        <v>302</v>
      </c>
      <c r="E671" s="9"/>
      <c r="F671" s="55">
        <f>F674+F672</f>
        <v>300</v>
      </c>
      <c r="G671" s="55">
        <f>G674+G672</f>
        <v>300</v>
      </c>
      <c r="H671" s="3"/>
      <c r="I671" s="3"/>
    </row>
    <row r="672" spans="1:9" ht="40.5" outlineLevel="1">
      <c r="A672" s="16" t="s">
        <v>143</v>
      </c>
      <c r="B672" s="9" t="s">
        <v>121</v>
      </c>
      <c r="C672" s="9" t="s">
        <v>78</v>
      </c>
      <c r="D672" s="9" t="s">
        <v>302</v>
      </c>
      <c r="E672" s="9" t="s">
        <v>125</v>
      </c>
      <c r="F672" s="55">
        <f>F673</f>
        <v>122.7</v>
      </c>
      <c r="G672" s="55">
        <f>G673</f>
        <v>122.7</v>
      </c>
      <c r="H672" s="3"/>
      <c r="I672" s="3"/>
    </row>
    <row r="673" spans="1:9" ht="13.5" outlineLevel="1">
      <c r="A673" s="16" t="s">
        <v>165</v>
      </c>
      <c r="B673" s="9" t="s">
        <v>121</v>
      </c>
      <c r="C673" s="9" t="s">
        <v>78</v>
      </c>
      <c r="D673" s="9" t="s">
        <v>302</v>
      </c>
      <c r="E673" s="9" t="s">
        <v>166</v>
      </c>
      <c r="F673" s="55">
        <v>122.7</v>
      </c>
      <c r="G673" s="55">
        <v>122.7</v>
      </c>
      <c r="H673" s="3"/>
      <c r="I673" s="3"/>
    </row>
    <row r="674" spans="1:9" ht="13.5" outlineLevel="1">
      <c r="A674" s="16" t="s">
        <v>145</v>
      </c>
      <c r="B674" s="9" t="s">
        <v>121</v>
      </c>
      <c r="C674" s="9" t="s">
        <v>78</v>
      </c>
      <c r="D674" s="9" t="s">
        <v>302</v>
      </c>
      <c r="E674" s="9" t="s">
        <v>147</v>
      </c>
      <c r="F674" s="55">
        <f>F675</f>
        <v>177.3</v>
      </c>
      <c r="G674" s="55">
        <f>G675</f>
        <v>177.3</v>
      </c>
      <c r="H674" s="3"/>
      <c r="I674" s="3"/>
    </row>
    <row r="675" spans="1:9" ht="13.5" outlineLevel="1">
      <c r="A675" s="16" t="s">
        <v>146</v>
      </c>
      <c r="B675" s="9" t="s">
        <v>121</v>
      </c>
      <c r="C675" s="9" t="s">
        <v>78</v>
      </c>
      <c r="D675" s="9" t="s">
        <v>302</v>
      </c>
      <c r="E675" s="9" t="s">
        <v>148</v>
      </c>
      <c r="F675" s="55">
        <v>177.3</v>
      </c>
      <c r="G675" s="55">
        <v>177.3</v>
      </c>
      <c r="H675" s="3"/>
      <c r="I675" s="3"/>
    </row>
    <row r="676" spans="1:9" ht="40.5" outlineLevel="1">
      <c r="A676" s="16" t="s">
        <v>187</v>
      </c>
      <c r="B676" s="9" t="s">
        <v>121</v>
      </c>
      <c r="C676" s="9" t="s">
        <v>78</v>
      </c>
      <c r="D676" s="9" t="s">
        <v>303</v>
      </c>
      <c r="E676" s="9"/>
      <c r="F676" s="55">
        <f>F677</f>
        <v>50</v>
      </c>
      <c r="G676" s="55">
        <f>G677</f>
        <v>50</v>
      </c>
      <c r="H676" s="3"/>
      <c r="I676" s="3"/>
    </row>
    <row r="677" spans="1:9" ht="13.5" outlineLevel="1">
      <c r="A677" s="16" t="s">
        <v>145</v>
      </c>
      <c r="B677" s="9" t="s">
        <v>121</v>
      </c>
      <c r="C677" s="9" t="s">
        <v>78</v>
      </c>
      <c r="D677" s="9" t="s">
        <v>303</v>
      </c>
      <c r="E677" s="9" t="s">
        <v>147</v>
      </c>
      <c r="F677" s="55">
        <f>F678</f>
        <v>50</v>
      </c>
      <c r="G677" s="55">
        <f>G678</f>
        <v>50</v>
      </c>
      <c r="H677" s="3"/>
      <c r="I677" s="3"/>
    </row>
    <row r="678" spans="1:9" ht="13.5" outlineLevel="1">
      <c r="A678" s="16" t="s">
        <v>146</v>
      </c>
      <c r="B678" s="9" t="s">
        <v>121</v>
      </c>
      <c r="C678" s="9" t="s">
        <v>78</v>
      </c>
      <c r="D678" s="9" t="s">
        <v>303</v>
      </c>
      <c r="E678" s="9" t="s">
        <v>148</v>
      </c>
      <c r="F678" s="55">
        <v>50</v>
      </c>
      <c r="G678" s="55">
        <v>50</v>
      </c>
      <c r="H678" s="3"/>
      <c r="I678" s="3"/>
    </row>
    <row r="679" spans="1:9" ht="13.5" hidden="1" outlineLevel="1">
      <c r="A679" s="16" t="s">
        <v>37</v>
      </c>
      <c r="B679" s="9" t="s">
        <v>121</v>
      </c>
      <c r="C679" s="9" t="s">
        <v>78</v>
      </c>
      <c r="D679" s="9" t="s">
        <v>304</v>
      </c>
      <c r="E679" s="9"/>
      <c r="F679" s="55">
        <f>F680</f>
        <v>0</v>
      </c>
      <c r="G679" s="55">
        <f>G680</f>
        <v>0</v>
      </c>
      <c r="H679" s="3"/>
      <c r="I679" s="3"/>
    </row>
    <row r="680" spans="1:9" ht="13.5" hidden="1" outlineLevel="1">
      <c r="A680" s="16" t="s">
        <v>145</v>
      </c>
      <c r="B680" s="9" t="s">
        <v>121</v>
      </c>
      <c r="C680" s="9" t="s">
        <v>78</v>
      </c>
      <c r="D680" s="9" t="s">
        <v>304</v>
      </c>
      <c r="E680" s="9" t="s">
        <v>147</v>
      </c>
      <c r="F680" s="55">
        <f>F681</f>
        <v>0</v>
      </c>
      <c r="G680" s="55">
        <f>G681</f>
        <v>0</v>
      </c>
      <c r="H680" s="3"/>
      <c r="I680" s="3"/>
    </row>
    <row r="681" spans="1:9" ht="13.5" hidden="1" outlineLevel="1">
      <c r="A681" s="16" t="s">
        <v>146</v>
      </c>
      <c r="B681" s="9" t="s">
        <v>121</v>
      </c>
      <c r="C681" s="9" t="s">
        <v>78</v>
      </c>
      <c r="D681" s="9" t="s">
        <v>304</v>
      </c>
      <c r="E681" s="9" t="s">
        <v>148</v>
      </c>
      <c r="F681" s="55"/>
      <c r="G681" s="55"/>
      <c r="H681" s="3"/>
      <c r="I681" s="3"/>
    </row>
    <row r="682" spans="1:9" ht="13.5" outlineLevel="1">
      <c r="A682" s="16" t="s">
        <v>188</v>
      </c>
      <c r="B682" s="9" t="s">
        <v>121</v>
      </c>
      <c r="C682" s="9" t="s">
        <v>78</v>
      </c>
      <c r="D682" s="9" t="s">
        <v>305</v>
      </c>
      <c r="E682" s="9"/>
      <c r="F682" s="55">
        <f>F683+F685</f>
        <v>212</v>
      </c>
      <c r="G682" s="55">
        <f>G683+G685</f>
        <v>212</v>
      </c>
      <c r="H682" s="3"/>
      <c r="I682" s="3"/>
    </row>
    <row r="683" spans="1:9" ht="13.5" outlineLevel="1">
      <c r="A683" s="16" t="s">
        <v>145</v>
      </c>
      <c r="B683" s="9" t="s">
        <v>121</v>
      </c>
      <c r="C683" s="9" t="s">
        <v>78</v>
      </c>
      <c r="D683" s="9" t="s">
        <v>305</v>
      </c>
      <c r="E683" s="9" t="s">
        <v>147</v>
      </c>
      <c r="F683" s="55">
        <f>F684</f>
        <v>195.6</v>
      </c>
      <c r="G683" s="55">
        <f>G684</f>
        <v>195.6</v>
      </c>
      <c r="H683" s="3"/>
      <c r="I683" s="3"/>
    </row>
    <row r="684" spans="1:9" ht="13.5" outlineLevel="1">
      <c r="A684" s="16" t="s">
        <v>146</v>
      </c>
      <c r="B684" s="9" t="s">
        <v>121</v>
      </c>
      <c r="C684" s="9" t="s">
        <v>78</v>
      </c>
      <c r="D684" s="9" t="s">
        <v>305</v>
      </c>
      <c r="E684" s="9" t="s">
        <v>148</v>
      </c>
      <c r="F684" s="55">
        <v>195.6</v>
      </c>
      <c r="G684" s="55">
        <v>195.6</v>
      </c>
      <c r="H684" s="3"/>
      <c r="I684" s="3"/>
    </row>
    <row r="685" spans="1:9" ht="13.5" outlineLevel="1">
      <c r="A685" s="15" t="s">
        <v>149</v>
      </c>
      <c r="B685" s="9" t="s">
        <v>121</v>
      </c>
      <c r="C685" s="9" t="s">
        <v>78</v>
      </c>
      <c r="D685" s="9" t="s">
        <v>305</v>
      </c>
      <c r="E685" s="9" t="s">
        <v>151</v>
      </c>
      <c r="F685" s="55">
        <f>F686</f>
        <v>16.399999999999999</v>
      </c>
      <c r="G685" s="55">
        <f>G686</f>
        <v>16.399999999999999</v>
      </c>
      <c r="H685" s="3"/>
      <c r="I685" s="3"/>
    </row>
    <row r="686" spans="1:9" ht="13.5" outlineLevel="1">
      <c r="A686" s="16" t="s">
        <v>150</v>
      </c>
      <c r="B686" s="9" t="s">
        <v>121</v>
      </c>
      <c r="C686" s="9" t="s">
        <v>78</v>
      </c>
      <c r="D686" s="9" t="s">
        <v>305</v>
      </c>
      <c r="E686" s="9" t="s">
        <v>152</v>
      </c>
      <c r="F686" s="55">
        <v>16.399999999999999</v>
      </c>
      <c r="G686" s="55">
        <v>16.399999999999999</v>
      </c>
      <c r="H686" s="3"/>
      <c r="I686" s="3"/>
    </row>
    <row r="687" spans="1:9" ht="13.5" outlineLevel="1">
      <c r="A687" s="14" t="s">
        <v>190</v>
      </c>
      <c r="B687" s="9" t="s">
        <v>121</v>
      </c>
      <c r="C687" s="9" t="s">
        <v>78</v>
      </c>
      <c r="D687" s="9" t="s">
        <v>306</v>
      </c>
      <c r="E687" s="9" t="s">
        <v>415</v>
      </c>
      <c r="F687" s="55">
        <f>F690+F688</f>
        <v>650</v>
      </c>
      <c r="G687" s="55">
        <f>G690+G688</f>
        <v>650</v>
      </c>
      <c r="H687" s="3"/>
      <c r="I687" s="3"/>
    </row>
    <row r="688" spans="1:9" ht="13.5" outlineLevel="1">
      <c r="A688" s="15" t="s">
        <v>149</v>
      </c>
      <c r="B688" s="9" t="s">
        <v>121</v>
      </c>
      <c r="C688" s="9" t="s">
        <v>78</v>
      </c>
      <c r="D688" s="9" t="s">
        <v>306</v>
      </c>
      <c r="E688" s="9" t="s">
        <v>125</v>
      </c>
      <c r="F688" s="55">
        <f>F689</f>
        <v>500</v>
      </c>
      <c r="G688" s="55">
        <f>G689</f>
        <v>500</v>
      </c>
      <c r="H688" s="3"/>
      <c r="I688" s="3"/>
    </row>
    <row r="689" spans="1:9" ht="13.5" outlineLevel="1">
      <c r="A689" s="16" t="s">
        <v>150</v>
      </c>
      <c r="B689" s="9" t="s">
        <v>121</v>
      </c>
      <c r="C689" s="9" t="s">
        <v>78</v>
      </c>
      <c r="D689" s="9" t="s">
        <v>306</v>
      </c>
      <c r="E689" s="9" t="s">
        <v>166</v>
      </c>
      <c r="F689" s="55">
        <v>500</v>
      </c>
      <c r="G689" s="55">
        <v>500</v>
      </c>
      <c r="H689" s="3"/>
      <c r="I689" s="3"/>
    </row>
    <row r="690" spans="1:9" ht="13.5" outlineLevel="1">
      <c r="A690" s="16" t="s">
        <v>145</v>
      </c>
      <c r="B690" s="9" t="s">
        <v>121</v>
      </c>
      <c r="C690" s="9" t="s">
        <v>78</v>
      </c>
      <c r="D690" s="9" t="s">
        <v>306</v>
      </c>
      <c r="E690" s="9" t="s">
        <v>147</v>
      </c>
      <c r="F690" s="55">
        <f>F691</f>
        <v>150</v>
      </c>
      <c r="G690" s="55">
        <f>G691</f>
        <v>150</v>
      </c>
      <c r="H690" s="3"/>
      <c r="I690" s="3"/>
    </row>
    <row r="691" spans="1:9" ht="13.5" outlineLevel="1">
      <c r="A691" s="16" t="s">
        <v>146</v>
      </c>
      <c r="B691" s="9" t="s">
        <v>121</v>
      </c>
      <c r="C691" s="9" t="s">
        <v>78</v>
      </c>
      <c r="D691" s="9" t="s">
        <v>306</v>
      </c>
      <c r="E691" s="9" t="s">
        <v>148</v>
      </c>
      <c r="F691" s="55">
        <v>150</v>
      </c>
      <c r="G691" s="55">
        <v>150</v>
      </c>
      <c r="H691" s="3"/>
      <c r="I691" s="3"/>
    </row>
    <row r="692" spans="1:9" ht="27" outlineLevel="1">
      <c r="A692" s="14" t="s">
        <v>189</v>
      </c>
      <c r="B692" s="9" t="s">
        <v>121</v>
      </c>
      <c r="C692" s="9" t="s">
        <v>78</v>
      </c>
      <c r="D692" s="9" t="s">
        <v>307</v>
      </c>
      <c r="E692" s="9"/>
      <c r="F692" s="55">
        <f>F693</f>
        <v>280.2</v>
      </c>
      <c r="G692" s="55">
        <f>G693</f>
        <v>280.2</v>
      </c>
      <c r="H692" s="3"/>
      <c r="I692" s="3"/>
    </row>
    <row r="693" spans="1:9" ht="13.5" outlineLevel="1">
      <c r="A693" s="16" t="s">
        <v>145</v>
      </c>
      <c r="B693" s="9" t="s">
        <v>121</v>
      </c>
      <c r="C693" s="9" t="s">
        <v>78</v>
      </c>
      <c r="D693" s="9" t="s">
        <v>307</v>
      </c>
      <c r="E693" s="9" t="s">
        <v>147</v>
      </c>
      <c r="F693" s="55">
        <f>F694</f>
        <v>280.2</v>
      </c>
      <c r="G693" s="55">
        <f>G694</f>
        <v>280.2</v>
      </c>
      <c r="H693" s="3"/>
      <c r="I693" s="3"/>
    </row>
    <row r="694" spans="1:9" ht="13.5" outlineLevel="1">
      <c r="A694" s="16" t="s">
        <v>146</v>
      </c>
      <c r="B694" s="9" t="s">
        <v>121</v>
      </c>
      <c r="C694" s="9" t="s">
        <v>78</v>
      </c>
      <c r="D694" s="9" t="s">
        <v>307</v>
      </c>
      <c r="E694" s="9" t="s">
        <v>148</v>
      </c>
      <c r="F694" s="55">
        <v>280.2</v>
      </c>
      <c r="G694" s="55">
        <v>280.2</v>
      </c>
      <c r="H694" s="3"/>
      <c r="I694" s="3"/>
    </row>
    <row r="695" spans="1:9" ht="27" customHeight="1" outlineLevel="2">
      <c r="A695" s="16" t="s">
        <v>456</v>
      </c>
      <c r="B695" s="9" t="s">
        <v>121</v>
      </c>
      <c r="C695" s="9" t="s">
        <v>78</v>
      </c>
      <c r="D695" s="9" t="s">
        <v>308</v>
      </c>
      <c r="E695" s="9"/>
      <c r="F695" s="55">
        <f>F696</f>
        <v>192.1</v>
      </c>
      <c r="G695" s="55">
        <f>G696</f>
        <v>192.1</v>
      </c>
      <c r="H695" s="3"/>
      <c r="I695" s="3"/>
    </row>
    <row r="696" spans="1:9" ht="13.5" outlineLevel="2">
      <c r="A696" s="16" t="s">
        <v>145</v>
      </c>
      <c r="B696" s="9" t="s">
        <v>121</v>
      </c>
      <c r="C696" s="9" t="s">
        <v>78</v>
      </c>
      <c r="D696" s="9" t="s">
        <v>308</v>
      </c>
      <c r="E696" s="9" t="s">
        <v>147</v>
      </c>
      <c r="F696" s="55">
        <f>F697</f>
        <v>192.1</v>
      </c>
      <c r="G696" s="55">
        <f>G697</f>
        <v>192.1</v>
      </c>
      <c r="H696" s="3"/>
      <c r="I696" s="3"/>
    </row>
    <row r="697" spans="1:9" ht="13.5" outlineLevel="2">
      <c r="A697" s="16" t="s">
        <v>146</v>
      </c>
      <c r="B697" s="9" t="s">
        <v>121</v>
      </c>
      <c r="C697" s="9" t="s">
        <v>78</v>
      </c>
      <c r="D697" s="9" t="s">
        <v>308</v>
      </c>
      <c r="E697" s="9" t="s">
        <v>148</v>
      </c>
      <c r="F697" s="55">
        <v>192.1</v>
      </c>
      <c r="G697" s="55">
        <v>192.1</v>
      </c>
      <c r="H697" s="59"/>
      <c r="I697" s="3"/>
    </row>
    <row r="698" spans="1:9" ht="54" outlineLevel="2">
      <c r="A698" s="16" t="s">
        <v>5</v>
      </c>
      <c r="B698" s="9" t="s">
        <v>121</v>
      </c>
      <c r="C698" s="9" t="s">
        <v>78</v>
      </c>
      <c r="D698" s="9" t="s">
        <v>309</v>
      </c>
      <c r="E698" s="9"/>
      <c r="F698" s="55">
        <f>F699</f>
        <v>35.6</v>
      </c>
      <c r="G698" s="55">
        <f>G699</f>
        <v>35.6</v>
      </c>
      <c r="H698" s="3"/>
      <c r="I698" s="3"/>
    </row>
    <row r="699" spans="1:9" ht="13.5" outlineLevel="2">
      <c r="A699" s="16" t="s">
        <v>145</v>
      </c>
      <c r="B699" s="9" t="s">
        <v>121</v>
      </c>
      <c r="C699" s="9" t="s">
        <v>78</v>
      </c>
      <c r="D699" s="9" t="s">
        <v>309</v>
      </c>
      <c r="E699" s="9" t="s">
        <v>147</v>
      </c>
      <c r="F699" s="55">
        <f>F700</f>
        <v>35.6</v>
      </c>
      <c r="G699" s="55">
        <f>G700</f>
        <v>35.6</v>
      </c>
      <c r="H699" s="3"/>
      <c r="I699" s="3"/>
    </row>
    <row r="700" spans="1:9" ht="13.5" outlineLevel="2">
      <c r="A700" s="16" t="s">
        <v>146</v>
      </c>
      <c r="B700" s="9" t="s">
        <v>121</v>
      </c>
      <c r="C700" s="9" t="s">
        <v>78</v>
      </c>
      <c r="D700" s="9" t="s">
        <v>309</v>
      </c>
      <c r="E700" s="9" t="s">
        <v>148</v>
      </c>
      <c r="F700" s="55">
        <v>35.6</v>
      </c>
      <c r="G700" s="55">
        <v>35.6</v>
      </c>
      <c r="H700" s="3"/>
      <c r="I700" s="3"/>
    </row>
    <row r="701" spans="1:9" ht="27" outlineLevel="2">
      <c r="A701" s="16" t="s">
        <v>6</v>
      </c>
      <c r="B701" s="9" t="s">
        <v>121</v>
      </c>
      <c r="C701" s="9" t="s">
        <v>78</v>
      </c>
      <c r="D701" s="9" t="s">
        <v>310</v>
      </c>
      <c r="E701" s="9"/>
      <c r="F701" s="55">
        <f>F702</f>
        <v>95.5</v>
      </c>
      <c r="G701" s="55">
        <f>G702</f>
        <v>95.5</v>
      </c>
      <c r="H701" s="3"/>
      <c r="I701" s="3"/>
    </row>
    <row r="702" spans="1:9" ht="13.5" outlineLevel="2">
      <c r="A702" s="16" t="s">
        <v>145</v>
      </c>
      <c r="B702" s="9" t="s">
        <v>121</v>
      </c>
      <c r="C702" s="9" t="s">
        <v>78</v>
      </c>
      <c r="D702" s="9" t="s">
        <v>310</v>
      </c>
      <c r="E702" s="9" t="s">
        <v>147</v>
      </c>
      <c r="F702" s="55">
        <f>F703</f>
        <v>95.5</v>
      </c>
      <c r="G702" s="55">
        <f>G703</f>
        <v>95.5</v>
      </c>
      <c r="H702" s="3"/>
      <c r="I702" s="3"/>
    </row>
    <row r="703" spans="1:9" ht="13.5" outlineLevel="2">
      <c r="A703" s="16" t="s">
        <v>146</v>
      </c>
      <c r="B703" s="9" t="s">
        <v>121</v>
      </c>
      <c r="C703" s="9" t="s">
        <v>78</v>
      </c>
      <c r="D703" s="9" t="s">
        <v>310</v>
      </c>
      <c r="E703" s="9" t="s">
        <v>148</v>
      </c>
      <c r="F703" s="55">
        <v>95.5</v>
      </c>
      <c r="G703" s="55">
        <v>95.5</v>
      </c>
      <c r="H703" s="3"/>
      <c r="I703" s="3"/>
    </row>
    <row r="704" spans="1:9" ht="27" outlineLevel="2">
      <c r="A704" s="14" t="s">
        <v>7</v>
      </c>
      <c r="B704" s="9" t="s">
        <v>121</v>
      </c>
      <c r="C704" s="9" t="s">
        <v>78</v>
      </c>
      <c r="D704" s="9" t="s">
        <v>311</v>
      </c>
      <c r="E704" s="9"/>
      <c r="F704" s="55">
        <f>F707+F705</f>
        <v>996.9</v>
      </c>
      <c r="G704" s="55">
        <f>G707+G705</f>
        <v>996.9</v>
      </c>
      <c r="H704" s="3"/>
      <c r="I704" s="3"/>
    </row>
    <row r="705" spans="1:9" ht="31.5" customHeight="1" outlineLevel="2">
      <c r="A705" s="16" t="s">
        <v>143</v>
      </c>
      <c r="B705" s="9" t="s">
        <v>121</v>
      </c>
      <c r="C705" s="9" t="s">
        <v>78</v>
      </c>
      <c r="D705" s="9" t="s">
        <v>311</v>
      </c>
      <c r="E705" s="9" t="s">
        <v>125</v>
      </c>
      <c r="F705" s="55">
        <f>F706</f>
        <v>119.5</v>
      </c>
      <c r="G705" s="55">
        <f>G706</f>
        <v>119.5</v>
      </c>
      <c r="H705" s="3"/>
      <c r="I705" s="3"/>
    </row>
    <row r="706" spans="1:9" ht="13.5" outlineLevel="2">
      <c r="A706" s="16" t="s">
        <v>165</v>
      </c>
      <c r="B706" s="9" t="s">
        <v>121</v>
      </c>
      <c r="C706" s="9" t="s">
        <v>78</v>
      </c>
      <c r="D706" s="9" t="s">
        <v>311</v>
      </c>
      <c r="E706" s="9" t="s">
        <v>166</v>
      </c>
      <c r="F706" s="55">
        <v>119.5</v>
      </c>
      <c r="G706" s="55">
        <v>119.5</v>
      </c>
      <c r="H706" s="3"/>
      <c r="I706" s="3"/>
    </row>
    <row r="707" spans="1:9" ht="13.5" outlineLevel="2">
      <c r="A707" s="16" t="s">
        <v>145</v>
      </c>
      <c r="B707" s="9" t="s">
        <v>121</v>
      </c>
      <c r="C707" s="9" t="s">
        <v>78</v>
      </c>
      <c r="D707" s="9" t="s">
        <v>311</v>
      </c>
      <c r="E707" s="9" t="s">
        <v>147</v>
      </c>
      <c r="F707" s="55">
        <f>F708</f>
        <v>877.4</v>
      </c>
      <c r="G707" s="55">
        <f>G708</f>
        <v>877.4</v>
      </c>
      <c r="H707" s="3"/>
      <c r="I707" s="3"/>
    </row>
    <row r="708" spans="1:9" ht="13.5" outlineLevel="2">
      <c r="A708" s="16" t="s">
        <v>146</v>
      </c>
      <c r="B708" s="9" t="s">
        <v>121</v>
      </c>
      <c r="C708" s="9" t="s">
        <v>78</v>
      </c>
      <c r="D708" s="9" t="s">
        <v>311</v>
      </c>
      <c r="E708" s="9" t="s">
        <v>148</v>
      </c>
      <c r="F708" s="55">
        <v>877.4</v>
      </c>
      <c r="G708" s="55">
        <v>877.4</v>
      </c>
      <c r="H708" s="3"/>
      <c r="I708" s="3"/>
    </row>
    <row r="709" spans="1:9" ht="40.5" outlineLevel="2">
      <c r="A709" s="14" t="s">
        <v>8</v>
      </c>
      <c r="B709" s="9" t="s">
        <v>121</v>
      </c>
      <c r="C709" s="9" t="s">
        <v>78</v>
      </c>
      <c r="D709" s="9" t="s">
        <v>312</v>
      </c>
      <c r="E709" s="9"/>
      <c r="F709" s="55">
        <f>F710</f>
        <v>379.9</v>
      </c>
      <c r="G709" s="55">
        <f>G710</f>
        <v>379.9</v>
      </c>
      <c r="H709" s="3"/>
      <c r="I709" s="3"/>
    </row>
    <row r="710" spans="1:9" ht="13.5" outlineLevel="2">
      <c r="A710" s="16" t="s">
        <v>145</v>
      </c>
      <c r="B710" s="9" t="s">
        <v>121</v>
      </c>
      <c r="C710" s="9" t="s">
        <v>78</v>
      </c>
      <c r="D710" s="9" t="s">
        <v>312</v>
      </c>
      <c r="E710" s="9" t="s">
        <v>147</v>
      </c>
      <c r="F710" s="55">
        <f>F711</f>
        <v>379.9</v>
      </c>
      <c r="G710" s="55">
        <f>G711</f>
        <v>379.9</v>
      </c>
      <c r="H710" s="3"/>
      <c r="I710" s="3"/>
    </row>
    <row r="711" spans="1:9" ht="13.5" outlineLevel="2">
      <c r="A711" s="16" t="s">
        <v>146</v>
      </c>
      <c r="B711" s="9" t="s">
        <v>121</v>
      </c>
      <c r="C711" s="9" t="s">
        <v>78</v>
      </c>
      <c r="D711" s="9" t="s">
        <v>312</v>
      </c>
      <c r="E711" s="9" t="s">
        <v>148</v>
      </c>
      <c r="F711" s="55">
        <v>379.9</v>
      </c>
      <c r="G711" s="55">
        <v>379.9</v>
      </c>
      <c r="H711" s="3"/>
      <c r="I711" s="3"/>
    </row>
    <row r="712" spans="1:9" ht="27" outlineLevel="2">
      <c r="A712" s="14" t="s">
        <v>411</v>
      </c>
      <c r="B712" s="9" t="s">
        <v>121</v>
      </c>
      <c r="C712" s="9" t="s">
        <v>78</v>
      </c>
      <c r="D712" s="9" t="s">
        <v>313</v>
      </c>
      <c r="E712" s="9"/>
      <c r="F712" s="55">
        <f>F713</f>
        <v>6477.7</v>
      </c>
      <c r="G712" s="55">
        <f>G713</f>
        <v>6699.8</v>
      </c>
      <c r="H712" s="3"/>
      <c r="I712" s="3"/>
    </row>
    <row r="713" spans="1:9" ht="15.75" customHeight="1" outlineLevel="2">
      <c r="A713" s="16" t="s">
        <v>153</v>
      </c>
      <c r="B713" s="9" t="s">
        <v>121</v>
      </c>
      <c r="C713" s="9" t="s">
        <v>78</v>
      </c>
      <c r="D713" s="9" t="s">
        <v>313</v>
      </c>
      <c r="E713" s="9" t="s">
        <v>154</v>
      </c>
      <c r="F713" s="60">
        <f>F714</f>
        <v>6477.7</v>
      </c>
      <c r="G713" s="60">
        <f>G714</f>
        <v>6699.8</v>
      </c>
      <c r="H713" s="3"/>
      <c r="I713" s="3"/>
    </row>
    <row r="714" spans="1:9" ht="13.5" outlineLevel="2">
      <c r="A714" s="24" t="s">
        <v>162</v>
      </c>
      <c r="B714" s="9" t="s">
        <v>121</v>
      </c>
      <c r="C714" s="9" t="s">
        <v>78</v>
      </c>
      <c r="D714" s="9" t="s">
        <v>313</v>
      </c>
      <c r="E714" s="9" t="s">
        <v>163</v>
      </c>
      <c r="F714" s="60">
        <v>6477.7</v>
      </c>
      <c r="G714" s="60">
        <v>6699.8</v>
      </c>
      <c r="H714" s="3"/>
      <c r="I714" s="3"/>
    </row>
    <row r="715" spans="1:9" ht="13.5" outlineLevel="3">
      <c r="A715" s="21"/>
      <c r="B715" s="9"/>
      <c r="C715" s="9"/>
      <c r="D715" s="9"/>
      <c r="E715" s="9"/>
      <c r="F715" s="55"/>
      <c r="G715" s="55"/>
      <c r="H715" s="3"/>
      <c r="I715" s="3"/>
    </row>
    <row r="716" spans="1:9" ht="13.5">
      <c r="A716" s="28" t="s">
        <v>122</v>
      </c>
      <c r="B716" s="7" t="s">
        <v>123</v>
      </c>
      <c r="C716" s="7" t="s">
        <v>415</v>
      </c>
      <c r="D716" s="7"/>
      <c r="E716" s="7" t="s">
        <v>415</v>
      </c>
      <c r="F716" s="54">
        <f t="shared" ref="F716:G719" si="32">F717</f>
        <v>7938.6</v>
      </c>
      <c r="G716" s="54">
        <f t="shared" si="32"/>
        <v>7938.6</v>
      </c>
      <c r="H716" s="3"/>
      <c r="I716" s="3"/>
    </row>
    <row r="717" spans="1:9" ht="13.5">
      <c r="A717" s="13" t="s">
        <v>128</v>
      </c>
      <c r="B717" s="7" t="s">
        <v>123</v>
      </c>
      <c r="C717" s="7" t="s">
        <v>350</v>
      </c>
      <c r="D717" s="7"/>
      <c r="E717" s="7"/>
      <c r="F717" s="54">
        <f t="shared" si="32"/>
        <v>7938.6</v>
      </c>
      <c r="G717" s="54">
        <f t="shared" si="32"/>
        <v>7938.6</v>
      </c>
      <c r="H717" s="3"/>
      <c r="I717" s="3"/>
    </row>
    <row r="718" spans="1:9" ht="13.5" outlineLevel="1">
      <c r="A718" s="14" t="s">
        <v>22</v>
      </c>
      <c r="B718" s="9" t="s">
        <v>123</v>
      </c>
      <c r="C718" s="9" t="s">
        <v>23</v>
      </c>
      <c r="D718" s="9"/>
      <c r="E718" s="9" t="s">
        <v>415</v>
      </c>
      <c r="F718" s="55">
        <f t="shared" si="32"/>
        <v>7938.6</v>
      </c>
      <c r="G718" s="55">
        <f t="shared" si="32"/>
        <v>7938.6</v>
      </c>
      <c r="H718" s="3"/>
      <c r="I718" s="3"/>
    </row>
    <row r="719" spans="1:9" ht="13.5" outlineLevel="1">
      <c r="A719" s="14" t="s">
        <v>233</v>
      </c>
      <c r="B719" s="9" t="s">
        <v>123</v>
      </c>
      <c r="C719" s="9" t="s">
        <v>23</v>
      </c>
      <c r="D719" s="9" t="s">
        <v>514</v>
      </c>
      <c r="E719" s="9"/>
      <c r="F719" s="55">
        <f t="shared" si="32"/>
        <v>7938.6</v>
      </c>
      <c r="G719" s="55">
        <f t="shared" si="32"/>
        <v>7938.6</v>
      </c>
      <c r="H719" s="3"/>
      <c r="I719" s="3"/>
    </row>
    <row r="720" spans="1:9" ht="13.5" outlineLevel="1">
      <c r="A720" s="14" t="s">
        <v>412</v>
      </c>
      <c r="B720" s="9" t="s">
        <v>123</v>
      </c>
      <c r="C720" s="9" t="s">
        <v>23</v>
      </c>
      <c r="D720" s="9" t="s">
        <v>515</v>
      </c>
      <c r="E720" s="9"/>
      <c r="F720" s="55">
        <f>F721+F724+F727+F730+F733</f>
        <v>7938.6</v>
      </c>
      <c r="G720" s="55">
        <f>G721+G724+G727+G730+G733</f>
        <v>7938.6</v>
      </c>
      <c r="H720" s="3"/>
      <c r="I720" s="3"/>
    </row>
    <row r="721" spans="1:9" ht="13.5" outlineLevel="2">
      <c r="A721" s="14" t="s">
        <v>243</v>
      </c>
      <c r="B721" s="9" t="s">
        <v>123</v>
      </c>
      <c r="C721" s="9" t="s">
        <v>23</v>
      </c>
      <c r="D721" s="9" t="s">
        <v>516</v>
      </c>
      <c r="E721" s="9" t="s">
        <v>415</v>
      </c>
      <c r="F721" s="55">
        <f>F722</f>
        <v>500</v>
      </c>
      <c r="G721" s="55">
        <f>G722</f>
        <v>500</v>
      </c>
      <c r="H721" s="3"/>
      <c r="I721" s="3"/>
    </row>
    <row r="722" spans="1:9" ht="13.5" outlineLevel="2">
      <c r="A722" s="16" t="s">
        <v>145</v>
      </c>
      <c r="B722" s="9" t="s">
        <v>123</v>
      </c>
      <c r="C722" s="9" t="s">
        <v>23</v>
      </c>
      <c r="D722" s="9" t="s">
        <v>516</v>
      </c>
      <c r="E722" s="9" t="s">
        <v>147</v>
      </c>
      <c r="F722" s="55">
        <f>F723</f>
        <v>500</v>
      </c>
      <c r="G722" s="55">
        <f>G723</f>
        <v>500</v>
      </c>
      <c r="H722" s="3"/>
      <c r="I722" s="3"/>
    </row>
    <row r="723" spans="1:9" ht="13.5" outlineLevel="3">
      <c r="A723" s="16" t="s">
        <v>146</v>
      </c>
      <c r="B723" s="9" t="s">
        <v>123</v>
      </c>
      <c r="C723" s="9" t="s">
        <v>23</v>
      </c>
      <c r="D723" s="9" t="s">
        <v>516</v>
      </c>
      <c r="E723" s="9" t="s">
        <v>148</v>
      </c>
      <c r="F723" s="55">
        <v>500</v>
      </c>
      <c r="G723" s="55">
        <v>500</v>
      </c>
      <c r="H723" s="3"/>
      <c r="I723" s="3"/>
    </row>
    <row r="724" spans="1:9" ht="27" outlineLevel="3">
      <c r="A724" s="16" t="s">
        <v>560</v>
      </c>
      <c r="B724" s="9" t="s">
        <v>123</v>
      </c>
      <c r="C724" s="9" t="s">
        <v>23</v>
      </c>
      <c r="D724" s="9" t="s">
        <v>517</v>
      </c>
      <c r="E724" s="9" t="s">
        <v>415</v>
      </c>
      <c r="F724" s="55">
        <f>F725</f>
        <v>3082</v>
      </c>
      <c r="G724" s="55">
        <f>G725</f>
        <v>3082</v>
      </c>
      <c r="H724" s="3"/>
      <c r="I724" s="3"/>
    </row>
    <row r="725" spans="1:9" ht="13.5" outlineLevel="3">
      <c r="A725" s="16" t="s">
        <v>145</v>
      </c>
      <c r="B725" s="9" t="s">
        <v>123</v>
      </c>
      <c r="C725" s="9" t="s">
        <v>23</v>
      </c>
      <c r="D725" s="9" t="s">
        <v>517</v>
      </c>
      <c r="E725" s="9" t="s">
        <v>147</v>
      </c>
      <c r="F725" s="55">
        <f>F726</f>
        <v>3082</v>
      </c>
      <c r="G725" s="55">
        <f>G726</f>
        <v>3082</v>
      </c>
      <c r="H725" s="3"/>
      <c r="I725" s="3"/>
    </row>
    <row r="726" spans="1:9" ht="13.5" outlineLevel="3">
      <c r="A726" s="16" t="s">
        <v>146</v>
      </c>
      <c r="B726" s="9" t="s">
        <v>123</v>
      </c>
      <c r="C726" s="9" t="s">
        <v>23</v>
      </c>
      <c r="D726" s="9" t="s">
        <v>517</v>
      </c>
      <c r="E726" s="9" t="s">
        <v>148</v>
      </c>
      <c r="F726" s="55">
        <v>3082</v>
      </c>
      <c r="G726" s="55">
        <v>3082</v>
      </c>
      <c r="H726" s="3"/>
      <c r="I726" s="3"/>
    </row>
    <row r="727" spans="1:9" ht="27" outlineLevel="3">
      <c r="A727" s="16" t="s">
        <v>561</v>
      </c>
      <c r="B727" s="9" t="s">
        <v>123</v>
      </c>
      <c r="C727" s="9" t="s">
        <v>23</v>
      </c>
      <c r="D727" s="9" t="s">
        <v>518</v>
      </c>
      <c r="E727" s="9" t="s">
        <v>415</v>
      </c>
      <c r="F727" s="55">
        <f>F728</f>
        <v>1218</v>
      </c>
      <c r="G727" s="55">
        <f>G728</f>
        <v>1218</v>
      </c>
      <c r="H727" s="3"/>
      <c r="I727" s="3"/>
    </row>
    <row r="728" spans="1:9" ht="13.5" outlineLevel="3">
      <c r="A728" s="16" t="s">
        <v>145</v>
      </c>
      <c r="B728" s="9" t="s">
        <v>123</v>
      </c>
      <c r="C728" s="9" t="s">
        <v>23</v>
      </c>
      <c r="D728" s="9" t="s">
        <v>518</v>
      </c>
      <c r="E728" s="9" t="s">
        <v>147</v>
      </c>
      <c r="F728" s="55">
        <f>F729</f>
        <v>1218</v>
      </c>
      <c r="G728" s="55">
        <f>G729</f>
        <v>1218</v>
      </c>
      <c r="H728" s="3"/>
      <c r="I728" s="3"/>
    </row>
    <row r="729" spans="1:9" ht="13.5" outlineLevel="3">
      <c r="A729" s="16" t="s">
        <v>146</v>
      </c>
      <c r="B729" s="9" t="s">
        <v>123</v>
      </c>
      <c r="C729" s="9" t="s">
        <v>23</v>
      </c>
      <c r="D729" s="9" t="s">
        <v>518</v>
      </c>
      <c r="E729" s="9" t="s">
        <v>148</v>
      </c>
      <c r="F729" s="55">
        <v>1218</v>
      </c>
      <c r="G729" s="55">
        <v>1218</v>
      </c>
      <c r="H729" s="3"/>
      <c r="I729" s="3"/>
    </row>
    <row r="730" spans="1:9" ht="27" outlineLevel="3">
      <c r="A730" s="16" t="s">
        <v>562</v>
      </c>
      <c r="B730" s="9" t="s">
        <v>123</v>
      </c>
      <c r="C730" s="9" t="s">
        <v>23</v>
      </c>
      <c r="D730" s="9" t="s">
        <v>519</v>
      </c>
      <c r="E730" s="9" t="s">
        <v>415</v>
      </c>
      <c r="F730" s="55">
        <f>F731</f>
        <v>200</v>
      </c>
      <c r="G730" s="55">
        <f>G731</f>
        <v>200</v>
      </c>
      <c r="H730" s="3"/>
      <c r="I730" s="3"/>
    </row>
    <row r="731" spans="1:9" ht="13.5" outlineLevel="3">
      <c r="A731" s="16" t="s">
        <v>145</v>
      </c>
      <c r="B731" s="9" t="s">
        <v>123</v>
      </c>
      <c r="C731" s="9" t="s">
        <v>23</v>
      </c>
      <c r="D731" s="9" t="s">
        <v>519</v>
      </c>
      <c r="E731" s="9" t="s">
        <v>147</v>
      </c>
      <c r="F731" s="55">
        <f>F732</f>
        <v>200</v>
      </c>
      <c r="G731" s="55">
        <f>G732</f>
        <v>200</v>
      </c>
      <c r="H731" s="3"/>
      <c r="I731" s="3"/>
    </row>
    <row r="732" spans="1:9" ht="13.5" outlineLevel="3">
      <c r="A732" s="16" t="s">
        <v>146</v>
      </c>
      <c r="B732" s="9" t="s">
        <v>123</v>
      </c>
      <c r="C732" s="9" t="s">
        <v>23</v>
      </c>
      <c r="D732" s="9" t="s">
        <v>519</v>
      </c>
      <c r="E732" s="9" t="s">
        <v>148</v>
      </c>
      <c r="F732" s="55">
        <v>200</v>
      </c>
      <c r="G732" s="55">
        <v>200</v>
      </c>
      <c r="H732" s="3"/>
      <c r="I732" s="3"/>
    </row>
    <row r="733" spans="1:9" ht="40.5" outlineLevel="3">
      <c r="A733" s="16" t="s">
        <v>563</v>
      </c>
      <c r="B733" s="9" t="s">
        <v>123</v>
      </c>
      <c r="C733" s="9" t="s">
        <v>23</v>
      </c>
      <c r="D733" s="9" t="s">
        <v>520</v>
      </c>
      <c r="E733" s="9" t="s">
        <v>415</v>
      </c>
      <c r="F733" s="55">
        <f>F734</f>
        <v>2938.6</v>
      </c>
      <c r="G733" s="55">
        <f>G734</f>
        <v>2938.6</v>
      </c>
      <c r="H733" s="3"/>
      <c r="I733" s="3"/>
    </row>
    <row r="734" spans="1:9" ht="13.5" outlineLevel="3">
      <c r="A734" s="16" t="s">
        <v>145</v>
      </c>
      <c r="B734" s="9" t="s">
        <v>123</v>
      </c>
      <c r="C734" s="9" t="s">
        <v>23</v>
      </c>
      <c r="D734" s="9" t="s">
        <v>520</v>
      </c>
      <c r="E734" s="9" t="s">
        <v>147</v>
      </c>
      <c r="F734" s="55">
        <f>F735</f>
        <v>2938.6</v>
      </c>
      <c r="G734" s="55">
        <f>G735</f>
        <v>2938.6</v>
      </c>
      <c r="H734" s="3"/>
      <c r="I734" s="3"/>
    </row>
    <row r="735" spans="1:9" ht="13.5" outlineLevel="3">
      <c r="A735" s="16" t="s">
        <v>146</v>
      </c>
      <c r="B735" s="9" t="s">
        <v>123</v>
      </c>
      <c r="C735" s="9" t="s">
        <v>23</v>
      </c>
      <c r="D735" s="9" t="s">
        <v>520</v>
      </c>
      <c r="E735" s="9" t="s">
        <v>148</v>
      </c>
      <c r="F735" s="55">
        <v>2938.6</v>
      </c>
      <c r="G735" s="55">
        <v>2938.6</v>
      </c>
      <c r="H735" s="3"/>
      <c r="I735" s="3"/>
    </row>
    <row r="736" spans="1:9" ht="13.5" outlineLevel="3">
      <c r="A736" s="16"/>
      <c r="B736" s="9"/>
      <c r="C736" s="9"/>
      <c r="D736" s="9"/>
      <c r="E736" s="9"/>
      <c r="F736" s="55"/>
      <c r="G736" s="55"/>
      <c r="H736" s="3"/>
      <c r="I736" s="3"/>
    </row>
    <row r="737" spans="1:9" ht="13.5" outlineLevel="3">
      <c r="A737" s="38" t="s">
        <v>47</v>
      </c>
      <c r="B737" s="12" t="s">
        <v>48</v>
      </c>
      <c r="C737" s="12"/>
      <c r="D737" s="12"/>
      <c r="E737" s="12"/>
      <c r="F737" s="57">
        <f>F738</f>
        <v>8626.9</v>
      </c>
      <c r="G737" s="57">
        <f>G738</f>
        <v>8626.9</v>
      </c>
      <c r="H737" s="3"/>
      <c r="I737" s="3"/>
    </row>
    <row r="738" spans="1:9" ht="13.5" outlineLevel="3">
      <c r="A738" s="13" t="s">
        <v>128</v>
      </c>
      <c r="B738" s="12" t="s">
        <v>48</v>
      </c>
      <c r="C738" s="12" t="s">
        <v>350</v>
      </c>
      <c r="D738" s="12"/>
      <c r="E738" s="12"/>
      <c r="F738" s="57">
        <f>F739+F748</f>
        <v>8626.9</v>
      </c>
      <c r="G738" s="57">
        <f>G739+G748</f>
        <v>8626.9</v>
      </c>
      <c r="H738" s="3"/>
      <c r="I738" s="3"/>
    </row>
    <row r="739" spans="1:9" ht="27" outlineLevel="3">
      <c r="A739" s="14" t="s">
        <v>423</v>
      </c>
      <c r="B739" s="9" t="s">
        <v>48</v>
      </c>
      <c r="C739" s="9" t="s">
        <v>424</v>
      </c>
      <c r="D739" s="9"/>
      <c r="E739" s="9" t="s">
        <v>415</v>
      </c>
      <c r="F739" s="55">
        <f>F740</f>
        <v>4888.8999999999996</v>
      </c>
      <c r="G739" s="55">
        <f>G740</f>
        <v>4888.8999999999996</v>
      </c>
      <c r="H739" s="3"/>
      <c r="I739" s="3"/>
    </row>
    <row r="740" spans="1:9" ht="13.5" outlineLevel="3">
      <c r="A740" s="15" t="s">
        <v>174</v>
      </c>
      <c r="B740" s="9" t="s">
        <v>48</v>
      </c>
      <c r="C740" s="9" t="s">
        <v>424</v>
      </c>
      <c r="D740" s="9" t="s">
        <v>108</v>
      </c>
      <c r="E740" s="9"/>
      <c r="F740" s="55">
        <f>F741</f>
        <v>4888.8999999999996</v>
      </c>
      <c r="G740" s="55">
        <f>G741</f>
        <v>4888.8999999999996</v>
      </c>
      <c r="H740" s="3"/>
      <c r="I740" s="3"/>
    </row>
    <row r="741" spans="1:9" ht="13.5" outlineLevel="3">
      <c r="A741" s="14" t="s">
        <v>425</v>
      </c>
      <c r="B741" s="9" t="s">
        <v>48</v>
      </c>
      <c r="C741" s="9" t="s">
        <v>424</v>
      </c>
      <c r="D741" s="9" t="s">
        <v>511</v>
      </c>
      <c r="E741" s="9" t="s">
        <v>415</v>
      </c>
      <c r="F741" s="55">
        <f>F742+F744+FIO</f>
        <v>4888.8999999999996</v>
      </c>
      <c r="G741" s="55">
        <f>G742+G744+FIO</f>
        <v>4888.8999999999996</v>
      </c>
      <c r="H741" s="3"/>
      <c r="I741" s="3"/>
    </row>
    <row r="742" spans="1:9" ht="27.75" customHeight="1" outlineLevel="3">
      <c r="A742" s="16" t="s">
        <v>143</v>
      </c>
      <c r="B742" s="9" t="s">
        <v>48</v>
      </c>
      <c r="C742" s="9" t="s">
        <v>424</v>
      </c>
      <c r="D742" s="9" t="s">
        <v>511</v>
      </c>
      <c r="E742" s="9" t="s">
        <v>125</v>
      </c>
      <c r="F742" s="55">
        <f>F743</f>
        <v>3321</v>
      </c>
      <c r="G742" s="55">
        <f>G743</f>
        <v>3321</v>
      </c>
      <c r="H742" s="3"/>
      <c r="I742" s="3"/>
    </row>
    <row r="743" spans="1:9" ht="13.5" outlineLevel="3">
      <c r="A743" s="16" t="s">
        <v>144</v>
      </c>
      <c r="B743" s="9" t="s">
        <v>48</v>
      </c>
      <c r="C743" s="9" t="s">
        <v>424</v>
      </c>
      <c r="D743" s="9" t="s">
        <v>511</v>
      </c>
      <c r="E743" s="9" t="s">
        <v>429</v>
      </c>
      <c r="F743" s="55">
        <v>3321</v>
      </c>
      <c r="G743" s="55">
        <v>3321</v>
      </c>
      <c r="H743" s="3"/>
      <c r="I743" s="3"/>
    </row>
    <row r="744" spans="1:9" ht="13.5" outlineLevel="3">
      <c r="A744" s="16" t="s">
        <v>145</v>
      </c>
      <c r="B744" s="9" t="s">
        <v>48</v>
      </c>
      <c r="C744" s="9" t="s">
        <v>424</v>
      </c>
      <c r="D744" s="9" t="s">
        <v>511</v>
      </c>
      <c r="E744" s="9" t="s">
        <v>147</v>
      </c>
      <c r="F744" s="55">
        <f>F745</f>
        <v>1551.9</v>
      </c>
      <c r="G744" s="55">
        <f>G745</f>
        <v>1551.9</v>
      </c>
      <c r="H744" s="3"/>
      <c r="I744" s="3"/>
    </row>
    <row r="745" spans="1:9" ht="13.5" outlineLevel="3">
      <c r="A745" s="16" t="s">
        <v>146</v>
      </c>
      <c r="B745" s="9" t="s">
        <v>48</v>
      </c>
      <c r="C745" s="9" t="s">
        <v>424</v>
      </c>
      <c r="D745" s="9" t="s">
        <v>511</v>
      </c>
      <c r="E745" s="9" t="s">
        <v>148</v>
      </c>
      <c r="F745" s="55">
        <v>1551.9</v>
      </c>
      <c r="G745" s="55">
        <v>1551.9</v>
      </c>
      <c r="H745" s="3"/>
      <c r="I745" s="3"/>
    </row>
    <row r="746" spans="1:9" ht="13.5" outlineLevel="3">
      <c r="A746" s="16" t="s">
        <v>149</v>
      </c>
      <c r="B746" s="9" t="s">
        <v>48</v>
      </c>
      <c r="C746" s="9" t="s">
        <v>424</v>
      </c>
      <c r="D746" s="9" t="s">
        <v>511</v>
      </c>
      <c r="E746" s="9" t="s">
        <v>151</v>
      </c>
      <c r="F746" s="55">
        <f>F747</f>
        <v>16</v>
      </c>
      <c r="G746" s="55">
        <f>G747</f>
        <v>16</v>
      </c>
      <c r="H746" s="3"/>
      <c r="I746" s="3"/>
    </row>
    <row r="747" spans="1:9" ht="13.5" outlineLevel="3">
      <c r="A747" s="16" t="s">
        <v>150</v>
      </c>
      <c r="B747" s="9" t="s">
        <v>48</v>
      </c>
      <c r="C747" s="9" t="s">
        <v>424</v>
      </c>
      <c r="D747" s="9" t="s">
        <v>511</v>
      </c>
      <c r="E747" s="9" t="s">
        <v>152</v>
      </c>
      <c r="F747" s="55">
        <v>16</v>
      </c>
      <c r="G747" s="55">
        <v>16</v>
      </c>
      <c r="H747" s="3"/>
      <c r="I747" s="3"/>
    </row>
    <row r="748" spans="1:9" ht="27" outlineLevel="3">
      <c r="A748" s="14" t="s">
        <v>431</v>
      </c>
      <c r="B748" s="9" t="s">
        <v>48</v>
      </c>
      <c r="C748" s="9" t="s">
        <v>432</v>
      </c>
      <c r="D748" s="9"/>
      <c r="E748" s="9" t="s">
        <v>415</v>
      </c>
      <c r="F748" s="55">
        <f>F749</f>
        <v>3738</v>
      </c>
      <c r="G748" s="55">
        <f>G749</f>
        <v>3738</v>
      </c>
      <c r="H748" s="3"/>
      <c r="I748" s="3"/>
    </row>
    <row r="749" spans="1:9" ht="13.5" outlineLevel="3">
      <c r="A749" s="15" t="s">
        <v>174</v>
      </c>
      <c r="B749" s="9" t="s">
        <v>48</v>
      </c>
      <c r="C749" s="9" t="s">
        <v>432</v>
      </c>
      <c r="D749" s="9" t="s">
        <v>108</v>
      </c>
      <c r="E749" s="9"/>
      <c r="F749" s="55">
        <f>F750+F755+F758</f>
        <v>3738</v>
      </c>
      <c r="G749" s="55">
        <f>G750+G755+G758</f>
        <v>3738</v>
      </c>
      <c r="H749" s="3"/>
      <c r="I749" s="3"/>
    </row>
    <row r="750" spans="1:9" ht="13.5" outlineLevel="3">
      <c r="A750" s="14" t="s">
        <v>425</v>
      </c>
      <c r="B750" s="9" t="s">
        <v>48</v>
      </c>
      <c r="C750" s="9" t="s">
        <v>432</v>
      </c>
      <c r="D750" s="9" t="s">
        <v>511</v>
      </c>
      <c r="E750" s="9" t="s">
        <v>415</v>
      </c>
      <c r="F750" s="55">
        <f>F751+F753</f>
        <v>1940</v>
      </c>
      <c r="G750" s="55">
        <f>G751+G753</f>
        <v>1940</v>
      </c>
      <c r="H750" s="3"/>
      <c r="I750" s="3"/>
    </row>
    <row r="751" spans="1:9" ht="27.75" customHeight="1" outlineLevel="3">
      <c r="A751" s="16" t="s">
        <v>143</v>
      </c>
      <c r="B751" s="9" t="s">
        <v>48</v>
      </c>
      <c r="C751" s="9" t="s">
        <v>432</v>
      </c>
      <c r="D751" s="9" t="s">
        <v>511</v>
      </c>
      <c r="E751" s="9" t="s">
        <v>125</v>
      </c>
      <c r="F751" s="55">
        <f>F752</f>
        <v>1900</v>
      </c>
      <c r="G751" s="55">
        <f>G752</f>
        <v>1900</v>
      </c>
      <c r="H751" s="3"/>
      <c r="I751" s="3"/>
    </row>
    <row r="752" spans="1:9" ht="13.5" outlineLevel="3">
      <c r="A752" s="16" t="s">
        <v>144</v>
      </c>
      <c r="B752" s="9" t="s">
        <v>48</v>
      </c>
      <c r="C752" s="9" t="s">
        <v>432</v>
      </c>
      <c r="D752" s="9" t="s">
        <v>511</v>
      </c>
      <c r="E752" s="9" t="s">
        <v>429</v>
      </c>
      <c r="F752" s="55">
        <v>1900</v>
      </c>
      <c r="G752" s="55">
        <v>1900</v>
      </c>
      <c r="H752" s="3"/>
      <c r="I752" s="3"/>
    </row>
    <row r="753" spans="1:9" ht="13.5" outlineLevel="3">
      <c r="A753" s="16" t="s">
        <v>145</v>
      </c>
      <c r="B753" s="9" t="s">
        <v>48</v>
      </c>
      <c r="C753" s="9" t="s">
        <v>432</v>
      </c>
      <c r="D753" s="9" t="s">
        <v>511</v>
      </c>
      <c r="E753" s="9" t="s">
        <v>147</v>
      </c>
      <c r="F753" s="55">
        <f>F754</f>
        <v>40</v>
      </c>
      <c r="G753" s="55">
        <f>G754</f>
        <v>40</v>
      </c>
      <c r="H753" s="3"/>
      <c r="I753" s="3"/>
    </row>
    <row r="754" spans="1:9" ht="13.5" outlineLevel="3">
      <c r="A754" s="16" t="s">
        <v>146</v>
      </c>
      <c r="B754" s="9" t="s">
        <v>48</v>
      </c>
      <c r="C754" s="9" t="s">
        <v>432</v>
      </c>
      <c r="D754" s="9" t="s">
        <v>511</v>
      </c>
      <c r="E754" s="9" t="s">
        <v>148</v>
      </c>
      <c r="F754" s="55">
        <v>40</v>
      </c>
      <c r="G754" s="55">
        <v>40</v>
      </c>
      <c r="H754" s="3"/>
      <c r="I754" s="3"/>
    </row>
    <row r="755" spans="1:9" ht="13.5" outlineLevel="3">
      <c r="A755" s="14" t="s">
        <v>433</v>
      </c>
      <c r="B755" s="9" t="s">
        <v>48</v>
      </c>
      <c r="C755" s="9" t="s">
        <v>432</v>
      </c>
      <c r="D755" s="9" t="s">
        <v>512</v>
      </c>
      <c r="E755" s="9" t="s">
        <v>415</v>
      </c>
      <c r="F755" s="55">
        <f>F756</f>
        <v>1588</v>
      </c>
      <c r="G755" s="55">
        <f>G756</f>
        <v>1588</v>
      </c>
      <c r="H755" s="3"/>
      <c r="I755" s="3"/>
    </row>
    <row r="756" spans="1:9" ht="25.5" customHeight="1" outlineLevel="3">
      <c r="A756" s="16" t="s">
        <v>143</v>
      </c>
      <c r="B756" s="9" t="s">
        <v>48</v>
      </c>
      <c r="C756" s="9" t="s">
        <v>432</v>
      </c>
      <c r="D756" s="9" t="s">
        <v>512</v>
      </c>
      <c r="E756" s="9" t="s">
        <v>125</v>
      </c>
      <c r="F756" s="55">
        <f>F757</f>
        <v>1588</v>
      </c>
      <c r="G756" s="55">
        <f>G757</f>
        <v>1588</v>
      </c>
      <c r="H756" s="3"/>
      <c r="I756" s="3"/>
    </row>
    <row r="757" spans="1:9" ht="13.5" outlineLevel="3">
      <c r="A757" s="16" t="s">
        <v>144</v>
      </c>
      <c r="B757" s="9" t="s">
        <v>48</v>
      </c>
      <c r="C757" s="9" t="s">
        <v>432</v>
      </c>
      <c r="D757" s="9" t="s">
        <v>512</v>
      </c>
      <c r="E757" s="9" t="s">
        <v>429</v>
      </c>
      <c r="F757" s="55">
        <v>1588</v>
      </c>
      <c r="G757" s="55">
        <v>1588</v>
      </c>
      <c r="H757" s="3"/>
      <c r="I757" s="3"/>
    </row>
    <row r="758" spans="1:9" ht="25.5" outlineLevel="3">
      <c r="A758" s="66" t="s">
        <v>14</v>
      </c>
      <c r="B758" s="9" t="s">
        <v>48</v>
      </c>
      <c r="C758" s="9" t="s">
        <v>432</v>
      </c>
      <c r="D758" s="9" t="s">
        <v>513</v>
      </c>
      <c r="E758" s="9"/>
      <c r="F758" s="55">
        <f>F759</f>
        <v>210</v>
      </c>
      <c r="G758" s="55">
        <f>G759</f>
        <v>210</v>
      </c>
      <c r="H758" s="3"/>
      <c r="I758" s="3"/>
    </row>
    <row r="759" spans="1:9" ht="13.5" outlineLevel="3">
      <c r="A759" s="16" t="s">
        <v>145</v>
      </c>
      <c r="B759" s="9" t="s">
        <v>48</v>
      </c>
      <c r="C759" s="9" t="s">
        <v>432</v>
      </c>
      <c r="D759" s="9" t="s">
        <v>513</v>
      </c>
      <c r="E759" s="9" t="s">
        <v>147</v>
      </c>
      <c r="F759" s="55">
        <f>F760</f>
        <v>210</v>
      </c>
      <c r="G759" s="55">
        <f>G760</f>
        <v>210</v>
      </c>
      <c r="H759" s="3"/>
      <c r="I759" s="3"/>
    </row>
    <row r="760" spans="1:9" ht="13.5" outlineLevel="3">
      <c r="A760" s="16" t="s">
        <v>146</v>
      </c>
      <c r="B760" s="9" t="s">
        <v>48</v>
      </c>
      <c r="C760" s="9" t="s">
        <v>432</v>
      </c>
      <c r="D760" s="9" t="s">
        <v>513</v>
      </c>
      <c r="E760" s="9" t="s">
        <v>148</v>
      </c>
      <c r="F760" s="55">
        <v>210</v>
      </c>
      <c r="G760" s="55">
        <v>210</v>
      </c>
      <c r="H760" s="3"/>
      <c r="I760" s="3"/>
    </row>
    <row r="761" spans="1:9" ht="13.5" outlineLevel="3">
      <c r="A761" s="16"/>
      <c r="B761" s="9"/>
      <c r="C761" s="9"/>
      <c r="D761" s="9"/>
      <c r="E761" s="9"/>
      <c r="F761" s="55"/>
      <c r="G761" s="55"/>
      <c r="H761" s="3"/>
      <c r="I761" s="3"/>
    </row>
    <row r="762" spans="1:9" ht="13.5">
      <c r="A762" s="28" t="s">
        <v>124</v>
      </c>
      <c r="B762" s="7" t="s">
        <v>196</v>
      </c>
      <c r="C762" s="7" t="s">
        <v>415</v>
      </c>
      <c r="D762" s="7"/>
      <c r="E762" s="7" t="s">
        <v>415</v>
      </c>
      <c r="F762" s="54">
        <f>F763+F800+F790</f>
        <v>111519.2</v>
      </c>
      <c r="G762" s="54">
        <f>G763+G800+G790</f>
        <v>111519.2</v>
      </c>
      <c r="H762" s="3"/>
      <c r="I762" s="3"/>
    </row>
    <row r="763" spans="1:9" ht="13.5">
      <c r="A763" s="13" t="s">
        <v>128</v>
      </c>
      <c r="B763" s="7" t="s">
        <v>196</v>
      </c>
      <c r="C763" s="7" t="s">
        <v>350</v>
      </c>
      <c r="D763" s="7"/>
      <c r="E763" s="7"/>
      <c r="F763" s="54">
        <f>F764+F778+F784</f>
        <v>48578</v>
      </c>
      <c r="G763" s="54">
        <f>G764+G778+G784</f>
        <v>48578</v>
      </c>
      <c r="H763" s="3"/>
      <c r="I763" s="3"/>
    </row>
    <row r="764" spans="1:9" ht="27" outlineLevel="1">
      <c r="A764" s="14" t="s">
        <v>431</v>
      </c>
      <c r="B764" s="9" t="s">
        <v>196</v>
      </c>
      <c r="C764" s="9" t="s">
        <v>432</v>
      </c>
      <c r="D764" s="9"/>
      <c r="E764" s="9" t="s">
        <v>415</v>
      </c>
      <c r="F764" s="55">
        <f>F765</f>
        <v>27678</v>
      </c>
      <c r="G764" s="55">
        <f>G765</f>
        <v>27678</v>
      </c>
      <c r="H764" s="3"/>
      <c r="I764" s="3"/>
    </row>
    <row r="765" spans="1:9" ht="13.5" outlineLevel="1">
      <c r="A765" s="14" t="s">
        <v>233</v>
      </c>
      <c r="B765" s="9" t="s">
        <v>196</v>
      </c>
      <c r="C765" s="9" t="s">
        <v>432</v>
      </c>
      <c r="D765" s="9" t="s">
        <v>89</v>
      </c>
      <c r="E765" s="9"/>
      <c r="F765" s="55">
        <f>F770+F766</f>
        <v>27678</v>
      </c>
      <c r="G765" s="55">
        <f>G770+G766</f>
        <v>27678</v>
      </c>
      <c r="H765" s="3"/>
      <c r="I765" s="3"/>
    </row>
    <row r="766" spans="1:9" ht="13.5" outlineLevel="1">
      <c r="A766" s="17" t="s">
        <v>234</v>
      </c>
      <c r="B766" s="9" t="s">
        <v>196</v>
      </c>
      <c r="C766" s="9" t="s">
        <v>432</v>
      </c>
      <c r="D766" s="9" t="s">
        <v>506</v>
      </c>
      <c r="E766" s="9"/>
      <c r="F766" s="55">
        <f t="shared" ref="F766:G768" si="33">F767</f>
        <v>420</v>
      </c>
      <c r="G766" s="55">
        <f t="shared" si="33"/>
        <v>420</v>
      </c>
      <c r="H766" s="3"/>
      <c r="I766" s="3"/>
    </row>
    <row r="767" spans="1:9" ht="40.5" outlineLevel="1">
      <c r="A767" s="14" t="s">
        <v>403</v>
      </c>
      <c r="B767" s="9" t="s">
        <v>196</v>
      </c>
      <c r="C767" s="9" t="s">
        <v>432</v>
      </c>
      <c r="D767" s="9" t="s">
        <v>508</v>
      </c>
      <c r="E767" s="9"/>
      <c r="F767" s="55">
        <f t="shared" si="33"/>
        <v>420</v>
      </c>
      <c r="G767" s="55">
        <f t="shared" si="33"/>
        <v>420</v>
      </c>
      <c r="H767" s="3"/>
      <c r="I767" s="3"/>
    </row>
    <row r="768" spans="1:9" ht="13.5" outlineLevel="1">
      <c r="A768" s="16" t="s">
        <v>145</v>
      </c>
      <c r="B768" s="9" t="s">
        <v>196</v>
      </c>
      <c r="C768" s="9" t="s">
        <v>432</v>
      </c>
      <c r="D768" s="9" t="s">
        <v>508</v>
      </c>
      <c r="E768" s="9" t="s">
        <v>147</v>
      </c>
      <c r="F768" s="55">
        <f t="shared" si="33"/>
        <v>420</v>
      </c>
      <c r="G768" s="55">
        <f t="shared" si="33"/>
        <v>420</v>
      </c>
      <c r="H768" s="3"/>
      <c r="I768" s="3"/>
    </row>
    <row r="769" spans="1:9" ht="13.5" outlineLevel="1">
      <c r="A769" s="16" t="s">
        <v>146</v>
      </c>
      <c r="B769" s="9" t="s">
        <v>196</v>
      </c>
      <c r="C769" s="9" t="s">
        <v>432</v>
      </c>
      <c r="D769" s="9" t="s">
        <v>508</v>
      </c>
      <c r="E769" s="9" t="s">
        <v>148</v>
      </c>
      <c r="F769" s="55">
        <v>420</v>
      </c>
      <c r="G769" s="55">
        <v>420</v>
      </c>
      <c r="H769" s="3"/>
      <c r="I769" s="3"/>
    </row>
    <row r="770" spans="1:9" ht="13.5" outlineLevel="1">
      <c r="A770" s="16" t="s">
        <v>39</v>
      </c>
      <c r="B770" s="9" t="s">
        <v>196</v>
      </c>
      <c r="C770" s="9" t="s">
        <v>432</v>
      </c>
      <c r="D770" s="9" t="s">
        <v>92</v>
      </c>
      <c r="E770" s="9"/>
      <c r="F770" s="55">
        <f>F771</f>
        <v>27258</v>
      </c>
      <c r="G770" s="55">
        <f>G771</f>
        <v>27258</v>
      </c>
      <c r="H770" s="3"/>
      <c r="I770" s="3"/>
    </row>
    <row r="771" spans="1:9" ht="13.5" outlineLevel="2">
      <c r="A771" s="16" t="s">
        <v>191</v>
      </c>
      <c r="B771" s="9" t="s">
        <v>196</v>
      </c>
      <c r="C771" s="9" t="s">
        <v>432</v>
      </c>
      <c r="D771" s="9" t="s">
        <v>93</v>
      </c>
      <c r="E771" s="9" t="s">
        <v>415</v>
      </c>
      <c r="F771" s="55">
        <f>F772+F774+F776</f>
        <v>27258</v>
      </c>
      <c r="G771" s="55">
        <f>G772+G774+G776</f>
        <v>27258</v>
      </c>
      <c r="H771" s="3"/>
      <c r="I771" s="3"/>
    </row>
    <row r="772" spans="1:9" ht="27" customHeight="1" outlineLevel="3">
      <c r="A772" s="16" t="s">
        <v>143</v>
      </c>
      <c r="B772" s="9" t="s">
        <v>196</v>
      </c>
      <c r="C772" s="9" t="s">
        <v>432</v>
      </c>
      <c r="D772" s="9" t="s">
        <v>93</v>
      </c>
      <c r="E772" s="9" t="s">
        <v>125</v>
      </c>
      <c r="F772" s="55">
        <f>F773</f>
        <v>20850.5</v>
      </c>
      <c r="G772" s="55">
        <f>G773</f>
        <v>20850.5</v>
      </c>
      <c r="H772" s="3"/>
      <c r="I772" s="3"/>
    </row>
    <row r="773" spans="1:9" ht="13.5" outlineLevel="3">
      <c r="A773" s="16" t="s">
        <v>144</v>
      </c>
      <c r="B773" s="9" t="s">
        <v>196</v>
      </c>
      <c r="C773" s="9" t="s">
        <v>432</v>
      </c>
      <c r="D773" s="9" t="s">
        <v>93</v>
      </c>
      <c r="E773" s="9" t="s">
        <v>429</v>
      </c>
      <c r="F773" s="55">
        <v>20850.5</v>
      </c>
      <c r="G773" s="55">
        <v>20850.5</v>
      </c>
      <c r="H773" s="3"/>
      <c r="I773" s="3"/>
    </row>
    <row r="774" spans="1:9" ht="13.5" outlineLevel="3">
      <c r="A774" s="16" t="s">
        <v>145</v>
      </c>
      <c r="B774" s="9" t="s">
        <v>196</v>
      </c>
      <c r="C774" s="9" t="s">
        <v>432</v>
      </c>
      <c r="D774" s="9" t="s">
        <v>93</v>
      </c>
      <c r="E774" s="9" t="s">
        <v>147</v>
      </c>
      <c r="F774" s="55">
        <f>F775</f>
        <v>6114.9</v>
      </c>
      <c r="G774" s="55">
        <f>G775</f>
        <v>6114.9</v>
      </c>
      <c r="H774" s="3"/>
      <c r="I774" s="3"/>
    </row>
    <row r="775" spans="1:9" ht="13.5" outlineLevel="3">
      <c r="A775" s="16" t="s">
        <v>146</v>
      </c>
      <c r="B775" s="9" t="s">
        <v>196</v>
      </c>
      <c r="C775" s="9" t="s">
        <v>432</v>
      </c>
      <c r="D775" s="9" t="s">
        <v>93</v>
      </c>
      <c r="E775" s="9" t="s">
        <v>148</v>
      </c>
      <c r="F775" s="55">
        <v>6114.9</v>
      </c>
      <c r="G775" s="55">
        <v>6114.9</v>
      </c>
      <c r="H775" s="3"/>
      <c r="I775" s="3"/>
    </row>
    <row r="776" spans="1:9" ht="13.5" outlineLevel="3">
      <c r="A776" s="15" t="s">
        <v>149</v>
      </c>
      <c r="B776" s="9" t="s">
        <v>196</v>
      </c>
      <c r="C776" s="9" t="s">
        <v>432</v>
      </c>
      <c r="D776" s="9" t="s">
        <v>93</v>
      </c>
      <c r="E776" s="9" t="s">
        <v>151</v>
      </c>
      <c r="F776" s="55">
        <f>F777</f>
        <v>292.60000000000002</v>
      </c>
      <c r="G776" s="55">
        <f>G777</f>
        <v>292.60000000000002</v>
      </c>
      <c r="H776" s="3"/>
      <c r="I776" s="3"/>
    </row>
    <row r="777" spans="1:9" ht="13.5" outlineLevel="3">
      <c r="A777" s="16" t="s">
        <v>150</v>
      </c>
      <c r="B777" s="9" t="s">
        <v>196</v>
      </c>
      <c r="C777" s="9" t="s">
        <v>432</v>
      </c>
      <c r="D777" s="9" t="s">
        <v>93</v>
      </c>
      <c r="E777" s="9" t="s">
        <v>152</v>
      </c>
      <c r="F777" s="55">
        <v>292.60000000000002</v>
      </c>
      <c r="G777" s="55">
        <v>292.60000000000002</v>
      </c>
      <c r="H777" s="3"/>
      <c r="I777" s="3"/>
    </row>
    <row r="778" spans="1:9" ht="13.5" outlineLevel="1">
      <c r="A778" s="14" t="s">
        <v>434</v>
      </c>
      <c r="B778" s="9" t="s">
        <v>196</v>
      </c>
      <c r="C778" s="9" t="s">
        <v>435</v>
      </c>
      <c r="D778" s="9"/>
      <c r="E778" s="9" t="s">
        <v>415</v>
      </c>
      <c r="F778" s="55">
        <f t="shared" ref="F778:G782" si="34">F779</f>
        <v>20000</v>
      </c>
      <c r="G778" s="55">
        <f t="shared" si="34"/>
        <v>20000</v>
      </c>
      <c r="H778" s="3"/>
      <c r="I778" s="3"/>
    </row>
    <row r="779" spans="1:9" ht="13.5" outlineLevel="1">
      <c r="A779" s="14" t="s">
        <v>233</v>
      </c>
      <c r="B779" s="9" t="s">
        <v>196</v>
      </c>
      <c r="C779" s="9" t="s">
        <v>435</v>
      </c>
      <c r="D779" s="9" t="s">
        <v>89</v>
      </c>
      <c r="E779" s="9"/>
      <c r="F779" s="55">
        <f t="shared" si="34"/>
        <v>20000</v>
      </c>
      <c r="G779" s="55">
        <f t="shared" si="34"/>
        <v>20000</v>
      </c>
      <c r="H779" s="3"/>
      <c r="I779" s="3"/>
    </row>
    <row r="780" spans="1:9" ht="13.5" outlineLevel="1">
      <c r="A780" s="17" t="s">
        <v>234</v>
      </c>
      <c r="B780" s="9" t="s">
        <v>196</v>
      </c>
      <c r="C780" s="9" t="s">
        <v>435</v>
      </c>
      <c r="D780" s="9" t="s">
        <v>506</v>
      </c>
      <c r="E780" s="9"/>
      <c r="F780" s="55">
        <f t="shared" si="34"/>
        <v>20000</v>
      </c>
      <c r="G780" s="55">
        <f t="shared" si="34"/>
        <v>20000</v>
      </c>
      <c r="H780" s="3"/>
      <c r="I780" s="3"/>
    </row>
    <row r="781" spans="1:9" ht="13.5" outlineLevel="2">
      <c r="A781" s="14" t="s">
        <v>436</v>
      </c>
      <c r="B781" s="9" t="s">
        <v>196</v>
      </c>
      <c r="C781" s="9" t="s">
        <v>435</v>
      </c>
      <c r="D781" s="9" t="s">
        <v>509</v>
      </c>
      <c r="E781" s="9" t="s">
        <v>415</v>
      </c>
      <c r="F781" s="55">
        <f t="shared" si="34"/>
        <v>20000</v>
      </c>
      <c r="G781" s="55">
        <f t="shared" si="34"/>
        <v>20000</v>
      </c>
      <c r="H781" s="3"/>
      <c r="I781" s="3"/>
    </row>
    <row r="782" spans="1:9" ht="13.5" outlineLevel="2">
      <c r="A782" s="15" t="s">
        <v>149</v>
      </c>
      <c r="B782" s="9" t="s">
        <v>196</v>
      </c>
      <c r="C782" s="9" t="s">
        <v>435</v>
      </c>
      <c r="D782" s="9" t="s">
        <v>509</v>
      </c>
      <c r="E782" s="9" t="s">
        <v>151</v>
      </c>
      <c r="F782" s="55">
        <f t="shared" si="34"/>
        <v>20000</v>
      </c>
      <c r="G782" s="55">
        <f t="shared" si="34"/>
        <v>20000</v>
      </c>
      <c r="H782" s="3"/>
      <c r="I782" s="3"/>
    </row>
    <row r="783" spans="1:9" ht="13.5" outlineLevel="3">
      <c r="A783" s="14" t="s">
        <v>437</v>
      </c>
      <c r="B783" s="9" t="s">
        <v>196</v>
      </c>
      <c r="C783" s="9" t="s">
        <v>435</v>
      </c>
      <c r="D783" s="9" t="s">
        <v>509</v>
      </c>
      <c r="E783" s="9" t="s">
        <v>438</v>
      </c>
      <c r="F783" s="55">
        <v>20000</v>
      </c>
      <c r="G783" s="55">
        <v>20000</v>
      </c>
      <c r="H783" s="3"/>
      <c r="I783" s="3"/>
    </row>
    <row r="784" spans="1:9" ht="13.5" outlineLevel="1">
      <c r="A784" s="14" t="s">
        <v>22</v>
      </c>
      <c r="B784" s="9" t="s">
        <v>196</v>
      </c>
      <c r="C784" s="9" t="s">
        <v>23</v>
      </c>
      <c r="D784" s="9"/>
      <c r="E784" s="9" t="s">
        <v>415</v>
      </c>
      <c r="F784" s="55">
        <f>F785</f>
        <v>900</v>
      </c>
      <c r="G784" s="55">
        <f>G785</f>
        <v>900</v>
      </c>
      <c r="H784" s="3"/>
      <c r="I784" s="3"/>
    </row>
    <row r="785" spans="1:9" ht="13.5" outlineLevel="1">
      <c r="A785" s="14" t="s">
        <v>233</v>
      </c>
      <c r="B785" s="9" t="s">
        <v>196</v>
      </c>
      <c r="C785" s="9" t="s">
        <v>23</v>
      </c>
      <c r="D785" s="9" t="s">
        <v>89</v>
      </c>
      <c r="E785" s="9"/>
      <c r="F785" s="55">
        <f t="shared" ref="F785:G788" si="35">F786</f>
        <v>900</v>
      </c>
      <c r="G785" s="55">
        <f t="shared" si="35"/>
        <v>900</v>
      </c>
      <c r="H785" s="3"/>
      <c r="I785" s="3"/>
    </row>
    <row r="786" spans="1:9" ht="13.5" outlineLevel="1">
      <c r="A786" s="17" t="s">
        <v>234</v>
      </c>
      <c r="B786" s="9" t="s">
        <v>196</v>
      </c>
      <c r="C786" s="9" t="s">
        <v>23</v>
      </c>
      <c r="D786" s="9" t="s">
        <v>506</v>
      </c>
      <c r="E786" s="9"/>
      <c r="F786" s="55">
        <f t="shared" si="35"/>
        <v>900</v>
      </c>
      <c r="G786" s="55">
        <f t="shared" si="35"/>
        <v>900</v>
      </c>
      <c r="H786" s="3"/>
      <c r="I786" s="3"/>
    </row>
    <row r="787" spans="1:9" ht="13.5" outlineLevel="2">
      <c r="A787" s="14" t="s">
        <v>357</v>
      </c>
      <c r="B787" s="9" t="s">
        <v>196</v>
      </c>
      <c r="C787" s="9" t="s">
        <v>23</v>
      </c>
      <c r="D787" s="9" t="s">
        <v>510</v>
      </c>
      <c r="E787" s="9" t="s">
        <v>415</v>
      </c>
      <c r="F787" s="55">
        <f t="shared" si="35"/>
        <v>900</v>
      </c>
      <c r="G787" s="55">
        <f t="shared" si="35"/>
        <v>900</v>
      </c>
      <c r="H787" s="3"/>
      <c r="I787" s="3"/>
    </row>
    <row r="788" spans="1:9" ht="13.5" outlineLevel="2">
      <c r="A788" s="16" t="s">
        <v>145</v>
      </c>
      <c r="B788" s="9" t="s">
        <v>196</v>
      </c>
      <c r="C788" s="9" t="s">
        <v>23</v>
      </c>
      <c r="D788" s="9" t="s">
        <v>510</v>
      </c>
      <c r="E788" s="9" t="s">
        <v>147</v>
      </c>
      <c r="F788" s="55">
        <f t="shared" si="35"/>
        <v>900</v>
      </c>
      <c r="G788" s="55">
        <f t="shared" si="35"/>
        <v>900</v>
      </c>
      <c r="H788" s="3"/>
      <c r="I788" s="3"/>
    </row>
    <row r="789" spans="1:9" ht="13.5" outlineLevel="3">
      <c r="A789" s="16" t="s">
        <v>146</v>
      </c>
      <c r="B789" s="9" t="s">
        <v>196</v>
      </c>
      <c r="C789" s="9" t="s">
        <v>23</v>
      </c>
      <c r="D789" s="9" t="s">
        <v>510</v>
      </c>
      <c r="E789" s="9" t="s">
        <v>148</v>
      </c>
      <c r="F789" s="55">
        <v>900</v>
      </c>
      <c r="G789" s="55">
        <v>900</v>
      </c>
      <c r="H789" s="3"/>
      <c r="I789" s="3"/>
    </row>
    <row r="790" spans="1:9" ht="13.5" outlineLevel="3">
      <c r="A790" s="13" t="s">
        <v>193</v>
      </c>
      <c r="B790" s="12" t="s">
        <v>196</v>
      </c>
      <c r="C790" s="32" t="s">
        <v>354</v>
      </c>
      <c r="D790" s="9"/>
      <c r="E790" s="9"/>
      <c r="F790" s="55">
        <f t="shared" ref="F790:G792" si="36">F791</f>
        <v>27941.200000000001</v>
      </c>
      <c r="G790" s="55">
        <f t="shared" si="36"/>
        <v>27941.200000000001</v>
      </c>
      <c r="H790" s="3"/>
      <c r="I790" s="3"/>
    </row>
    <row r="791" spans="1:9" ht="13.5" outlineLevel="3">
      <c r="A791" s="14" t="s">
        <v>60</v>
      </c>
      <c r="B791" s="9" t="s">
        <v>196</v>
      </c>
      <c r="C791" s="9" t="s">
        <v>61</v>
      </c>
      <c r="D791" s="9"/>
      <c r="E791" s="9" t="s">
        <v>415</v>
      </c>
      <c r="F791" s="55">
        <f t="shared" si="36"/>
        <v>27941.200000000001</v>
      </c>
      <c r="G791" s="55">
        <f t="shared" si="36"/>
        <v>27941.200000000001</v>
      </c>
      <c r="H791" s="3"/>
      <c r="I791" s="3"/>
    </row>
    <row r="792" spans="1:9" ht="13.5" outlineLevel="3">
      <c r="A792" s="16" t="s">
        <v>443</v>
      </c>
      <c r="B792" s="9" t="s">
        <v>196</v>
      </c>
      <c r="C792" s="9" t="s">
        <v>61</v>
      </c>
      <c r="D792" s="9" t="s">
        <v>291</v>
      </c>
      <c r="E792" s="9"/>
      <c r="F792" s="55">
        <f t="shared" si="36"/>
        <v>27941.200000000001</v>
      </c>
      <c r="G792" s="55">
        <f t="shared" si="36"/>
        <v>27941.200000000001</v>
      </c>
      <c r="H792" s="3"/>
      <c r="I792" s="3"/>
    </row>
    <row r="793" spans="1:9" ht="27" outlineLevel="3">
      <c r="A793" s="16" t="s">
        <v>441</v>
      </c>
      <c r="B793" s="9" t="s">
        <v>196</v>
      </c>
      <c r="C793" s="9" t="s">
        <v>61</v>
      </c>
      <c r="D793" s="9" t="s">
        <v>299</v>
      </c>
      <c r="E793" s="9"/>
      <c r="F793" s="55">
        <f>F794+F796+F798</f>
        <v>27941.200000000001</v>
      </c>
      <c r="G793" s="55">
        <f>G794+G796+G798</f>
        <v>27941.200000000001</v>
      </c>
      <c r="H793" s="3"/>
      <c r="I793" s="3"/>
    </row>
    <row r="794" spans="1:9" ht="28.5" customHeight="1" outlineLevel="3">
      <c r="A794" s="16" t="s">
        <v>143</v>
      </c>
      <c r="B794" s="9" t="s">
        <v>196</v>
      </c>
      <c r="C794" s="9" t="s">
        <v>61</v>
      </c>
      <c r="D794" s="9" t="s">
        <v>299</v>
      </c>
      <c r="E794" s="9" t="s">
        <v>125</v>
      </c>
      <c r="F794" s="55">
        <f>F795</f>
        <v>24760.2</v>
      </c>
      <c r="G794" s="55">
        <f>G795</f>
        <v>24760.2</v>
      </c>
      <c r="H794" s="3"/>
      <c r="I794" s="3"/>
    </row>
    <row r="795" spans="1:9" ht="13.5" outlineLevel="3">
      <c r="A795" s="16" t="s">
        <v>165</v>
      </c>
      <c r="B795" s="9" t="s">
        <v>196</v>
      </c>
      <c r="C795" s="9" t="s">
        <v>61</v>
      </c>
      <c r="D795" s="9" t="s">
        <v>299</v>
      </c>
      <c r="E795" s="9" t="s">
        <v>166</v>
      </c>
      <c r="F795" s="55">
        <v>24760.2</v>
      </c>
      <c r="G795" s="55">
        <v>24760.2</v>
      </c>
      <c r="H795" s="3"/>
      <c r="I795" s="3"/>
    </row>
    <row r="796" spans="1:9" ht="13.5" outlineLevel="3">
      <c r="A796" s="16" t="s">
        <v>145</v>
      </c>
      <c r="B796" s="9" t="s">
        <v>196</v>
      </c>
      <c r="C796" s="9" t="s">
        <v>61</v>
      </c>
      <c r="D796" s="9" t="s">
        <v>299</v>
      </c>
      <c r="E796" s="9" t="s">
        <v>147</v>
      </c>
      <c r="F796" s="55">
        <f>F797</f>
        <v>3175</v>
      </c>
      <c r="G796" s="55">
        <f>G797</f>
        <v>3175</v>
      </c>
      <c r="H796" s="3"/>
      <c r="I796" s="3"/>
    </row>
    <row r="797" spans="1:9" ht="13.5" outlineLevel="3">
      <c r="A797" s="16" t="s">
        <v>146</v>
      </c>
      <c r="B797" s="9" t="s">
        <v>196</v>
      </c>
      <c r="C797" s="9" t="s">
        <v>61</v>
      </c>
      <c r="D797" s="9" t="s">
        <v>299</v>
      </c>
      <c r="E797" s="9" t="s">
        <v>148</v>
      </c>
      <c r="F797" s="55">
        <v>3175</v>
      </c>
      <c r="G797" s="55">
        <v>3175</v>
      </c>
      <c r="H797" s="3"/>
      <c r="I797" s="3"/>
    </row>
    <row r="798" spans="1:9" ht="13.5" outlineLevel="3">
      <c r="A798" s="15" t="s">
        <v>149</v>
      </c>
      <c r="B798" s="9" t="s">
        <v>196</v>
      </c>
      <c r="C798" s="9" t="s">
        <v>61</v>
      </c>
      <c r="D798" s="9" t="s">
        <v>299</v>
      </c>
      <c r="E798" s="9" t="s">
        <v>151</v>
      </c>
      <c r="F798" s="55">
        <f>F799</f>
        <v>6</v>
      </c>
      <c r="G798" s="55">
        <f>G799</f>
        <v>6</v>
      </c>
      <c r="H798" s="3"/>
      <c r="I798" s="3"/>
    </row>
    <row r="799" spans="1:9" ht="13.5" outlineLevel="3">
      <c r="A799" s="16" t="s">
        <v>150</v>
      </c>
      <c r="B799" s="9" t="s">
        <v>196</v>
      </c>
      <c r="C799" s="9" t="s">
        <v>61</v>
      </c>
      <c r="D799" s="9" t="s">
        <v>299</v>
      </c>
      <c r="E799" s="9" t="s">
        <v>152</v>
      </c>
      <c r="F799" s="55">
        <v>6</v>
      </c>
      <c r="G799" s="55">
        <v>6</v>
      </c>
      <c r="H799" s="3"/>
      <c r="I799" s="3"/>
    </row>
    <row r="800" spans="1:9" ht="13.5" outlineLevel="3">
      <c r="A800" s="13" t="s">
        <v>142</v>
      </c>
      <c r="B800" s="7" t="s">
        <v>196</v>
      </c>
      <c r="C800" s="32" t="s">
        <v>232</v>
      </c>
      <c r="D800" s="9"/>
      <c r="E800" s="9"/>
      <c r="F800" s="55">
        <f t="shared" ref="F800:G805" si="37">F801</f>
        <v>35000</v>
      </c>
      <c r="G800" s="55">
        <f t="shared" si="37"/>
        <v>35000</v>
      </c>
      <c r="H800" s="3"/>
      <c r="I800" s="3"/>
    </row>
    <row r="801" spans="1:9" ht="13.5" outlineLevel="1">
      <c r="A801" s="14" t="s">
        <v>126</v>
      </c>
      <c r="B801" s="9" t="s">
        <v>196</v>
      </c>
      <c r="C801" s="9" t="s">
        <v>127</v>
      </c>
      <c r="D801" s="9"/>
      <c r="E801" s="9" t="s">
        <v>415</v>
      </c>
      <c r="F801" s="55">
        <f t="shared" si="37"/>
        <v>35000</v>
      </c>
      <c r="G801" s="55">
        <f t="shared" si="37"/>
        <v>35000</v>
      </c>
      <c r="H801" s="3"/>
      <c r="I801" s="3"/>
    </row>
    <row r="802" spans="1:9" ht="13.5" outlineLevel="1">
      <c r="A802" s="14" t="s">
        <v>233</v>
      </c>
      <c r="B802" s="9" t="s">
        <v>196</v>
      </c>
      <c r="C802" s="9" t="s">
        <v>127</v>
      </c>
      <c r="D802" s="9" t="s">
        <v>89</v>
      </c>
      <c r="E802" s="9"/>
      <c r="F802" s="55">
        <f t="shared" si="37"/>
        <v>35000</v>
      </c>
      <c r="G802" s="55">
        <f t="shared" si="37"/>
        <v>35000</v>
      </c>
      <c r="H802" s="3"/>
      <c r="I802" s="3"/>
    </row>
    <row r="803" spans="1:9" ht="13.5" outlineLevel="1">
      <c r="A803" s="17" t="s">
        <v>234</v>
      </c>
      <c r="B803" s="9" t="s">
        <v>196</v>
      </c>
      <c r="C803" s="9" t="s">
        <v>127</v>
      </c>
      <c r="D803" s="9" t="s">
        <v>506</v>
      </c>
      <c r="E803" s="9"/>
      <c r="F803" s="55">
        <f t="shared" si="37"/>
        <v>35000</v>
      </c>
      <c r="G803" s="55">
        <f t="shared" si="37"/>
        <v>35000</v>
      </c>
      <c r="H803" s="3"/>
      <c r="I803" s="3"/>
    </row>
    <row r="804" spans="1:9" ht="13.5" customHeight="1" outlineLevel="2">
      <c r="A804" s="21" t="s">
        <v>235</v>
      </c>
      <c r="B804" s="9" t="s">
        <v>196</v>
      </c>
      <c r="C804" s="9" t="s">
        <v>127</v>
      </c>
      <c r="D804" s="9" t="s">
        <v>507</v>
      </c>
      <c r="E804" s="9" t="s">
        <v>415</v>
      </c>
      <c r="F804" s="55">
        <f t="shared" si="37"/>
        <v>35000</v>
      </c>
      <c r="G804" s="55">
        <f t="shared" si="37"/>
        <v>35000</v>
      </c>
      <c r="H804" s="3"/>
      <c r="I804" s="3"/>
    </row>
    <row r="805" spans="1:9" ht="13.5" outlineLevel="2">
      <c r="A805" s="21" t="s">
        <v>172</v>
      </c>
      <c r="B805" s="9" t="s">
        <v>196</v>
      </c>
      <c r="C805" s="9" t="s">
        <v>127</v>
      </c>
      <c r="D805" s="9" t="s">
        <v>507</v>
      </c>
      <c r="E805" s="9" t="s">
        <v>173</v>
      </c>
      <c r="F805" s="55">
        <f t="shared" si="37"/>
        <v>35000</v>
      </c>
      <c r="G805" s="55">
        <f t="shared" si="37"/>
        <v>35000</v>
      </c>
      <c r="H805" s="3"/>
      <c r="I805" s="3"/>
    </row>
    <row r="806" spans="1:9" ht="13.5" outlineLevel="3">
      <c r="A806" s="21" t="s">
        <v>171</v>
      </c>
      <c r="B806" s="9" t="s">
        <v>196</v>
      </c>
      <c r="C806" s="9" t="s">
        <v>127</v>
      </c>
      <c r="D806" s="9" t="s">
        <v>507</v>
      </c>
      <c r="E806" s="9" t="s">
        <v>170</v>
      </c>
      <c r="F806" s="55">
        <v>35000</v>
      </c>
      <c r="G806" s="55">
        <v>35000</v>
      </c>
      <c r="H806" s="3"/>
      <c r="I806" s="3"/>
    </row>
    <row r="807" spans="1:9" ht="13.5">
      <c r="A807" s="29" t="s">
        <v>413</v>
      </c>
      <c r="B807" s="11"/>
      <c r="C807" s="11"/>
      <c r="D807" s="11"/>
      <c r="E807" s="11"/>
      <c r="F807" s="58">
        <f>F8+F354+F373+F550+F716+F762+F737</f>
        <v>3812844.3000000003</v>
      </c>
      <c r="G807" s="58">
        <f>G8+G354+G373+G550+G716+G762+G737</f>
        <v>3826591.6</v>
      </c>
      <c r="H807" s="3"/>
      <c r="I807" s="3"/>
    </row>
    <row r="808" spans="1:9">
      <c r="A808" s="5"/>
      <c r="F808" s="59"/>
      <c r="G808" s="59"/>
      <c r="H808" s="3"/>
      <c r="I808" s="3"/>
    </row>
    <row r="809" spans="1:9">
      <c r="F809" s="59"/>
      <c r="G809" s="59"/>
      <c r="H809" s="3"/>
      <c r="I809" s="3"/>
    </row>
    <row r="810" spans="1:9">
      <c r="F810" s="59"/>
      <c r="G810" s="59"/>
      <c r="H810" s="3"/>
      <c r="I810" s="3"/>
    </row>
    <row r="811" spans="1:9">
      <c r="F811" s="59"/>
      <c r="G811" s="76"/>
      <c r="H811" s="3"/>
      <c r="I811" s="3"/>
    </row>
    <row r="812" spans="1:9">
      <c r="F812" s="59"/>
      <c r="G812" s="59"/>
      <c r="H812" s="3"/>
      <c r="I812" s="3"/>
    </row>
    <row r="813" spans="1:9">
      <c r="F813" s="59"/>
      <c r="G813" s="59"/>
      <c r="H813" s="3"/>
      <c r="I813" s="3"/>
    </row>
    <row r="814" spans="1:9">
      <c r="F814" s="59"/>
      <c r="H814" s="3"/>
      <c r="I814" s="3"/>
    </row>
    <row r="815" spans="1:9">
      <c r="F815" s="59"/>
      <c r="H815" s="3"/>
      <c r="I815" s="3"/>
    </row>
    <row r="816" spans="1:9">
      <c r="F816" s="59"/>
      <c r="H816" s="3"/>
      <c r="I816" s="3"/>
    </row>
    <row r="817" spans="6:9">
      <c r="F817" s="59"/>
      <c r="H817" s="3"/>
      <c r="I817" s="3"/>
    </row>
    <row r="818" spans="6:9">
      <c r="F818" s="59"/>
      <c r="H818" s="3"/>
      <c r="I818" s="3"/>
    </row>
    <row r="819" spans="6:9">
      <c r="F819" s="59"/>
      <c r="H819" s="3"/>
      <c r="I819" s="3"/>
    </row>
    <row r="820" spans="6:9">
      <c r="F820" s="59"/>
      <c r="H820" s="3"/>
      <c r="I820" s="3"/>
    </row>
    <row r="821" spans="6:9">
      <c r="F821" s="59"/>
      <c r="H821" s="3"/>
      <c r="I821" s="3"/>
    </row>
    <row r="822" spans="6:9">
      <c r="F822" s="59"/>
      <c r="H822" s="3"/>
      <c r="I822" s="3"/>
    </row>
    <row r="823" spans="6:9">
      <c r="F823" s="59"/>
      <c r="H823" s="3"/>
      <c r="I823" s="3"/>
    </row>
    <row r="824" spans="6:9">
      <c r="F824" s="59"/>
      <c r="H824" s="3"/>
      <c r="I824" s="3"/>
    </row>
    <row r="825" spans="6:9">
      <c r="F825" s="59"/>
      <c r="H825" s="3"/>
      <c r="I825" s="3"/>
    </row>
    <row r="826" spans="6:9">
      <c r="F826" s="59"/>
      <c r="H826" s="3"/>
      <c r="I826" s="3"/>
    </row>
    <row r="827" spans="6:9">
      <c r="F827" s="59"/>
      <c r="H827" s="3"/>
      <c r="I827" s="3"/>
    </row>
    <row r="828" spans="6:9">
      <c r="F828" s="59"/>
      <c r="H828" s="3"/>
      <c r="I828" s="3"/>
    </row>
    <row r="829" spans="6:9">
      <c r="F829" s="59"/>
      <c r="H829" s="3"/>
      <c r="I829" s="3"/>
    </row>
    <row r="830" spans="6:9">
      <c r="F830" s="59"/>
      <c r="H830" s="3"/>
      <c r="I830" s="3"/>
    </row>
    <row r="831" spans="6:9">
      <c r="F831" s="59"/>
      <c r="H831" s="3"/>
      <c r="I831" s="3"/>
    </row>
    <row r="832" spans="6:9">
      <c r="F832" s="59"/>
      <c r="H832" s="3"/>
      <c r="I832" s="3"/>
    </row>
    <row r="833" spans="6:9">
      <c r="F833" s="59"/>
      <c r="H833" s="3"/>
      <c r="I833" s="3"/>
    </row>
    <row r="834" spans="6:9">
      <c r="F834" s="59"/>
      <c r="H834" s="3"/>
      <c r="I834" s="3"/>
    </row>
    <row r="835" spans="6:9">
      <c r="F835" s="59"/>
      <c r="H835" s="3"/>
      <c r="I835" s="3"/>
    </row>
    <row r="836" spans="6:9">
      <c r="F836" s="59"/>
      <c r="H836" s="3"/>
      <c r="I836" s="3"/>
    </row>
    <row r="837" spans="6:9">
      <c r="F837" s="59"/>
      <c r="H837" s="3"/>
      <c r="I837" s="3"/>
    </row>
    <row r="838" spans="6:9">
      <c r="F838" s="59"/>
      <c r="H838" s="3"/>
      <c r="I838" s="3"/>
    </row>
    <row r="839" spans="6:9">
      <c r="F839" s="59"/>
      <c r="H839" s="3"/>
      <c r="I839" s="3"/>
    </row>
    <row r="840" spans="6:9">
      <c r="F840" s="59"/>
      <c r="H840" s="3"/>
      <c r="I840" s="3"/>
    </row>
    <row r="841" spans="6:9">
      <c r="F841" s="59"/>
      <c r="H841" s="3"/>
      <c r="I841" s="3"/>
    </row>
    <row r="842" spans="6:9">
      <c r="F842" s="59"/>
      <c r="H842" s="3"/>
      <c r="I842" s="3"/>
    </row>
    <row r="843" spans="6:9">
      <c r="F843" s="59"/>
      <c r="H843" s="3"/>
      <c r="I843" s="3"/>
    </row>
    <row r="844" spans="6:9">
      <c r="F844" s="59"/>
      <c r="H844" s="3"/>
      <c r="I844" s="3"/>
    </row>
    <row r="845" spans="6:9">
      <c r="F845" s="59"/>
      <c r="H845" s="3"/>
      <c r="I845" s="3"/>
    </row>
    <row r="846" spans="6:9">
      <c r="F846" s="59"/>
      <c r="H846" s="3"/>
      <c r="I846" s="3"/>
    </row>
    <row r="847" spans="6:9">
      <c r="F847" s="59"/>
      <c r="H847" s="3"/>
      <c r="I847" s="3"/>
    </row>
    <row r="848" spans="6:9">
      <c r="F848" s="59"/>
      <c r="H848" s="3"/>
      <c r="I848" s="3"/>
    </row>
    <row r="849" spans="6:9">
      <c r="F849" s="59"/>
      <c r="H849" s="3"/>
      <c r="I849" s="3"/>
    </row>
    <row r="850" spans="6:9">
      <c r="F850" s="59"/>
      <c r="H850" s="3"/>
      <c r="I850" s="3"/>
    </row>
    <row r="851" spans="6:9">
      <c r="F851" s="59"/>
      <c r="H851" s="3"/>
      <c r="I851" s="3"/>
    </row>
    <row r="852" spans="6:9">
      <c r="F852" s="59"/>
      <c r="H852" s="3"/>
      <c r="I852" s="3"/>
    </row>
    <row r="853" spans="6:9">
      <c r="F853" s="59"/>
      <c r="H853" s="3"/>
      <c r="I853" s="3"/>
    </row>
    <row r="854" spans="6:9">
      <c r="F854" s="59"/>
      <c r="H854" s="3"/>
      <c r="I854" s="3"/>
    </row>
    <row r="855" spans="6:9">
      <c r="F855" s="59"/>
      <c r="H855" s="3"/>
      <c r="I855" s="3"/>
    </row>
    <row r="856" spans="6:9">
      <c r="F856" s="59"/>
      <c r="H856" s="3"/>
      <c r="I856" s="3"/>
    </row>
    <row r="857" spans="6:9">
      <c r="F857" s="59"/>
      <c r="H857" s="3"/>
      <c r="I857" s="3"/>
    </row>
    <row r="858" spans="6:9">
      <c r="F858" s="59"/>
      <c r="H858" s="3"/>
      <c r="I858" s="3"/>
    </row>
    <row r="859" spans="6:9">
      <c r="F859" s="59"/>
      <c r="H859" s="3"/>
      <c r="I859" s="3"/>
    </row>
    <row r="860" spans="6:9">
      <c r="F860" s="59"/>
      <c r="H860" s="3"/>
      <c r="I860" s="3"/>
    </row>
    <row r="861" spans="6:9">
      <c r="F861" s="59"/>
      <c r="H861" s="3"/>
      <c r="I861" s="3"/>
    </row>
    <row r="862" spans="6:9">
      <c r="F862" s="59"/>
      <c r="H862" s="3"/>
      <c r="I862" s="3"/>
    </row>
    <row r="863" spans="6:9">
      <c r="F863" s="59"/>
      <c r="H863" s="3"/>
      <c r="I863" s="3"/>
    </row>
    <row r="864" spans="6:9">
      <c r="F864" s="59"/>
      <c r="H864" s="3"/>
      <c r="I864" s="3"/>
    </row>
    <row r="865" spans="6:9">
      <c r="F865" s="59"/>
      <c r="H865" s="3"/>
      <c r="I865" s="3"/>
    </row>
    <row r="866" spans="6:9">
      <c r="F866" s="59"/>
      <c r="H866" s="3"/>
      <c r="I866" s="3"/>
    </row>
    <row r="867" spans="6:9">
      <c r="F867" s="59"/>
      <c r="H867" s="3"/>
      <c r="I867" s="3"/>
    </row>
    <row r="868" spans="6:9">
      <c r="F868" s="59"/>
      <c r="H868" s="3"/>
      <c r="I868" s="3"/>
    </row>
    <row r="869" spans="6:9">
      <c r="F869" s="59"/>
      <c r="H869" s="3"/>
      <c r="I869" s="3"/>
    </row>
    <row r="870" spans="6:9">
      <c r="F870" s="59"/>
      <c r="H870" s="3"/>
      <c r="I870" s="3"/>
    </row>
    <row r="871" spans="6:9">
      <c r="F871" s="59"/>
    </row>
    <row r="872" spans="6:9">
      <c r="F872" s="59"/>
    </row>
    <row r="873" spans="6:9">
      <c r="F873" s="59"/>
    </row>
    <row r="874" spans="6:9">
      <c r="F874" s="59"/>
    </row>
    <row r="875" spans="6:9">
      <c r="F875" s="59"/>
    </row>
    <row r="876" spans="6:9">
      <c r="F876" s="59"/>
    </row>
    <row r="877" spans="6:9">
      <c r="F877" s="59"/>
    </row>
    <row r="878" spans="6:9">
      <c r="F878" s="59"/>
    </row>
    <row r="879" spans="6:9">
      <c r="F879" s="59"/>
    </row>
    <row r="880" spans="6:9">
      <c r="F880" s="59"/>
    </row>
    <row r="881" spans="6:6">
      <c r="F881" s="59"/>
    </row>
    <row r="882" spans="6:6">
      <c r="F882" s="59"/>
    </row>
    <row r="883" spans="6:6">
      <c r="F883" s="59"/>
    </row>
    <row r="884" spans="6:6">
      <c r="F884" s="59"/>
    </row>
    <row r="885" spans="6:6">
      <c r="F885" s="59"/>
    </row>
    <row r="886" spans="6:6">
      <c r="F886" s="59"/>
    </row>
    <row r="887" spans="6:6">
      <c r="F887" s="59"/>
    </row>
    <row r="888" spans="6:6">
      <c r="F888" s="59"/>
    </row>
    <row r="889" spans="6:6">
      <c r="F889" s="59"/>
    </row>
    <row r="890" spans="6:6">
      <c r="F890" s="59"/>
    </row>
    <row r="891" spans="6:6">
      <c r="F891" s="59"/>
    </row>
    <row r="892" spans="6:6">
      <c r="F892" s="59"/>
    </row>
    <row r="893" spans="6:6">
      <c r="F893" s="59"/>
    </row>
    <row r="894" spans="6:6">
      <c r="F894" s="59"/>
    </row>
    <row r="895" spans="6:6">
      <c r="F895" s="59"/>
    </row>
    <row r="896" spans="6:6">
      <c r="F896" s="59"/>
    </row>
  </sheetData>
  <mergeCells count="10">
    <mergeCell ref="B1:G1"/>
    <mergeCell ref="A2:I2"/>
    <mergeCell ref="A4:I4"/>
    <mergeCell ref="F6:G6"/>
    <mergeCell ref="A6:A7"/>
    <mergeCell ref="B6:B7"/>
    <mergeCell ref="C6:C7"/>
    <mergeCell ref="D6:D7"/>
    <mergeCell ref="E6:E7"/>
    <mergeCell ref="A3:G3"/>
  </mergeCells>
  <phoneticPr fontId="0" type="noConversion"/>
  <pageMargins left="0.86614173228346458" right="0.35433070866141736" top="0.39370078740157483" bottom="0.19685039370078741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781"/>
  <sheetViews>
    <sheetView showGridLines="0" topLeftCell="A130" workbookViewId="0">
      <selection activeCell="C38" sqref="C38"/>
    </sheetView>
  </sheetViews>
  <sheetFormatPr defaultRowHeight="12.75" outlineLevelRow="3"/>
  <cols>
    <col min="1" max="1" width="74.7109375" style="3" customWidth="1"/>
    <col min="2" max="2" width="6.7109375" style="3" customWidth="1"/>
    <col min="3" max="3" width="10.42578125" style="3" customWidth="1"/>
    <col min="4" max="4" width="6.7109375" style="3" customWidth="1"/>
    <col min="5" max="5" width="11.28515625" style="3" customWidth="1"/>
    <col min="6" max="6" width="10" style="3" customWidth="1"/>
    <col min="7" max="7" width="10.7109375" bestFit="1" customWidth="1"/>
  </cols>
  <sheetData>
    <row r="1" spans="1:9" ht="78" customHeight="1">
      <c r="A1" s="78"/>
      <c r="B1" s="86" t="s">
        <v>584</v>
      </c>
      <c r="C1" s="86"/>
      <c r="D1" s="86"/>
      <c r="E1" s="86"/>
      <c r="F1" s="86"/>
      <c r="G1" s="1"/>
      <c r="H1" s="1"/>
      <c r="I1" s="1"/>
    </row>
    <row r="2" spans="1:9">
      <c r="A2" s="87"/>
      <c r="B2" s="87"/>
      <c r="C2" s="87"/>
      <c r="D2" s="87"/>
      <c r="E2" s="87"/>
      <c r="F2" s="87"/>
      <c r="G2" s="87"/>
      <c r="H2" s="87"/>
      <c r="I2" s="87"/>
    </row>
    <row r="3" spans="1:9" ht="46.5" customHeight="1">
      <c r="A3" s="92" t="s">
        <v>567</v>
      </c>
      <c r="B3" s="92"/>
      <c r="C3" s="92"/>
      <c r="D3" s="92"/>
      <c r="E3" s="92"/>
      <c r="F3" s="92"/>
      <c r="G3" s="79"/>
      <c r="H3" s="79"/>
      <c r="I3" s="79"/>
    </row>
    <row r="4" spans="1:9">
      <c r="A4" s="88"/>
      <c r="B4" s="88"/>
      <c r="C4" s="88"/>
      <c r="D4" s="88"/>
      <c r="E4" s="88"/>
      <c r="F4" s="88"/>
      <c r="G4" s="88"/>
      <c r="H4" s="88"/>
      <c r="I4" s="88"/>
    </row>
    <row r="5" spans="1:9">
      <c r="A5" s="5"/>
      <c r="B5" s="5"/>
      <c r="C5" s="5"/>
      <c r="D5" s="5"/>
      <c r="E5" s="81" t="s">
        <v>414</v>
      </c>
      <c r="F5" s="5"/>
      <c r="G5" s="5"/>
      <c r="H5" s="5"/>
      <c r="I5" s="5"/>
    </row>
    <row r="6" spans="1:9" ht="20.25" customHeight="1">
      <c r="A6" s="90" t="s">
        <v>416</v>
      </c>
      <c r="B6" s="90" t="s">
        <v>418</v>
      </c>
      <c r="C6" s="90" t="s">
        <v>419</v>
      </c>
      <c r="D6" s="90" t="s">
        <v>420</v>
      </c>
      <c r="E6" s="89" t="s">
        <v>197</v>
      </c>
      <c r="F6" s="89"/>
      <c r="G6" s="3"/>
      <c r="H6" s="3"/>
      <c r="I6" s="3"/>
    </row>
    <row r="7" spans="1:9" ht="20.25" customHeight="1">
      <c r="A7" s="91"/>
      <c r="B7" s="91"/>
      <c r="C7" s="91"/>
      <c r="D7" s="91"/>
      <c r="E7" s="85" t="s">
        <v>564</v>
      </c>
      <c r="F7" s="85" t="s">
        <v>565</v>
      </c>
      <c r="G7" s="3"/>
      <c r="H7" s="3"/>
      <c r="I7" s="3"/>
    </row>
    <row r="8" spans="1:9" ht="16.5" customHeight="1">
      <c r="A8" s="13" t="s">
        <v>128</v>
      </c>
      <c r="B8" s="12" t="s">
        <v>350</v>
      </c>
      <c r="C8" s="7"/>
      <c r="D8" s="7"/>
      <c r="E8" s="54">
        <f>E9+E18+E63+E95+E89</f>
        <v>283827.8</v>
      </c>
      <c r="F8" s="54">
        <f>F9+F18+F63+F95+F89</f>
        <v>283885.8</v>
      </c>
      <c r="G8" s="3"/>
      <c r="H8" s="3"/>
      <c r="I8" s="3"/>
    </row>
    <row r="9" spans="1:9" ht="27" outlineLevel="1">
      <c r="A9" s="14" t="s">
        <v>423</v>
      </c>
      <c r="B9" s="9" t="s">
        <v>424</v>
      </c>
      <c r="C9" s="9"/>
      <c r="D9" s="9" t="s">
        <v>415</v>
      </c>
      <c r="E9" s="55">
        <f>E10</f>
        <v>4888.8999999999996</v>
      </c>
      <c r="F9" s="55">
        <f>F10</f>
        <v>4888.8999999999996</v>
      </c>
      <c r="G9" s="3"/>
      <c r="H9" s="3"/>
      <c r="I9" s="3"/>
    </row>
    <row r="10" spans="1:9" ht="13.5" outlineLevel="1">
      <c r="A10" s="15" t="s">
        <v>174</v>
      </c>
      <c r="B10" s="9" t="s">
        <v>424</v>
      </c>
      <c r="C10" s="9" t="s">
        <v>108</v>
      </c>
      <c r="D10" s="9"/>
      <c r="E10" s="55">
        <f>E11</f>
        <v>4888.8999999999996</v>
      </c>
      <c r="F10" s="55">
        <f>F11</f>
        <v>4888.8999999999996</v>
      </c>
      <c r="G10" s="3"/>
      <c r="H10" s="3"/>
      <c r="I10" s="3"/>
    </row>
    <row r="11" spans="1:9" ht="13.5" outlineLevel="2">
      <c r="A11" s="14" t="s">
        <v>425</v>
      </c>
      <c r="B11" s="9" t="s">
        <v>424</v>
      </c>
      <c r="C11" s="9" t="s">
        <v>511</v>
      </c>
      <c r="D11" s="9" t="s">
        <v>415</v>
      </c>
      <c r="E11" s="55">
        <f>E12+E14+FIO</f>
        <v>4888.8999999999996</v>
      </c>
      <c r="F11" s="55">
        <f>F12+F14+FIO</f>
        <v>4888.8999999999996</v>
      </c>
      <c r="G11" s="3"/>
      <c r="H11" s="3"/>
      <c r="I11" s="3"/>
    </row>
    <row r="12" spans="1:9" ht="40.5" outlineLevel="2">
      <c r="A12" s="16" t="s">
        <v>143</v>
      </c>
      <c r="B12" s="9" t="s">
        <v>424</v>
      </c>
      <c r="C12" s="9" t="s">
        <v>511</v>
      </c>
      <c r="D12" s="9" t="s">
        <v>125</v>
      </c>
      <c r="E12" s="55">
        <f>E13</f>
        <v>3321</v>
      </c>
      <c r="F12" s="55">
        <f>F13</f>
        <v>3321</v>
      </c>
      <c r="G12" s="3"/>
      <c r="H12" s="3"/>
      <c r="I12" s="3"/>
    </row>
    <row r="13" spans="1:9" ht="13.5" outlineLevel="3">
      <c r="A13" s="16" t="s">
        <v>144</v>
      </c>
      <c r="B13" s="9" t="s">
        <v>424</v>
      </c>
      <c r="C13" s="9" t="s">
        <v>511</v>
      </c>
      <c r="D13" s="9" t="s">
        <v>429</v>
      </c>
      <c r="E13" s="55">
        <f>ведомственная!F743</f>
        <v>3321</v>
      </c>
      <c r="F13" s="55">
        <f>ведомственная!G743</f>
        <v>3321</v>
      </c>
      <c r="G13" s="3"/>
      <c r="H13" s="3"/>
      <c r="I13" s="3"/>
    </row>
    <row r="14" spans="1:9" ht="13.5" outlineLevel="3">
      <c r="A14" s="16" t="s">
        <v>145</v>
      </c>
      <c r="B14" s="9" t="s">
        <v>424</v>
      </c>
      <c r="C14" s="9" t="s">
        <v>511</v>
      </c>
      <c r="D14" s="9" t="s">
        <v>147</v>
      </c>
      <c r="E14" s="55">
        <f>E15</f>
        <v>1551.9</v>
      </c>
      <c r="F14" s="55">
        <f>F15</f>
        <v>1551.9</v>
      </c>
      <c r="G14" s="3"/>
      <c r="H14" s="3"/>
      <c r="I14" s="3"/>
    </row>
    <row r="15" spans="1:9" ht="13.5" outlineLevel="3">
      <c r="A15" s="16" t="s">
        <v>146</v>
      </c>
      <c r="B15" s="9" t="s">
        <v>424</v>
      </c>
      <c r="C15" s="9" t="s">
        <v>511</v>
      </c>
      <c r="D15" s="9" t="s">
        <v>148</v>
      </c>
      <c r="E15" s="55">
        <f>ведомственная!F745</f>
        <v>1551.9</v>
      </c>
      <c r="F15" s="55">
        <f>ведомственная!G745</f>
        <v>1551.9</v>
      </c>
      <c r="G15" s="3"/>
      <c r="H15" s="3"/>
      <c r="I15" s="3"/>
    </row>
    <row r="16" spans="1:9" ht="13.5" outlineLevel="3">
      <c r="A16" s="16" t="s">
        <v>149</v>
      </c>
      <c r="B16" s="9" t="s">
        <v>424</v>
      </c>
      <c r="C16" s="9" t="s">
        <v>511</v>
      </c>
      <c r="D16" s="9" t="s">
        <v>151</v>
      </c>
      <c r="E16" s="55">
        <f>E17</f>
        <v>16</v>
      </c>
      <c r="F16" s="55">
        <f>F17</f>
        <v>16</v>
      </c>
      <c r="G16" s="3"/>
      <c r="H16" s="3"/>
      <c r="I16" s="3"/>
    </row>
    <row r="17" spans="1:9" ht="13.5" outlineLevel="3">
      <c r="A17" s="16" t="s">
        <v>150</v>
      </c>
      <c r="B17" s="9" t="s">
        <v>424</v>
      </c>
      <c r="C17" s="9" t="s">
        <v>511</v>
      </c>
      <c r="D17" s="9" t="s">
        <v>152</v>
      </c>
      <c r="E17" s="55">
        <f>ведомственная!F747</f>
        <v>16</v>
      </c>
      <c r="F17" s="55">
        <f>ведомственная!G747</f>
        <v>16</v>
      </c>
      <c r="G17" s="3"/>
      <c r="H17" s="3"/>
      <c r="I17" s="3"/>
    </row>
    <row r="18" spans="1:9" ht="27" outlineLevel="3">
      <c r="A18" s="14" t="s">
        <v>427</v>
      </c>
      <c r="B18" s="9" t="s">
        <v>428</v>
      </c>
      <c r="C18" s="9"/>
      <c r="D18" s="9"/>
      <c r="E18" s="55">
        <f>E19+E26+E50+E57</f>
        <v>151645.09999999998</v>
      </c>
      <c r="F18" s="55">
        <f>F19+F26+F50+F57</f>
        <v>151703.09999999998</v>
      </c>
      <c r="G18" s="3"/>
      <c r="H18" s="3"/>
      <c r="I18" s="3"/>
    </row>
    <row r="19" spans="1:9" ht="27" outlineLevel="3">
      <c r="A19" s="14" t="s">
        <v>181</v>
      </c>
      <c r="B19" s="9" t="s">
        <v>428</v>
      </c>
      <c r="C19" s="9" t="s">
        <v>86</v>
      </c>
      <c r="D19" s="9"/>
      <c r="E19" s="55">
        <f>E20</f>
        <v>4727</v>
      </c>
      <c r="F19" s="55">
        <f>F20</f>
        <v>4727</v>
      </c>
      <c r="G19" s="3"/>
      <c r="H19" s="3"/>
      <c r="I19" s="3"/>
    </row>
    <row r="20" spans="1:9" ht="13.5" outlineLevel="3">
      <c r="A20" s="16" t="s">
        <v>320</v>
      </c>
      <c r="B20" s="9" t="s">
        <v>428</v>
      </c>
      <c r="C20" s="9" t="s">
        <v>87</v>
      </c>
      <c r="D20" s="9"/>
      <c r="E20" s="55">
        <f>E21</f>
        <v>4727</v>
      </c>
      <c r="F20" s="55">
        <f>F21</f>
        <v>4727</v>
      </c>
      <c r="G20" s="3"/>
      <c r="H20" s="3"/>
      <c r="I20" s="3"/>
    </row>
    <row r="21" spans="1:9" ht="27" outlineLevel="3">
      <c r="A21" s="16" t="s">
        <v>319</v>
      </c>
      <c r="B21" s="9" t="s">
        <v>428</v>
      </c>
      <c r="C21" s="9" t="s">
        <v>88</v>
      </c>
      <c r="D21" s="9"/>
      <c r="E21" s="55">
        <f>E22+E24</f>
        <v>4727</v>
      </c>
      <c r="F21" s="55">
        <f>F22+F24</f>
        <v>4727</v>
      </c>
      <c r="G21" s="3"/>
      <c r="H21" s="3"/>
      <c r="I21" s="3"/>
    </row>
    <row r="22" spans="1:9" ht="40.5" outlineLevel="3">
      <c r="A22" s="16" t="s">
        <v>143</v>
      </c>
      <c r="B22" s="9" t="s">
        <v>428</v>
      </c>
      <c r="C22" s="9" t="s">
        <v>88</v>
      </c>
      <c r="D22" s="9" t="s">
        <v>125</v>
      </c>
      <c r="E22" s="55">
        <f>E23</f>
        <v>4293.3999999999996</v>
      </c>
      <c r="F22" s="55">
        <f>F23</f>
        <v>4293.3999999999996</v>
      </c>
      <c r="G22" s="3"/>
      <c r="H22" s="3"/>
      <c r="I22" s="3"/>
    </row>
    <row r="23" spans="1:9" ht="13.5" outlineLevel="3">
      <c r="A23" s="16" t="s">
        <v>144</v>
      </c>
      <c r="B23" s="9" t="s">
        <v>428</v>
      </c>
      <c r="C23" s="9" t="s">
        <v>88</v>
      </c>
      <c r="D23" s="9" t="s">
        <v>429</v>
      </c>
      <c r="E23" s="55">
        <f>ведомственная!F15</f>
        <v>4293.3999999999996</v>
      </c>
      <c r="F23" s="55">
        <f>ведомственная!G15</f>
        <v>4293.3999999999996</v>
      </c>
      <c r="G23" s="3"/>
      <c r="H23" s="3"/>
      <c r="I23" s="3"/>
    </row>
    <row r="24" spans="1:9" ht="13.5" outlineLevel="3">
      <c r="A24" s="16" t="s">
        <v>145</v>
      </c>
      <c r="B24" s="9" t="s">
        <v>428</v>
      </c>
      <c r="C24" s="9" t="s">
        <v>88</v>
      </c>
      <c r="D24" s="9" t="s">
        <v>147</v>
      </c>
      <c r="E24" s="55">
        <f>E25</f>
        <v>433.6</v>
      </c>
      <c r="F24" s="55">
        <f>F25</f>
        <v>433.6</v>
      </c>
      <c r="G24" s="3"/>
      <c r="H24" s="3"/>
      <c r="I24" s="3"/>
    </row>
    <row r="25" spans="1:9" ht="13.5" outlineLevel="3">
      <c r="A25" s="16" t="s">
        <v>146</v>
      </c>
      <c r="B25" s="9" t="s">
        <v>428</v>
      </c>
      <c r="C25" s="9" t="s">
        <v>88</v>
      </c>
      <c r="D25" s="9" t="s">
        <v>148</v>
      </c>
      <c r="E25" s="55">
        <f>ведомственная!F17</f>
        <v>433.6</v>
      </c>
      <c r="F25" s="55">
        <f>ведомственная!G17</f>
        <v>433.6</v>
      </c>
      <c r="G25" s="3"/>
      <c r="H25" s="3"/>
      <c r="I25" s="3"/>
    </row>
    <row r="26" spans="1:9" ht="13.5" outlineLevel="3">
      <c r="A26" s="14" t="s">
        <v>233</v>
      </c>
      <c r="B26" s="9" t="s">
        <v>428</v>
      </c>
      <c r="C26" s="9" t="s">
        <v>89</v>
      </c>
      <c r="D26" s="9"/>
      <c r="E26" s="55">
        <f>E32+E36+E27</f>
        <v>134316.09999999998</v>
      </c>
      <c r="F26" s="55">
        <f>F32+F36+F27</f>
        <v>134327.09999999998</v>
      </c>
      <c r="G26" s="3"/>
      <c r="H26" s="3"/>
      <c r="I26" s="3"/>
    </row>
    <row r="27" spans="1:9" ht="13.5" outlineLevel="3">
      <c r="A27" s="82" t="s">
        <v>543</v>
      </c>
      <c r="B27" s="9" t="s">
        <v>428</v>
      </c>
      <c r="C27" s="9" t="s">
        <v>544</v>
      </c>
      <c r="D27" s="9"/>
      <c r="E27" s="55">
        <f>E28+E30</f>
        <v>1637</v>
      </c>
      <c r="F27" s="55">
        <f>F28+F30</f>
        <v>1637</v>
      </c>
      <c r="G27" s="3"/>
      <c r="H27" s="3"/>
      <c r="I27" s="3"/>
    </row>
    <row r="28" spans="1:9" ht="40.5" outlineLevel="3">
      <c r="A28" s="16" t="s">
        <v>143</v>
      </c>
      <c r="B28" s="9" t="s">
        <v>428</v>
      </c>
      <c r="C28" s="9" t="s">
        <v>545</v>
      </c>
      <c r="D28" s="9" t="s">
        <v>125</v>
      </c>
      <c r="E28" s="55">
        <f>E29</f>
        <v>1336</v>
      </c>
      <c r="F28" s="55">
        <f>F29</f>
        <v>1336</v>
      </c>
      <c r="G28" s="3"/>
      <c r="H28" s="3"/>
      <c r="I28" s="3"/>
    </row>
    <row r="29" spans="1:9" ht="13.5" outlineLevel="3">
      <c r="A29" s="16" t="s">
        <v>144</v>
      </c>
      <c r="B29" s="9" t="s">
        <v>428</v>
      </c>
      <c r="C29" s="9" t="s">
        <v>545</v>
      </c>
      <c r="D29" s="9" t="s">
        <v>429</v>
      </c>
      <c r="E29" s="55">
        <f>ведомственная!F21</f>
        <v>1336</v>
      </c>
      <c r="F29" s="55">
        <f>ведомственная!G21</f>
        <v>1336</v>
      </c>
      <c r="G29" s="3"/>
      <c r="H29" s="3"/>
      <c r="I29" s="3"/>
    </row>
    <row r="30" spans="1:9" ht="13.5" outlineLevel="3">
      <c r="A30" s="16" t="s">
        <v>145</v>
      </c>
      <c r="B30" s="9" t="s">
        <v>428</v>
      </c>
      <c r="C30" s="9" t="s">
        <v>545</v>
      </c>
      <c r="D30" s="9" t="s">
        <v>147</v>
      </c>
      <c r="E30" s="55">
        <f>E31</f>
        <v>301</v>
      </c>
      <c r="F30" s="55">
        <f>F31</f>
        <v>301</v>
      </c>
      <c r="G30" s="3"/>
      <c r="H30" s="3"/>
      <c r="I30" s="3"/>
    </row>
    <row r="31" spans="1:9" ht="13.5" outlineLevel="3">
      <c r="A31" s="16" t="s">
        <v>146</v>
      </c>
      <c r="B31" s="9" t="s">
        <v>428</v>
      </c>
      <c r="C31" s="9" t="s">
        <v>545</v>
      </c>
      <c r="D31" s="9" t="s">
        <v>148</v>
      </c>
      <c r="E31" s="55">
        <f>ведомственная!F23</f>
        <v>301</v>
      </c>
      <c r="F31" s="55">
        <f>ведомственная!G23</f>
        <v>301</v>
      </c>
      <c r="G31" s="3"/>
      <c r="H31" s="3"/>
      <c r="I31" s="3"/>
    </row>
    <row r="32" spans="1:9" ht="13.5" outlineLevel="3">
      <c r="A32" s="14" t="s">
        <v>38</v>
      </c>
      <c r="B32" s="9" t="s">
        <v>428</v>
      </c>
      <c r="C32" s="9" t="s">
        <v>90</v>
      </c>
      <c r="D32" s="9"/>
      <c r="E32" s="55">
        <f t="shared" ref="E32:F34" si="0">E33</f>
        <v>3449</v>
      </c>
      <c r="F32" s="55">
        <f t="shared" si="0"/>
        <v>3460</v>
      </c>
      <c r="G32" s="3"/>
      <c r="H32" s="3"/>
      <c r="I32" s="3"/>
    </row>
    <row r="33" spans="1:9" ht="27" outlineLevel="3">
      <c r="A33" s="14" t="s">
        <v>321</v>
      </c>
      <c r="B33" s="9" t="s">
        <v>428</v>
      </c>
      <c r="C33" s="9" t="s">
        <v>91</v>
      </c>
      <c r="D33" s="9"/>
      <c r="E33" s="55">
        <f t="shared" si="0"/>
        <v>3449</v>
      </c>
      <c r="F33" s="55">
        <f t="shared" si="0"/>
        <v>3460</v>
      </c>
      <c r="G33" s="3"/>
      <c r="H33" s="3"/>
      <c r="I33" s="3"/>
    </row>
    <row r="34" spans="1:9" ht="40.5" outlineLevel="3">
      <c r="A34" s="16" t="s">
        <v>143</v>
      </c>
      <c r="B34" s="9" t="s">
        <v>428</v>
      </c>
      <c r="C34" s="9" t="s">
        <v>91</v>
      </c>
      <c r="D34" s="9" t="s">
        <v>125</v>
      </c>
      <c r="E34" s="55">
        <f t="shared" si="0"/>
        <v>3449</v>
      </c>
      <c r="F34" s="55">
        <f t="shared" si="0"/>
        <v>3460</v>
      </c>
      <c r="G34" s="3"/>
      <c r="H34" s="3"/>
      <c r="I34" s="3"/>
    </row>
    <row r="35" spans="1:9" ht="13.5" outlineLevel="3">
      <c r="A35" s="16" t="s">
        <v>144</v>
      </c>
      <c r="B35" s="9" t="s">
        <v>428</v>
      </c>
      <c r="C35" s="9" t="s">
        <v>91</v>
      </c>
      <c r="D35" s="9" t="s">
        <v>429</v>
      </c>
      <c r="E35" s="55">
        <f>ведомственная!F27</f>
        <v>3449</v>
      </c>
      <c r="F35" s="55">
        <f>ведомственная!G27</f>
        <v>3460</v>
      </c>
      <c r="G35" s="3"/>
      <c r="H35" s="3"/>
      <c r="I35" s="3"/>
    </row>
    <row r="36" spans="1:9" ht="13.5" outlineLevel="3">
      <c r="A36" s="16" t="s">
        <v>39</v>
      </c>
      <c r="B36" s="9" t="s">
        <v>428</v>
      </c>
      <c r="C36" s="9" t="s">
        <v>92</v>
      </c>
      <c r="D36" s="9"/>
      <c r="E36" s="55">
        <f>E37+E44+E47</f>
        <v>129230.09999999999</v>
      </c>
      <c r="F36" s="55">
        <f>F37+F44+F47</f>
        <v>129230.09999999999</v>
      </c>
      <c r="G36" s="3"/>
      <c r="H36" s="3"/>
      <c r="I36" s="3"/>
    </row>
    <row r="37" spans="1:9" ht="13.5" outlineLevel="3">
      <c r="A37" s="16" t="s">
        <v>191</v>
      </c>
      <c r="B37" s="9" t="s">
        <v>428</v>
      </c>
      <c r="C37" s="9" t="s">
        <v>93</v>
      </c>
      <c r="D37" s="9"/>
      <c r="E37" s="55">
        <f>E38+E40+E42</f>
        <v>128025.29999999999</v>
      </c>
      <c r="F37" s="55">
        <f>F38+F40+F42</f>
        <v>128025.29999999999</v>
      </c>
      <c r="G37" s="3"/>
      <c r="H37" s="3"/>
      <c r="I37" s="3"/>
    </row>
    <row r="38" spans="1:9" ht="40.5" outlineLevel="3">
      <c r="A38" s="16" t="s">
        <v>143</v>
      </c>
      <c r="B38" s="9" t="s">
        <v>428</v>
      </c>
      <c r="C38" s="9" t="s">
        <v>93</v>
      </c>
      <c r="D38" s="9" t="s">
        <v>125</v>
      </c>
      <c r="E38" s="55">
        <f>E39</f>
        <v>113391.4</v>
      </c>
      <c r="F38" s="55">
        <f>F39</f>
        <v>113391.4</v>
      </c>
      <c r="G38" s="3"/>
      <c r="H38" s="3"/>
      <c r="I38" s="3"/>
    </row>
    <row r="39" spans="1:9" ht="13.5" outlineLevel="3">
      <c r="A39" s="16" t="s">
        <v>144</v>
      </c>
      <c r="B39" s="9" t="s">
        <v>428</v>
      </c>
      <c r="C39" s="9" t="s">
        <v>93</v>
      </c>
      <c r="D39" s="9" t="s">
        <v>429</v>
      </c>
      <c r="E39" s="55">
        <f>ведомственная!F31</f>
        <v>113391.4</v>
      </c>
      <c r="F39" s="55">
        <f>ведомственная!G31</f>
        <v>113391.4</v>
      </c>
      <c r="G39" s="3"/>
      <c r="H39" s="3"/>
      <c r="I39" s="3"/>
    </row>
    <row r="40" spans="1:9" ht="13.5" outlineLevel="3">
      <c r="A40" s="16" t="s">
        <v>145</v>
      </c>
      <c r="B40" s="9" t="s">
        <v>428</v>
      </c>
      <c r="C40" s="9" t="s">
        <v>93</v>
      </c>
      <c r="D40" s="9" t="s">
        <v>147</v>
      </c>
      <c r="E40" s="55">
        <f>E41</f>
        <v>14473.9</v>
      </c>
      <c r="F40" s="55">
        <f>F41</f>
        <v>14473.9</v>
      </c>
      <c r="G40" s="3"/>
      <c r="H40" s="3"/>
      <c r="I40" s="3"/>
    </row>
    <row r="41" spans="1:9" ht="13.5" outlineLevel="3">
      <c r="A41" s="16" t="s">
        <v>146</v>
      </c>
      <c r="B41" s="9" t="s">
        <v>428</v>
      </c>
      <c r="C41" s="9" t="s">
        <v>93</v>
      </c>
      <c r="D41" s="9" t="s">
        <v>148</v>
      </c>
      <c r="E41" s="55">
        <f>ведомственная!F33</f>
        <v>14473.9</v>
      </c>
      <c r="F41" s="55">
        <f>ведомственная!G33</f>
        <v>14473.9</v>
      </c>
      <c r="G41" s="3"/>
      <c r="H41" s="3"/>
      <c r="I41" s="3"/>
    </row>
    <row r="42" spans="1:9" ht="13.5" outlineLevel="3">
      <c r="A42" s="16" t="s">
        <v>149</v>
      </c>
      <c r="B42" s="9" t="s">
        <v>428</v>
      </c>
      <c r="C42" s="9" t="s">
        <v>93</v>
      </c>
      <c r="D42" s="9" t="s">
        <v>151</v>
      </c>
      <c r="E42" s="55">
        <f>E43</f>
        <v>160</v>
      </c>
      <c r="F42" s="55">
        <f>F43</f>
        <v>160</v>
      </c>
      <c r="G42" s="3"/>
      <c r="H42" s="3"/>
      <c r="I42" s="3"/>
    </row>
    <row r="43" spans="1:9" ht="13.5" outlineLevel="3">
      <c r="A43" s="16" t="s">
        <v>150</v>
      </c>
      <c r="B43" s="9" t="s">
        <v>428</v>
      </c>
      <c r="C43" s="9" t="s">
        <v>93</v>
      </c>
      <c r="D43" s="9" t="s">
        <v>152</v>
      </c>
      <c r="E43" s="55">
        <f>ведомственная!F35</f>
        <v>160</v>
      </c>
      <c r="F43" s="55">
        <f>ведомственная!G35</f>
        <v>160</v>
      </c>
      <c r="G43" s="3"/>
      <c r="H43" s="3"/>
      <c r="I43" s="3"/>
    </row>
    <row r="44" spans="1:9" ht="13.5" outlineLevel="3">
      <c r="A44" s="16" t="s">
        <v>318</v>
      </c>
      <c r="B44" s="9" t="s">
        <v>428</v>
      </c>
      <c r="C44" s="9" t="s">
        <v>94</v>
      </c>
      <c r="D44" s="9"/>
      <c r="E44" s="55">
        <f>E45</f>
        <v>384</v>
      </c>
      <c r="F44" s="55">
        <f>F45</f>
        <v>384</v>
      </c>
      <c r="G44" s="3"/>
      <c r="H44" s="3"/>
      <c r="I44" s="3"/>
    </row>
    <row r="45" spans="1:9" ht="13.5" outlineLevel="3">
      <c r="A45" s="16" t="s">
        <v>145</v>
      </c>
      <c r="B45" s="9" t="s">
        <v>428</v>
      </c>
      <c r="C45" s="9" t="s">
        <v>94</v>
      </c>
      <c r="D45" s="9" t="s">
        <v>147</v>
      </c>
      <c r="E45" s="55">
        <f>E46</f>
        <v>384</v>
      </c>
      <c r="F45" s="55">
        <f>F46</f>
        <v>384</v>
      </c>
      <c r="G45" s="3"/>
      <c r="H45" s="3"/>
      <c r="I45" s="3"/>
    </row>
    <row r="46" spans="1:9" ht="13.5" outlineLevel="3">
      <c r="A46" s="16" t="s">
        <v>146</v>
      </c>
      <c r="B46" s="9" t="s">
        <v>428</v>
      </c>
      <c r="C46" s="9" t="s">
        <v>94</v>
      </c>
      <c r="D46" s="9" t="s">
        <v>148</v>
      </c>
      <c r="E46" s="55">
        <f>ведомственная!F38</f>
        <v>384</v>
      </c>
      <c r="F46" s="55">
        <f>ведомственная!G38</f>
        <v>384</v>
      </c>
      <c r="G46" s="3"/>
      <c r="H46" s="3"/>
      <c r="I46" s="3"/>
    </row>
    <row r="47" spans="1:9" ht="13.5" outlineLevel="3">
      <c r="A47" s="65" t="s">
        <v>454</v>
      </c>
      <c r="B47" s="9" t="s">
        <v>428</v>
      </c>
      <c r="C47" s="9" t="s">
        <v>95</v>
      </c>
      <c r="D47" s="9"/>
      <c r="E47" s="55">
        <f>E48</f>
        <v>820.8</v>
      </c>
      <c r="F47" s="55">
        <f>F48</f>
        <v>820.8</v>
      </c>
      <c r="G47" s="3"/>
      <c r="H47" s="3"/>
      <c r="I47" s="3"/>
    </row>
    <row r="48" spans="1:9" ht="13.5" outlineLevel="3">
      <c r="A48" s="16" t="s">
        <v>145</v>
      </c>
      <c r="B48" s="9" t="s">
        <v>428</v>
      </c>
      <c r="C48" s="9" t="s">
        <v>95</v>
      </c>
      <c r="D48" s="9" t="s">
        <v>147</v>
      </c>
      <c r="E48" s="55">
        <f>E49</f>
        <v>820.8</v>
      </c>
      <c r="F48" s="55">
        <f>F49</f>
        <v>820.8</v>
      </c>
      <c r="G48" s="3"/>
      <c r="H48" s="3"/>
      <c r="I48" s="3"/>
    </row>
    <row r="49" spans="1:9" ht="13.5" outlineLevel="3">
      <c r="A49" s="16" t="s">
        <v>146</v>
      </c>
      <c r="B49" s="9" t="s">
        <v>428</v>
      </c>
      <c r="C49" s="9" t="s">
        <v>95</v>
      </c>
      <c r="D49" s="9" t="s">
        <v>148</v>
      </c>
      <c r="E49" s="55">
        <f>ведомственная!F41</f>
        <v>820.8</v>
      </c>
      <c r="F49" s="55">
        <f>ведомственная!G41</f>
        <v>820.8</v>
      </c>
      <c r="G49" s="3"/>
      <c r="H49" s="3"/>
      <c r="I49" s="3"/>
    </row>
    <row r="50" spans="1:9" ht="27" outlineLevel="3">
      <c r="A50" s="16" t="s">
        <v>369</v>
      </c>
      <c r="B50" s="9" t="s">
        <v>428</v>
      </c>
      <c r="C50" s="9" t="s">
        <v>96</v>
      </c>
      <c r="D50" s="9"/>
      <c r="E50" s="55">
        <f>E51+E54</f>
        <v>7500</v>
      </c>
      <c r="F50" s="55">
        <f>F51+F54</f>
        <v>7500</v>
      </c>
      <c r="G50" s="3"/>
      <c r="H50" s="3"/>
      <c r="I50" s="3"/>
    </row>
    <row r="51" spans="1:9" ht="27" outlineLevel="3">
      <c r="A51" s="16" t="s">
        <v>366</v>
      </c>
      <c r="B51" s="9" t="s">
        <v>428</v>
      </c>
      <c r="C51" s="9" t="s">
        <v>97</v>
      </c>
      <c r="D51" s="9"/>
      <c r="E51" s="55">
        <f>E52</f>
        <v>6000</v>
      </c>
      <c r="F51" s="55">
        <f>F52</f>
        <v>6000</v>
      </c>
      <c r="G51" s="3"/>
      <c r="H51" s="3"/>
      <c r="I51" s="3"/>
    </row>
    <row r="52" spans="1:9" ht="13.5" outlineLevel="3">
      <c r="A52" s="15" t="s">
        <v>149</v>
      </c>
      <c r="B52" s="9" t="s">
        <v>428</v>
      </c>
      <c r="C52" s="9" t="s">
        <v>97</v>
      </c>
      <c r="D52" s="9" t="s">
        <v>151</v>
      </c>
      <c r="E52" s="55">
        <f>E53</f>
        <v>6000</v>
      </c>
      <c r="F52" s="55">
        <f>F53</f>
        <v>6000</v>
      </c>
      <c r="G52" s="3"/>
      <c r="H52" s="3"/>
      <c r="I52" s="3"/>
    </row>
    <row r="53" spans="1:9" ht="27" outlineLevel="3">
      <c r="A53" s="14" t="s">
        <v>221</v>
      </c>
      <c r="B53" s="9" t="s">
        <v>428</v>
      </c>
      <c r="C53" s="9" t="s">
        <v>97</v>
      </c>
      <c r="D53" s="9" t="s">
        <v>83</v>
      </c>
      <c r="E53" s="55">
        <f>ведомственная!F45</f>
        <v>6000</v>
      </c>
      <c r="F53" s="55">
        <f>ведомственная!G45</f>
        <v>6000</v>
      </c>
      <c r="G53" s="3"/>
      <c r="H53" s="3"/>
      <c r="I53" s="3"/>
    </row>
    <row r="54" spans="1:9" ht="27" outlineLevel="3">
      <c r="A54" s="16" t="s">
        <v>367</v>
      </c>
      <c r="B54" s="9" t="s">
        <v>428</v>
      </c>
      <c r="C54" s="9" t="s">
        <v>98</v>
      </c>
      <c r="D54" s="9"/>
      <c r="E54" s="55">
        <f>E55</f>
        <v>1500</v>
      </c>
      <c r="F54" s="55">
        <f>F55</f>
        <v>1500</v>
      </c>
      <c r="G54" s="3"/>
      <c r="H54" s="3"/>
      <c r="I54" s="3"/>
    </row>
    <row r="55" spans="1:9" ht="13.5" outlineLevel="3">
      <c r="A55" s="16" t="s">
        <v>145</v>
      </c>
      <c r="B55" s="9" t="s">
        <v>428</v>
      </c>
      <c r="C55" s="9" t="s">
        <v>98</v>
      </c>
      <c r="D55" s="9" t="s">
        <v>147</v>
      </c>
      <c r="E55" s="55">
        <f>E56</f>
        <v>1500</v>
      </c>
      <c r="F55" s="55">
        <f>F56</f>
        <v>1500</v>
      </c>
      <c r="G55" s="3"/>
      <c r="H55" s="3"/>
      <c r="I55" s="3"/>
    </row>
    <row r="56" spans="1:9" ht="13.5" outlineLevel="3">
      <c r="A56" s="16" t="s">
        <v>146</v>
      </c>
      <c r="B56" s="9" t="s">
        <v>428</v>
      </c>
      <c r="C56" s="9" t="s">
        <v>98</v>
      </c>
      <c r="D56" s="9" t="s">
        <v>148</v>
      </c>
      <c r="E56" s="55">
        <f>ведомственная!F48</f>
        <v>1500</v>
      </c>
      <c r="F56" s="55">
        <f>ведомственная!G48</f>
        <v>1500</v>
      </c>
      <c r="G56" s="3"/>
      <c r="H56" s="3"/>
      <c r="I56" s="3"/>
    </row>
    <row r="57" spans="1:9" ht="27" outlineLevel="3">
      <c r="A57" s="14" t="s">
        <v>448</v>
      </c>
      <c r="B57" s="9" t="s">
        <v>428</v>
      </c>
      <c r="C57" s="9" t="s">
        <v>99</v>
      </c>
      <c r="D57" s="9"/>
      <c r="E57" s="55">
        <f>E58</f>
        <v>5102</v>
      </c>
      <c r="F57" s="55">
        <f>F58</f>
        <v>5149</v>
      </c>
      <c r="G57" s="3"/>
      <c r="H57" s="3"/>
      <c r="I57" s="3"/>
    </row>
    <row r="58" spans="1:9" ht="13.5" outlineLevel="3">
      <c r="A58" s="16" t="s">
        <v>430</v>
      </c>
      <c r="B58" s="9" t="s">
        <v>428</v>
      </c>
      <c r="C58" s="9" t="s">
        <v>100</v>
      </c>
      <c r="D58" s="9"/>
      <c r="E58" s="55">
        <f>E59+E61</f>
        <v>5102</v>
      </c>
      <c r="F58" s="55">
        <f>F59+F61</f>
        <v>5149</v>
      </c>
      <c r="G58" s="3"/>
      <c r="H58" s="3"/>
      <c r="I58" s="3"/>
    </row>
    <row r="59" spans="1:9" ht="40.5" outlineLevel="3">
      <c r="A59" s="16" t="s">
        <v>143</v>
      </c>
      <c r="B59" s="9" t="s">
        <v>428</v>
      </c>
      <c r="C59" s="9" t="s">
        <v>100</v>
      </c>
      <c r="D59" s="9" t="s">
        <v>125</v>
      </c>
      <c r="E59" s="55">
        <f>E60</f>
        <v>4490.3999999999996</v>
      </c>
      <c r="F59" s="55">
        <f>F60</f>
        <v>4537.3999999999996</v>
      </c>
      <c r="G59" s="3"/>
      <c r="H59" s="3"/>
      <c r="I59" s="3"/>
    </row>
    <row r="60" spans="1:9" ht="13.5" outlineLevel="3">
      <c r="A60" s="16" t="s">
        <v>144</v>
      </c>
      <c r="B60" s="9" t="s">
        <v>428</v>
      </c>
      <c r="C60" s="9" t="s">
        <v>100</v>
      </c>
      <c r="D60" s="9" t="s">
        <v>429</v>
      </c>
      <c r="E60" s="55">
        <f>ведомственная!F52</f>
        <v>4490.3999999999996</v>
      </c>
      <c r="F60" s="55">
        <f>ведомственная!G52</f>
        <v>4537.3999999999996</v>
      </c>
      <c r="G60" s="3"/>
      <c r="H60" s="3"/>
      <c r="I60" s="3"/>
    </row>
    <row r="61" spans="1:9" ht="13.5" outlineLevel="3">
      <c r="A61" s="16" t="s">
        <v>145</v>
      </c>
      <c r="B61" s="9" t="s">
        <v>428</v>
      </c>
      <c r="C61" s="9" t="s">
        <v>100</v>
      </c>
      <c r="D61" s="9" t="s">
        <v>147</v>
      </c>
      <c r="E61" s="55">
        <f>E62</f>
        <v>611.6</v>
      </c>
      <c r="F61" s="55">
        <f>F62</f>
        <v>611.6</v>
      </c>
      <c r="G61" s="3"/>
      <c r="H61" s="3"/>
      <c r="I61" s="3"/>
    </row>
    <row r="62" spans="1:9" ht="13.5" outlineLevel="3">
      <c r="A62" s="16" t="s">
        <v>146</v>
      </c>
      <c r="B62" s="9" t="s">
        <v>428</v>
      </c>
      <c r="C62" s="9" t="s">
        <v>100</v>
      </c>
      <c r="D62" s="9" t="s">
        <v>148</v>
      </c>
      <c r="E62" s="55">
        <f>ведомственная!F54</f>
        <v>611.6</v>
      </c>
      <c r="F62" s="55">
        <f>ведомственная!G54</f>
        <v>611.6</v>
      </c>
      <c r="G62" s="3"/>
      <c r="H62" s="3"/>
      <c r="I62" s="3"/>
    </row>
    <row r="63" spans="1:9" ht="27" outlineLevel="3">
      <c r="A63" s="14" t="s">
        <v>431</v>
      </c>
      <c r="B63" s="9" t="s">
        <v>432</v>
      </c>
      <c r="C63" s="9"/>
      <c r="D63" s="9"/>
      <c r="E63" s="55">
        <f>E64+E77</f>
        <v>31416</v>
      </c>
      <c r="F63" s="55">
        <f>F64+F77</f>
        <v>31416</v>
      </c>
      <c r="G63" s="3"/>
      <c r="H63" s="3"/>
      <c r="I63" s="3"/>
    </row>
    <row r="64" spans="1:9" ht="13.5" outlineLevel="1">
      <c r="A64" s="14" t="s">
        <v>233</v>
      </c>
      <c r="B64" s="9" t="s">
        <v>432</v>
      </c>
      <c r="C64" s="9" t="s">
        <v>89</v>
      </c>
      <c r="D64" s="9" t="s">
        <v>415</v>
      </c>
      <c r="E64" s="55">
        <f>E69+E65</f>
        <v>27678</v>
      </c>
      <c r="F64" s="55">
        <f>F69+F65</f>
        <v>27678</v>
      </c>
      <c r="G64" s="3"/>
      <c r="H64" s="3"/>
      <c r="I64" s="3"/>
    </row>
    <row r="65" spans="1:9" ht="13.5" outlineLevel="1">
      <c r="A65" s="17" t="s">
        <v>234</v>
      </c>
      <c r="B65" s="9" t="s">
        <v>432</v>
      </c>
      <c r="C65" s="9" t="s">
        <v>506</v>
      </c>
      <c r="D65" s="9"/>
      <c r="E65" s="55">
        <f t="shared" ref="E65:F67" si="1">E66</f>
        <v>420</v>
      </c>
      <c r="F65" s="55">
        <f t="shared" si="1"/>
        <v>420</v>
      </c>
      <c r="G65" s="3"/>
      <c r="H65" s="3"/>
      <c r="I65" s="3"/>
    </row>
    <row r="66" spans="1:9" ht="40.5" outlineLevel="1">
      <c r="A66" s="14" t="s">
        <v>403</v>
      </c>
      <c r="B66" s="9" t="s">
        <v>432</v>
      </c>
      <c r="C66" s="9" t="s">
        <v>508</v>
      </c>
      <c r="D66" s="9"/>
      <c r="E66" s="55">
        <f t="shared" si="1"/>
        <v>420</v>
      </c>
      <c r="F66" s="55">
        <f t="shared" si="1"/>
        <v>420</v>
      </c>
      <c r="G66" s="3"/>
      <c r="H66" s="3"/>
      <c r="I66" s="3"/>
    </row>
    <row r="67" spans="1:9" ht="13.5" outlineLevel="1">
      <c r="A67" s="16" t="s">
        <v>145</v>
      </c>
      <c r="B67" s="9" t="s">
        <v>432</v>
      </c>
      <c r="C67" s="9" t="s">
        <v>508</v>
      </c>
      <c r="D67" s="9" t="s">
        <v>147</v>
      </c>
      <c r="E67" s="55">
        <f t="shared" si="1"/>
        <v>420</v>
      </c>
      <c r="F67" s="55">
        <f t="shared" si="1"/>
        <v>420</v>
      </c>
      <c r="G67" s="3"/>
      <c r="H67" s="3"/>
      <c r="I67" s="3"/>
    </row>
    <row r="68" spans="1:9" ht="13.5" outlineLevel="1">
      <c r="A68" s="16" t="s">
        <v>146</v>
      </c>
      <c r="B68" s="9" t="s">
        <v>432</v>
      </c>
      <c r="C68" s="9" t="s">
        <v>508</v>
      </c>
      <c r="D68" s="9" t="s">
        <v>148</v>
      </c>
      <c r="E68" s="55">
        <f>ведомственная!F769</f>
        <v>420</v>
      </c>
      <c r="F68" s="55">
        <f>ведомственная!G769</f>
        <v>420</v>
      </c>
      <c r="G68" s="3"/>
      <c r="H68" s="3"/>
      <c r="I68" s="3"/>
    </row>
    <row r="69" spans="1:9" ht="13.5" outlineLevel="1">
      <c r="A69" s="16" t="s">
        <v>45</v>
      </c>
      <c r="B69" s="9" t="s">
        <v>432</v>
      </c>
      <c r="C69" s="9" t="s">
        <v>92</v>
      </c>
      <c r="D69" s="9"/>
      <c r="E69" s="55">
        <f>E70</f>
        <v>27258</v>
      </c>
      <c r="F69" s="55">
        <f>F70</f>
        <v>27258</v>
      </c>
      <c r="G69" s="3"/>
      <c r="H69" s="3"/>
      <c r="I69" s="3"/>
    </row>
    <row r="70" spans="1:9" ht="13.5" outlineLevel="1">
      <c r="A70" s="16" t="s">
        <v>191</v>
      </c>
      <c r="B70" s="9" t="s">
        <v>432</v>
      </c>
      <c r="C70" s="9" t="s">
        <v>93</v>
      </c>
      <c r="D70" s="9" t="s">
        <v>415</v>
      </c>
      <c r="E70" s="55">
        <f>E71+E73+E75</f>
        <v>27258</v>
      </c>
      <c r="F70" s="55">
        <f>F71+F73+F75</f>
        <v>27258</v>
      </c>
      <c r="G70" s="3"/>
      <c r="H70" s="3"/>
      <c r="I70" s="3"/>
    </row>
    <row r="71" spans="1:9" ht="40.5" outlineLevel="1">
      <c r="A71" s="16" t="s">
        <v>143</v>
      </c>
      <c r="B71" s="9" t="s">
        <v>432</v>
      </c>
      <c r="C71" s="9" t="s">
        <v>93</v>
      </c>
      <c r="D71" s="9" t="s">
        <v>125</v>
      </c>
      <c r="E71" s="55">
        <f>E72</f>
        <v>20850.5</v>
      </c>
      <c r="F71" s="55">
        <f>F72</f>
        <v>20850.5</v>
      </c>
      <c r="G71" s="3"/>
      <c r="H71" s="3"/>
      <c r="I71" s="3"/>
    </row>
    <row r="72" spans="1:9" ht="13.5" outlineLevel="1">
      <c r="A72" s="16" t="s">
        <v>144</v>
      </c>
      <c r="B72" s="9" t="s">
        <v>432</v>
      </c>
      <c r="C72" s="9" t="s">
        <v>93</v>
      </c>
      <c r="D72" s="9" t="s">
        <v>429</v>
      </c>
      <c r="E72" s="55">
        <f>ведомственная!F773</f>
        <v>20850.5</v>
      </c>
      <c r="F72" s="55">
        <f>ведомственная!G773</f>
        <v>20850.5</v>
      </c>
      <c r="G72" s="3"/>
      <c r="H72" s="3"/>
      <c r="I72" s="3"/>
    </row>
    <row r="73" spans="1:9" ht="13.5" outlineLevel="1">
      <c r="A73" s="16" t="s">
        <v>145</v>
      </c>
      <c r="B73" s="9" t="s">
        <v>432</v>
      </c>
      <c r="C73" s="9" t="s">
        <v>93</v>
      </c>
      <c r="D73" s="9" t="s">
        <v>147</v>
      </c>
      <c r="E73" s="55">
        <f>E74</f>
        <v>6114.9</v>
      </c>
      <c r="F73" s="55">
        <f>F74</f>
        <v>6114.9</v>
      </c>
      <c r="G73" s="3"/>
      <c r="H73" s="3"/>
      <c r="I73" s="3"/>
    </row>
    <row r="74" spans="1:9" ht="13.5" outlineLevel="1">
      <c r="A74" s="16" t="s">
        <v>146</v>
      </c>
      <c r="B74" s="9" t="s">
        <v>432</v>
      </c>
      <c r="C74" s="9" t="s">
        <v>93</v>
      </c>
      <c r="D74" s="9" t="s">
        <v>148</v>
      </c>
      <c r="E74" s="55">
        <f>ведомственная!F775</f>
        <v>6114.9</v>
      </c>
      <c r="F74" s="55">
        <f>ведомственная!G775</f>
        <v>6114.9</v>
      </c>
      <c r="G74" s="3"/>
      <c r="H74" s="3"/>
      <c r="I74" s="3"/>
    </row>
    <row r="75" spans="1:9" ht="13.5" outlineLevel="1">
      <c r="A75" s="15" t="s">
        <v>149</v>
      </c>
      <c r="B75" s="9" t="s">
        <v>432</v>
      </c>
      <c r="C75" s="9" t="s">
        <v>93</v>
      </c>
      <c r="D75" s="9" t="s">
        <v>151</v>
      </c>
      <c r="E75" s="55">
        <f>E76</f>
        <v>292.60000000000002</v>
      </c>
      <c r="F75" s="55">
        <f>F76</f>
        <v>292.60000000000002</v>
      </c>
      <c r="G75" s="3"/>
      <c r="H75" s="3"/>
      <c r="I75" s="3"/>
    </row>
    <row r="76" spans="1:9" ht="13.5" outlineLevel="1">
      <c r="A76" s="16" t="s">
        <v>150</v>
      </c>
      <c r="B76" s="9" t="s">
        <v>432</v>
      </c>
      <c r="C76" s="9" t="s">
        <v>93</v>
      </c>
      <c r="D76" s="9" t="s">
        <v>152</v>
      </c>
      <c r="E76" s="55">
        <f>ведомственная!F777</f>
        <v>292.60000000000002</v>
      </c>
      <c r="F76" s="55">
        <f>ведомственная!G777</f>
        <v>292.60000000000002</v>
      </c>
      <c r="G76" s="3"/>
      <c r="H76" s="3"/>
      <c r="I76" s="3"/>
    </row>
    <row r="77" spans="1:9" ht="13.5" outlineLevel="1">
      <c r="A77" s="15" t="s">
        <v>174</v>
      </c>
      <c r="B77" s="9" t="s">
        <v>432</v>
      </c>
      <c r="C77" s="9" t="s">
        <v>108</v>
      </c>
      <c r="D77" s="9"/>
      <c r="E77" s="55">
        <f>E78+E83+E86</f>
        <v>3738</v>
      </c>
      <c r="F77" s="55">
        <f>F78+F83+F86</f>
        <v>3738</v>
      </c>
      <c r="G77" s="3"/>
      <c r="H77" s="3"/>
      <c r="I77" s="3"/>
    </row>
    <row r="78" spans="1:9" ht="13.5" outlineLevel="2">
      <c r="A78" s="14" t="s">
        <v>425</v>
      </c>
      <c r="B78" s="9" t="s">
        <v>432</v>
      </c>
      <c r="C78" s="9" t="s">
        <v>511</v>
      </c>
      <c r="D78" s="9" t="s">
        <v>415</v>
      </c>
      <c r="E78" s="55">
        <f>E79+E81</f>
        <v>1940</v>
      </c>
      <c r="F78" s="55">
        <f>F79+F81</f>
        <v>1940</v>
      </c>
      <c r="G78" s="3"/>
      <c r="H78" s="3"/>
      <c r="I78" s="3"/>
    </row>
    <row r="79" spans="1:9" ht="40.5" outlineLevel="3">
      <c r="A79" s="16" t="s">
        <v>143</v>
      </c>
      <c r="B79" s="9" t="s">
        <v>432</v>
      </c>
      <c r="C79" s="9" t="s">
        <v>511</v>
      </c>
      <c r="D79" s="9" t="s">
        <v>125</v>
      </c>
      <c r="E79" s="55">
        <f>E80</f>
        <v>1900</v>
      </c>
      <c r="F79" s="55">
        <f>F80</f>
        <v>1900</v>
      </c>
      <c r="G79" s="3"/>
      <c r="H79" s="3"/>
      <c r="I79" s="3"/>
    </row>
    <row r="80" spans="1:9" ht="13.5" outlineLevel="3">
      <c r="A80" s="16" t="s">
        <v>144</v>
      </c>
      <c r="B80" s="9" t="s">
        <v>432</v>
      </c>
      <c r="C80" s="9" t="s">
        <v>511</v>
      </c>
      <c r="D80" s="9" t="s">
        <v>429</v>
      </c>
      <c r="E80" s="55">
        <f>ведомственная!F752</f>
        <v>1900</v>
      </c>
      <c r="F80" s="55">
        <f>ведомственная!G752</f>
        <v>1900</v>
      </c>
      <c r="G80" s="3"/>
      <c r="H80" s="3"/>
      <c r="I80" s="3"/>
    </row>
    <row r="81" spans="1:9" ht="13.5" outlineLevel="3">
      <c r="A81" s="16" t="s">
        <v>145</v>
      </c>
      <c r="B81" s="9" t="s">
        <v>432</v>
      </c>
      <c r="C81" s="9" t="s">
        <v>511</v>
      </c>
      <c r="D81" s="9" t="s">
        <v>147</v>
      </c>
      <c r="E81" s="55">
        <f>E82</f>
        <v>40</v>
      </c>
      <c r="F81" s="55">
        <f>F82</f>
        <v>40</v>
      </c>
      <c r="G81" s="3"/>
      <c r="H81" s="3"/>
      <c r="I81" s="3"/>
    </row>
    <row r="82" spans="1:9" ht="13.5" outlineLevel="3">
      <c r="A82" s="16" t="s">
        <v>146</v>
      </c>
      <c r="B82" s="9" t="s">
        <v>432</v>
      </c>
      <c r="C82" s="9" t="s">
        <v>511</v>
      </c>
      <c r="D82" s="9" t="s">
        <v>148</v>
      </c>
      <c r="E82" s="55">
        <f>ведомственная!F754</f>
        <v>40</v>
      </c>
      <c r="F82" s="55">
        <f>ведомственная!G754</f>
        <v>40</v>
      </c>
      <c r="G82" s="3"/>
      <c r="H82" s="3"/>
      <c r="I82" s="3"/>
    </row>
    <row r="83" spans="1:9" ht="13.5" outlineLevel="2">
      <c r="A83" s="14" t="s">
        <v>433</v>
      </c>
      <c r="B83" s="9" t="s">
        <v>432</v>
      </c>
      <c r="C83" s="9" t="s">
        <v>512</v>
      </c>
      <c r="D83" s="9" t="s">
        <v>415</v>
      </c>
      <c r="E83" s="55">
        <f>E84</f>
        <v>1588</v>
      </c>
      <c r="F83" s="55">
        <f>F84</f>
        <v>1588</v>
      </c>
      <c r="G83" s="3"/>
      <c r="H83" s="3"/>
      <c r="I83" s="3"/>
    </row>
    <row r="84" spans="1:9" ht="40.5" outlineLevel="2">
      <c r="A84" s="16" t="s">
        <v>143</v>
      </c>
      <c r="B84" s="9" t="s">
        <v>432</v>
      </c>
      <c r="C84" s="9" t="s">
        <v>512</v>
      </c>
      <c r="D84" s="9" t="s">
        <v>125</v>
      </c>
      <c r="E84" s="55">
        <f>E85</f>
        <v>1588</v>
      </c>
      <c r="F84" s="55">
        <f>F85</f>
        <v>1588</v>
      </c>
      <c r="G84" s="3"/>
      <c r="H84" s="3"/>
      <c r="I84" s="3"/>
    </row>
    <row r="85" spans="1:9" ht="13.5" outlineLevel="3">
      <c r="A85" s="16" t="s">
        <v>144</v>
      </c>
      <c r="B85" s="9" t="s">
        <v>432</v>
      </c>
      <c r="C85" s="9" t="s">
        <v>512</v>
      </c>
      <c r="D85" s="9" t="s">
        <v>429</v>
      </c>
      <c r="E85" s="55">
        <f>ведомственная!F757</f>
        <v>1588</v>
      </c>
      <c r="F85" s="55">
        <f>ведомственная!G757</f>
        <v>1588</v>
      </c>
      <c r="G85" s="3"/>
      <c r="H85" s="3"/>
      <c r="I85" s="3"/>
    </row>
    <row r="86" spans="1:9" ht="25.5" outlineLevel="3">
      <c r="A86" s="66" t="s">
        <v>14</v>
      </c>
      <c r="B86" s="9" t="s">
        <v>432</v>
      </c>
      <c r="C86" s="9" t="s">
        <v>513</v>
      </c>
      <c r="D86" s="9"/>
      <c r="E86" s="55">
        <f>E87</f>
        <v>210</v>
      </c>
      <c r="F86" s="55">
        <f>F87</f>
        <v>210</v>
      </c>
      <c r="G86" s="3"/>
      <c r="H86" s="3"/>
      <c r="I86" s="3"/>
    </row>
    <row r="87" spans="1:9" ht="13.5" outlineLevel="3">
      <c r="A87" s="16" t="s">
        <v>145</v>
      </c>
      <c r="B87" s="9" t="s">
        <v>432</v>
      </c>
      <c r="C87" s="9" t="s">
        <v>513</v>
      </c>
      <c r="D87" s="9" t="s">
        <v>147</v>
      </c>
      <c r="E87" s="55">
        <f>E88</f>
        <v>210</v>
      </c>
      <c r="F87" s="55">
        <f>F88</f>
        <v>210</v>
      </c>
      <c r="G87" s="3"/>
      <c r="H87" s="3"/>
      <c r="I87" s="3"/>
    </row>
    <row r="88" spans="1:9" ht="13.5" outlineLevel="3">
      <c r="A88" s="16" t="s">
        <v>146</v>
      </c>
      <c r="B88" s="9" t="s">
        <v>432</v>
      </c>
      <c r="C88" s="9" t="s">
        <v>513</v>
      </c>
      <c r="D88" s="9" t="s">
        <v>148</v>
      </c>
      <c r="E88" s="55">
        <f>ведомственная!F760</f>
        <v>210</v>
      </c>
      <c r="F88" s="55">
        <f>ведомственная!G760</f>
        <v>210</v>
      </c>
      <c r="G88" s="3"/>
      <c r="H88" s="3"/>
      <c r="I88" s="3"/>
    </row>
    <row r="89" spans="1:9" ht="13.5" outlineLevel="3">
      <c r="A89" s="14" t="s">
        <v>434</v>
      </c>
      <c r="B89" s="9" t="s">
        <v>435</v>
      </c>
      <c r="C89" s="9"/>
      <c r="D89" s="9" t="s">
        <v>415</v>
      </c>
      <c r="E89" s="55">
        <f t="shared" ref="E89:F93" si="2">E90</f>
        <v>20000</v>
      </c>
      <c r="F89" s="55">
        <f t="shared" si="2"/>
        <v>20000</v>
      </c>
      <c r="G89" s="3"/>
      <c r="H89" s="3"/>
      <c r="I89" s="3"/>
    </row>
    <row r="90" spans="1:9" ht="13.5" outlineLevel="3">
      <c r="A90" s="14" t="s">
        <v>233</v>
      </c>
      <c r="B90" s="9" t="s">
        <v>435</v>
      </c>
      <c r="C90" s="9" t="s">
        <v>89</v>
      </c>
      <c r="D90" s="9"/>
      <c r="E90" s="55">
        <f t="shared" si="2"/>
        <v>20000</v>
      </c>
      <c r="F90" s="55">
        <f t="shared" si="2"/>
        <v>20000</v>
      </c>
      <c r="G90" s="3"/>
      <c r="H90" s="3"/>
      <c r="I90" s="3"/>
    </row>
    <row r="91" spans="1:9" ht="13.5" outlineLevel="3">
      <c r="A91" s="17" t="s">
        <v>234</v>
      </c>
      <c r="B91" s="9" t="s">
        <v>435</v>
      </c>
      <c r="C91" s="9" t="s">
        <v>506</v>
      </c>
      <c r="D91" s="9"/>
      <c r="E91" s="55">
        <f t="shared" si="2"/>
        <v>20000</v>
      </c>
      <c r="F91" s="55">
        <f t="shared" si="2"/>
        <v>20000</v>
      </c>
      <c r="G91" s="3"/>
      <c r="H91" s="3"/>
      <c r="I91" s="3"/>
    </row>
    <row r="92" spans="1:9" ht="13.5" outlineLevel="3">
      <c r="A92" s="14" t="s">
        <v>436</v>
      </c>
      <c r="B92" s="9" t="s">
        <v>435</v>
      </c>
      <c r="C92" s="9" t="s">
        <v>509</v>
      </c>
      <c r="D92" s="9" t="s">
        <v>415</v>
      </c>
      <c r="E92" s="55">
        <f t="shared" si="2"/>
        <v>20000</v>
      </c>
      <c r="F92" s="55">
        <f t="shared" si="2"/>
        <v>20000</v>
      </c>
      <c r="G92" s="3"/>
      <c r="H92" s="3"/>
      <c r="I92" s="3"/>
    </row>
    <row r="93" spans="1:9" ht="13.5" outlineLevel="3">
      <c r="A93" s="15" t="s">
        <v>149</v>
      </c>
      <c r="B93" s="9" t="s">
        <v>435</v>
      </c>
      <c r="C93" s="9" t="s">
        <v>509</v>
      </c>
      <c r="D93" s="9" t="s">
        <v>151</v>
      </c>
      <c r="E93" s="55">
        <f t="shared" si="2"/>
        <v>20000</v>
      </c>
      <c r="F93" s="55">
        <f t="shared" si="2"/>
        <v>20000</v>
      </c>
      <c r="G93" s="3"/>
      <c r="H93" s="3"/>
      <c r="I93" s="3"/>
    </row>
    <row r="94" spans="1:9" ht="13.5" outlineLevel="3">
      <c r="A94" s="14" t="s">
        <v>437</v>
      </c>
      <c r="B94" s="9" t="s">
        <v>435</v>
      </c>
      <c r="C94" s="9" t="s">
        <v>509</v>
      </c>
      <c r="D94" s="9" t="s">
        <v>438</v>
      </c>
      <c r="E94" s="55">
        <f>ведомственная!F783</f>
        <v>20000</v>
      </c>
      <c r="F94" s="55">
        <f>ведомственная!G783</f>
        <v>20000</v>
      </c>
      <c r="G94" s="3"/>
      <c r="H94" s="3"/>
      <c r="I94" s="3"/>
    </row>
    <row r="95" spans="1:9" ht="13.5" outlineLevel="1">
      <c r="A95" s="14" t="s">
        <v>22</v>
      </c>
      <c r="B95" s="9" t="s">
        <v>23</v>
      </c>
      <c r="C95" s="9"/>
      <c r="D95" s="9" t="s">
        <v>415</v>
      </c>
      <c r="E95" s="55">
        <f>E96+E139</f>
        <v>75877.8</v>
      </c>
      <c r="F95" s="55">
        <f>F96+F139</f>
        <v>75877.8</v>
      </c>
      <c r="G95" s="3"/>
      <c r="H95" s="3"/>
      <c r="I95" s="3"/>
    </row>
    <row r="96" spans="1:9" ht="13.5" outlineLevel="1">
      <c r="A96" s="14" t="s">
        <v>233</v>
      </c>
      <c r="B96" s="9" t="s">
        <v>23</v>
      </c>
      <c r="C96" s="9" t="s">
        <v>89</v>
      </c>
      <c r="D96" s="9"/>
      <c r="E96" s="55">
        <f>E121+E128+E97+E101+E105</f>
        <v>75842.8</v>
      </c>
      <c r="F96" s="55">
        <f>F121+F128+F97+F101+F105</f>
        <v>75842.8</v>
      </c>
      <c r="G96" s="3"/>
      <c r="H96" s="3"/>
      <c r="I96" s="3"/>
    </row>
    <row r="97" spans="1:9" ht="40.5" outlineLevel="1">
      <c r="A97" s="20" t="s">
        <v>370</v>
      </c>
      <c r="B97" s="9" t="s">
        <v>23</v>
      </c>
      <c r="C97" s="9" t="s">
        <v>529</v>
      </c>
      <c r="D97" s="9" t="s">
        <v>415</v>
      </c>
      <c r="E97" s="55">
        <f>E99</f>
        <v>50948</v>
      </c>
      <c r="F97" s="55">
        <f>F99</f>
        <v>50948</v>
      </c>
      <c r="G97" s="3"/>
      <c r="H97" s="3"/>
      <c r="I97" s="3"/>
    </row>
    <row r="98" spans="1:9" ht="27" outlineLevel="1">
      <c r="A98" s="20" t="s">
        <v>13</v>
      </c>
      <c r="B98" s="9" t="s">
        <v>23</v>
      </c>
      <c r="C98" s="9" t="s">
        <v>102</v>
      </c>
      <c r="D98" s="9"/>
      <c r="E98" s="55">
        <f>E99</f>
        <v>50948</v>
      </c>
      <c r="F98" s="55">
        <f>F99</f>
        <v>50948</v>
      </c>
      <c r="G98" s="3"/>
      <c r="H98" s="3"/>
      <c r="I98" s="3"/>
    </row>
    <row r="99" spans="1:9" ht="13.5" outlineLevel="1">
      <c r="A99" s="16" t="s">
        <v>153</v>
      </c>
      <c r="B99" s="9" t="s">
        <v>23</v>
      </c>
      <c r="C99" s="9" t="s">
        <v>102</v>
      </c>
      <c r="D99" s="9" t="s">
        <v>154</v>
      </c>
      <c r="E99" s="55">
        <f>E100</f>
        <v>50948</v>
      </c>
      <c r="F99" s="55">
        <f>F100</f>
        <v>50948</v>
      </c>
      <c r="G99" s="3"/>
      <c r="H99" s="3"/>
      <c r="I99" s="3"/>
    </row>
    <row r="100" spans="1:9" ht="13.5" outlineLevel="1">
      <c r="A100" s="16" t="s">
        <v>156</v>
      </c>
      <c r="B100" s="9" t="s">
        <v>23</v>
      </c>
      <c r="C100" s="9" t="s">
        <v>102</v>
      </c>
      <c r="D100" s="9" t="s">
        <v>155</v>
      </c>
      <c r="E100" s="55">
        <f>ведомственная!F60</f>
        <v>50948</v>
      </c>
      <c r="F100" s="55">
        <f>ведомственная!G60</f>
        <v>50948</v>
      </c>
      <c r="G100" s="3"/>
      <c r="H100" s="3"/>
      <c r="I100" s="3"/>
    </row>
    <row r="101" spans="1:9" ht="13.5" outlineLevel="1">
      <c r="A101" s="17" t="s">
        <v>234</v>
      </c>
      <c r="B101" s="9" t="s">
        <v>23</v>
      </c>
      <c r="C101" s="9" t="s">
        <v>506</v>
      </c>
      <c r="D101" s="9"/>
      <c r="E101" s="55">
        <f t="shared" ref="E101:F103" si="3">E102</f>
        <v>900</v>
      </c>
      <c r="F101" s="55">
        <f t="shared" si="3"/>
        <v>900</v>
      </c>
      <c r="G101" s="3"/>
      <c r="H101" s="3"/>
      <c r="I101" s="3"/>
    </row>
    <row r="102" spans="1:9" ht="27" outlineLevel="1">
      <c r="A102" s="14" t="s">
        <v>357</v>
      </c>
      <c r="B102" s="9" t="s">
        <v>23</v>
      </c>
      <c r="C102" s="9" t="s">
        <v>510</v>
      </c>
      <c r="D102" s="9" t="s">
        <v>415</v>
      </c>
      <c r="E102" s="55">
        <f t="shared" si="3"/>
        <v>900</v>
      </c>
      <c r="F102" s="55">
        <f t="shared" si="3"/>
        <v>900</v>
      </c>
      <c r="G102" s="3"/>
      <c r="H102" s="3"/>
      <c r="I102" s="3"/>
    </row>
    <row r="103" spans="1:9" ht="13.5" outlineLevel="1">
      <c r="A103" s="16" t="s">
        <v>145</v>
      </c>
      <c r="B103" s="9" t="s">
        <v>23</v>
      </c>
      <c r="C103" s="9" t="s">
        <v>510</v>
      </c>
      <c r="D103" s="9" t="s">
        <v>147</v>
      </c>
      <c r="E103" s="55">
        <f t="shared" si="3"/>
        <v>900</v>
      </c>
      <c r="F103" s="55">
        <f t="shared" si="3"/>
        <v>900</v>
      </c>
      <c r="G103" s="3"/>
      <c r="H103" s="3"/>
      <c r="I103" s="3"/>
    </row>
    <row r="104" spans="1:9" ht="13.5" outlineLevel="1">
      <c r="A104" s="16" t="s">
        <v>146</v>
      </c>
      <c r="B104" s="9" t="s">
        <v>23</v>
      </c>
      <c r="C104" s="9" t="s">
        <v>510</v>
      </c>
      <c r="D104" s="9" t="s">
        <v>148</v>
      </c>
      <c r="E104" s="55">
        <f>ведомственная!F789</f>
        <v>900</v>
      </c>
      <c r="F104" s="55">
        <f>ведомственная!G789</f>
        <v>900</v>
      </c>
      <c r="G104" s="3"/>
      <c r="H104" s="3"/>
      <c r="I104" s="3"/>
    </row>
    <row r="105" spans="1:9" ht="13.5" outlineLevel="1">
      <c r="A105" s="14" t="s">
        <v>412</v>
      </c>
      <c r="B105" s="9" t="s">
        <v>23</v>
      </c>
      <c r="C105" s="9" t="s">
        <v>515</v>
      </c>
      <c r="D105" s="9"/>
      <c r="E105" s="55">
        <f>E106+E109+E112+E115+E118</f>
        <v>7938.6</v>
      </c>
      <c r="F105" s="55">
        <f>F106+F109+F112+F115+F118</f>
        <v>7938.6</v>
      </c>
      <c r="G105" s="3"/>
      <c r="H105" s="3"/>
      <c r="I105" s="3"/>
    </row>
    <row r="106" spans="1:9" ht="13.5" outlineLevel="1">
      <c r="A106" s="14" t="s">
        <v>243</v>
      </c>
      <c r="B106" s="9" t="s">
        <v>23</v>
      </c>
      <c r="C106" s="9" t="s">
        <v>516</v>
      </c>
      <c r="D106" s="9" t="s">
        <v>415</v>
      </c>
      <c r="E106" s="55">
        <f>E107</f>
        <v>500</v>
      </c>
      <c r="F106" s="55">
        <f>F107</f>
        <v>500</v>
      </c>
      <c r="G106" s="3"/>
      <c r="H106" s="3"/>
      <c r="I106" s="3"/>
    </row>
    <row r="107" spans="1:9" ht="13.5" outlineLevel="1">
      <c r="A107" s="16" t="s">
        <v>145</v>
      </c>
      <c r="B107" s="9" t="s">
        <v>23</v>
      </c>
      <c r="C107" s="9" t="s">
        <v>516</v>
      </c>
      <c r="D107" s="9" t="s">
        <v>147</v>
      </c>
      <c r="E107" s="55">
        <f>E108</f>
        <v>500</v>
      </c>
      <c r="F107" s="55">
        <f>F108</f>
        <v>500</v>
      </c>
      <c r="G107" s="3"/>
      <c r="H107" s="3"/>
      <c r="I107" s="3"/>
    </row>
    <row r="108" spans="1:9" ht="13.5" outlineLevel="1">
      <c r="A108" s="16" t="s">
        <v>146</v>
      </c>
      <c r="B108" s="9" t="s">
        <v>23</v>
      </c>
      <c r="C108" s="9" t="s">
        <v>516</v>
      </c>
      <c r="D108" s="9" t="s">
        <v>148</v>
      </c>
      <c r="E108" s="55">
        <f>ведомственная!F723</f>
        <v>500</v>
      </c>
      <c r="F108" s="55">
        <f>ведомственная!G723</f>
        <v>500</v>
      </c>
      <c r="G108" s="3"/>
      <c r="H108" s="3"/>
      <c r="I108" s="3"/>
    </row>
    <row r="109" spans="1:9" ht="40.5" outlineLevel="1">
      <c r="A109" s="16" t="s">
        <v>129</v>
      </c>
      <c r="B109" s="9" t="s">
        <v>23</v>
      </c>
      <c r="C109" s="9" t="s">
        <v>517</v>
      </c>
      <c r="D109" s="9" t="s">
        <v>415</v>
      </c>
      <c r="E109" s="55">
        <f>E110</f>
        <v>3082</v>
      </c>
      <c r="F109" s="55">
        <f>F110</f>
        <v>3082</v>
      </c>
      <c r="G109" s="3"/>
      <c r="H109" s="3"/>
      <c r="I109" s="3"/>
    </row>
    <row r="110" spans="1:9" ht="13.5" outlineLevel="1">
      <c r="A110" s="16" t="s">
        <v>145</v>
      </c>
      <c r="B110" s="9" t="s">
        <v>23</v>
      </c>
      <c r="C110" s="9" t="s">
        <v>517</v>
      </c>
      <c r="D110" s="9" t="s">
        <v>147</v>
      </c>
      <c r="E110" s="55">
        <f>E111</f>
        <v>3082</v>
      </c>
      <c r="F110" s="55">
        <f>F111</f>
        <v>3082</v>
      </c>
      <c r="G110" s="3"/>
      <c r="H110" s="3"/>
      <c r="I110" s="3"/>
    </row>
    <row r="111" spans="1:9" ht="13.5" outlineLevel="1">
      <c r="A111" s="16" t="s">
        <v>146</v>
      </c>
      <c r="B111" s="9" t="s">
        <v>23</v>
      </c>
      <c r="C111" s="9" t="s">
        <v>517</v>
      </c>
      <c r="D111" s="9" t="s">
        <v>148</v>
      </c>
      <c r="E111" s="55">
        <f>ведомственная!F726</f>
        <v>3082</v>
      </c>
      <c r="F111" s="55">
        <f>ведомственная!G726</f>
        <v>3082</v>
      </c>
      <c r="G111" s="3"/>
      <c r="H111" s="3"/>
      <c r="I111" s="3"/>
    </row>
    <row r="112" spans="1:9" ht="27" outlineLevel="1">
      <c r="A112" s="16" t="s">
        <v>442</v>
      </c>
      <c r="B112" s="9" t="s">
        <v>23</v>
      </c>
      <c r="C112" s="9" t="s">
        <v>518</v>
      </c>
      <c r="D112" s="9" t="s">
        <v>415</v>
      </c>
      <c r="E112" s="55">
        <f>E113</f>
        <v>1218</v>
      </c>
      <c r="F112" s="55">
        <f>F113</f>
        <v>1218</v>
      </c>
      <c r="G112" s="3"/>
      <c r="H112" s="3"/>
      <c r="I112" s="3"/>
    </row>
    <row r="113" spans="1:9" ht="13.5" outlineLevel="1">
      <c r="A113" s="16" t="s">
        <v>145</v>
      </c>
      <c r="B113" s="9" t="s">
        <v>23</v>
      </c>
      <c r="C113" s="9" t="s">
        <v>518</v>
      </c>
      <c r="D113" s="9" t="s">
        <v>147</v>
      </c>
      <c r="E113" s="55">
        <f>E114</f>
        <v>1218</v>
      </c>
      <c r="F113" s="55">
        <f>F114</f>
        <v>1218</v>
      </c>
      <c r="G113" s="3"/>
      <c r="H113" s="3"/>
      <c r="I113" s="3"/>
    </row>
    <row r="114" spans="1:9" ht="13.5" outlineLevel="1">
      <c r="A114" s="16" t="s">
        <v>146</v>
      </c>
      <c r="B114" s="9" t="s">
        <v>23</v>
      </c>
      <c r="C114" s="9" t="s">
        <v>518</v>
      </c>
      <c r="D114" s="9" t="s">
        <v>148</v>
      </c>
      <c r="E114" s="55">
        <f>ведомственная!F729</f>
        <v>1218</v>
      </c>
      <c r="F114" s="55">
        <f>ведомственная!G729</f>
        <v>1218</v>
      </c>
      <c r="G114" s="3"/>
      <c r="H114" s="3"/>
      <c r="I114" s="3"/>
    </row>
    <row r="115" spans="1:9" ht="13.5" outlineLevel="1">
      <c r="A115" s="16" t="s">
        <v>446</v>
      </c>
      <c r="B115" s="9" t="s">
        <v>23</v>
      </c>
      <c r="C115" s="9" t="s">
        <v>519</v>
      </c>
      <c r="D115" s="9" t="s">
        <v>415</v>
      </c>
      <c r="E115" s="55">
        <f>E116</f>
        <v>200</v>
      </c>
      <c r="F115" s="55">
        <f>F116</f>
        <v>200</v>
      </c>
      <c r="G115" s="3"/>
      <c r="H115" s="3"/>
      <c r="I115" s="3"/>
    </row>
    <row r="116" spans="1:9" ht="13.5" outlineLevel="1">
      <c r="A116" s="16" t="s">
        <v>145</v>
      </c>
      <c r="B116" s="9" t="s">
        <v>23</v>
      </c>
      <c r="C116" s="9" t="s">
        <v>519</v>
      </c>
      <c r="D116" s="9" t="s">
        <v>147</v>
      </c>
      <c r="E116" s="55">
        <f>E117</f>
        <v>200</v>
      </c>
      <c r="F116" s="55">
        <f>F117</f>
        <v>200</v>
      </c>
      <c r="G116" s="3"/>
      <c r="H116" s="3"/>
      <c r="I116" s="3"/>
    </row>
    <row r="117" spans="1:9" ht="13.5" outlineLevel="1">
      <c r="A117" s="16" t="s">
        <v>146</v>
      </c>
      <c r="B117" s="9" t="s">
        <v>23</v>
      </c>
      <c r="C117" s="9" t="s">
        <v>519</v>
      </c>
      <c r="D117" s="9" t="s">
        <v>148</v>
      </c>
      <c r="E117" s="55">
        <f>ведомственная!F732</f>
        <v>200</v>
      </c>
      <c r="F117" s="55">
        <f>ведомственная!G732</f>
        <v>200</v>
      </c>
      <c r="G117" s="3"/>
      <c r="H117" s="3"/>
      <c r="I117" s="3"/>
    </row>
    <row r="118" spans="1:9" ht="27" outlineLevel="1">
      <c r="A118" s="16" t="s">
        <v>447</v>
      </c>
      <c r="B118" s="9" t="s">
        <v>23</v>
      </c>
      <c r="C118" s="9" t="s">
        <v>520</v>
      </c>
      <c r="D118" s="9" t="s">
        <v>415</v>
      </c>
      <c r="E118" s="55">
        <f>E119</f>
        <v>2938.6</v>
      </c>
      <c r="F118" s="55">
        <f>F119</f>
        <v>2938.6</v>
      </c>
      <c r="G118" s="3"/>
      <c r="H118" s="3"/>
      <c r="I118" s="3"/>
    </row>
    <row r="119" spans="1:9" ht="13.5" outlineLevel="1">
      <c r="A119" s="16" t="s">
        <v>145</v>
      </c>
      <c r="B119" s="9" t="s">
        <v>23</v>
      </c>
      <c r="C119" s="9" t="s">
        <v>520</v>
      </c>
      <c r="D119" s="9" t="s">
        <v>147</v>
      </c>
      <c r="E119" s="55">
        <f>E120</f>
        <v>2938.6</v>
      </c>
      <c r="F119" s="55">
        <f>F120</f>
        <v>2938.6</v>
      </c>
      <c r="G119" s="3"/>
      <c r="H119" s="3"/>
      <c r="I119" s="3"/>
    </row>
    <row r="120" spans="1:9" ht="13.5" outlineLevel="1">
      <c r="A120" s="16" t="s">
        <v>146</v>
      </c>
      <c r="B120" s="9" t="s">
        <v>23</v>
      </c>
      <c r="C120" s="9" t="s">
        <v>520</v>
      </c>
      <c r="D120" s="9" t="s">
        <v>148</v>
      </c>
      <c r="E120" s="55">
        <f>ведомственная!F735</f>
        <v>2938.6</v>
      </c>
      <c r="F120" s="55">
        <f>ведомственная!G735</f>
        <v>2938.6</v>
      </c>
      <c r="G120" s="3"/>
      <c r="H120" s="3"/>
      <c r="I120" s="3"/>
    </row>
    <row r="121" spans="1:9" ht="13.5" outlineLevel="1">
      <c r="A121" s="14" t="s">
        <v>175</v>
      </c>
      <c r="B121" s="9" t="s">
        <v>23</v>
      </c>
      <c r="C121" s="9" t="s">
        <v>103</v>
      </c>
      <c r="D121" s="9"/>
      <c r="E121" s="55">
        <f>E125+E122</f>
        <v>1572.7</v>
      </c>
      <c r="F121" s="55">
        <f>F125+F122</f>
        <v>1572.7</v>
      </c>
      <c r="G121" s="3"/>
      <c r="H121" s="3"/>
      <c r="I121" s="3"/>
    </row>
    <row r="122" spans="1:9" ht="13.5" outlineLevel="1">
      <c r="A122" s="16" t="s">
        <v>185</v>
      </c>
      <c r="B122" s="9" t="s">
        <v>23</v>
      </c>
      <c r="C122" s="9" t="s">
        <v>104</v>
      </c>
      <c r="D122" s="9" t="s">
        <v>415</v>
      </c>
      <c r="E122" s="55">
        <f>E123</f>
        <v>1522.7</v>
      </c>
      <c r="F122" s="55">
        <f>F123</f>
        <v>1522.7</v>
      </c>
      <c r="G122" s="3"/>
      <c r="H122" s="3"/>
      <c r="I122" s="3"/>
    </row>
    <row r="123" spans="1:9" ht="13.5" outlineLevel="1">
      <c r="A123" s="16" t="s">
        <v>145</v>
      </c>
      <c r="B123" s="9" t="s">
        <v>23</v>
      </c>
      <c r="C123" s="9" t="s">
        <v>104</v>
      </c>
      <c r="D123" s="9" t="s">
        <v>147</v>
      </c>
      <c r="E123" s="55">
        <f>E124</f>
        <v>1522.7</v>
      </c>
      <c r="F123" s="55">
        <f>F124</f>
        <v>1522.7</v>
      </c>
      <c r="G123" s="3"/>
      <c r="H123" s="3"/>
      <c r="I123" s="3"/>
    </row>
    <row r="124" spans="1:9" ht="13.5" outlineLevel="1">
      <c r="A124" s="16" t="s">
        <v>146</v>
      </c>
      <c r="B124" s="9" t="s">
        <v>23</v>
      </c>
      <c r="C124" s="9" t="s">
        <v>104</v>
      </c>
      <c r="D124" s="9" t="s">
        <v>148</v>
      </c>
      <c r="E124" s="55">
        <f>ведомственная!F64</f>
        <v>1522.7</v>
      </c>
      <c r="F124" s="55">
        <f>ведомственная!G64</f>
        <v>1522.7</v>
      </c>
      <c r="G124" s="3"/>
      <c r="H124" s="3"/>
      <c r="I124" s="3"/>
    </row>
    <row r="125" spans="1:9" ht="13.5" outlineLevel="1">
      <c r="A125" s="14" t="s">
        <v>324</v>
      </c>
      <c r="B125" s="9" t="s">
        <v>23</v>
      </c>
      <c r="C125" s="9" t="s">
        <v>105</v>
      </c>
      <c r="D125" s="9" t="s">
        <v>415</v>
      </c>
      <c r="E125" s="55">
        <f>E126</f>
        <v>50</v>
      </c>
      <c r="F125" s="55">
        <f>F126</f>
        <v>50</v>
      </c>
      <c r="G125" s="3"/>
      <c r="H125" s="3"/>
      <c r="I125" s="3"/>
    </row>
    <row r="126" spans="1:9" ht="13.5" outlineLevel="1">
      <c r="A126" s="16" t="s">
        <v>75</v>
      </c>
      <c r="B126" s="9" t="s">
        <v>23</v>
      </c>
      <c r="C126" s="9" t="s">
        <v>105</v>
      </c>
      <c r="D126" s="9" t="s">
        <v>76</v>
      </c>
      <c r="E126" s="55">
        <f>E127</f>
        <v>50</v>
      </c>
      <c r="F126" s="55">
        <f>F127</f>
        <v>50</v>
      </c>
      <c r="G126" s="3"/>
      <c r="H126" s="3"/>
      <c r="I126" s="3"/>
    </row>
    <row r="127" spans="1:9" ht="13.5" outlineLevel="1">
      <c r="A127" s="16" t="s">
        <v>41</v>
      </c>
      <c r="B127" s="9" t="s">
        <v>23</v>
      </c>
      <c r="C127" s="9" t="s">
        <v>105</v>
      </c>
      <c r="D127" s="9" t="s">
        <v>42</v>
      </c>
      <c r="E127" s="55">
        <f>ведомственная!F67</f>
        <v>50</v>
      </c>
      <c r="F127" s="55">
        <f>ведомственная!G67</f>
        <v>50</v>
      </c>
      <c r="G127" s="3"/>
      <c r="H127" s="3"/>
      <c r="I127" s="3"/>
    </row>
    <row r="128" spans="1:9" ht="13.5" outlineLevel="1">
      <c r="A128" s="16" t="s">
        <v>39</v>
      </c>
      <c r="B128" s="9" t="s">
        <v>23</v>
      </c>
      <c r="C128" s="9" t="s">
        <v>92</v>
      </c>
      <c r="D128" s="9"/>
      <c r="E128" s="55">
        <f>E136+E129</f>
        <v>14483.5</v>
      </c>
      <c r="F128" s="55">
        <f>F136+F129</f>
        <v>14483.5</v>
      </c>
      <c r="G128" s="3"/>
      <c r="H128" s="3"/>
      <c r="I128" s="3"/>
    </row>
    <row r="129" spans="1:9" ht="13.5" outlineLevel="1">
      <c r="A129" s="66" t="s">
        <v>4</v>
      </c>
      <c r="B129" s="71" t="s">
        <v>23</v>
      </c>
      <c r="C129" s="71" t="s">
        <v>106</v>
      </c>
      <c r="D129" s="71"/>
      <c r="E129" s="60">
        <f>E130+E132+E134</f>
        <v>13983.5</v>
      </c>
      <c r="F129" s="60">
        <f>F130+F132+F134</f>
        <v>13983.5</v>
      </c>
      <c r="G129" s="3"/>
      <c r="H129" s="3"/>
      <c r="I129" s="3"/>
    </row>
    <row r="130" spans="1:9" ht="40.5" outlineLevel="1">
      <c r="A130" s="16" t="s">
        <v>143</v>
      </c>
      <c r="B130" s="71" t="s">
        <v>23</v>
      </c>
      <c r="C130" s="71" t="s">
        <v>106</v>
      </c>
      <c r="D130" s="71" t="s">
        <v>125</v>
      </c>
      <c r="E130" s="60">
        <f>E131</f>
        <v>12455.1</v>
      </c>
      <c r="F130" s="60">
        <f>F131</f>
        <v>12455.1</v>
      </c>
      <c r="G130" s="3"/>
      <c r="H130" s="3"/>
      <c r="I130" s="3"/>
    </row>
    <row r="131" spans="1:9" ht="13.5" outlineLevel="1">
      <c r="A131" s="16" t="s">
        <v>165</v>
      </c>
      <c r="B131" s="71" t="s">
        <v>23</v>
      </c>
      <c r="C131" s="71" t="s">
        <v>106</v>
      </c>
      <c r="D131" s="71" t="s">
        <v>166</v>
      </c>
      <c r="E131" s="60">
        <f>ведомственная!F71</f>
        <v>12455.1</v>
      </c>
      <c r="F131" s="60">
        <f>ведомственная!G71</f>
        <v>12455.1</v>
      </c>
      <c r="G131" s="3"/>
      <c r="H131" s="3"/>
      <c r="I131" s="3"/>
    </row>
    <row r="132" spans="1:9" ht="13.5" outlineLevel="1">
      <c r="A132" s="16" t="s">
        <v>145</v>
      </c>
      <c r="B132" s="71" t="s">
        <v>23</v>
      </c>
      <c r="C132" s="71" t="s">
        <v>106</v>
      </c>
      <c r="D132" s="9" t="s">
        <v>147</v>
      </c>
      <c r="E132" s="60">
        <f>E133</f>
        <v>1508.4</v>
      </c>
      <c r="F132" s="60">
        <f>F133</f>
        <v>1508.4</v>
      </c>
      <c r="G132" s="3"/>
      <c r="H132" s="3"/>
      <c r="I132" s="3"/>
    </row>
    <row r="133" spans="1:9" ht="13.5" outlineLevel="1">
      <c r="A133" s="16" t="s">
        <v>146</v>
      </c>
      <c r="B133" s="71" t="s">
        <v>23</v>
      </c>
      <c r="C133" s="71" t="s">
        <v>106</v>
      </c>
      <c r="D133" s="9" t="s">
        <v>148</v>
      </c>
      <c r="E133" s="60">
        <f>ведомственная!F73</f>
        <v>1508.4</v>
      </c>
      <c r="F133" s="60">
        <f>ведомственная!G73</f>
        <v>1508.4</v>
      </c>
      <c r="G133" s="3"/>
      <c r="H133" s="3"/>
      <c r="I133" s="3"/>
    </row>
    <row r="134" spans="1:9" ht="13.5" outlineLevel="1">
      <c r="A134" s="16" t="s">
        <v>149</v>
      </c>
      <c r="B134" s="71" t="s">
        <v>23</v>
      </c>
      <c r="C134" s="71" t="s">
        <v>106</v>
      </c>
      <c r="D134" s="71" t="s">
        <v>151</v>
      </c>
      <c r="E134" s="60">
        <f>E135</f>
        <v>20</v>
      </c>
      <c r="F134" s="60">
        <f>F135</f>
        <v>20</v>
      </c>
      <c r="G134" s="3"/>
      <c r="H134" s="3"/>
      <c r="I134" s="3"/>
    </row>
    <row r="135" spans="1:9" ht="13.5" outlineLevel="1">
      <c r="A135" s="16" t="s">
        <v>150</v>
      </c>
      <c r="B135" s="71" t="s">
        <v>23</v>
      </c>
      <c r="C135" s="71" t="s">
        <v>106</v>
      </c>
      <c r="D135" s="71" t="s">
        <v>152</v>
      </c>
      <c r="E135" s="60">
        <f>ведомственная!F75</f>
        <v>20</v>
      </c>
      <c r="F135" s="60">
        <f>ведомственная!G75</f>
        <v>20</v>
      </c>
      <c r="G135" s="3"/>
      <c r="H135" s="3"/>
      <c r="I135" s="3"/>
    </row>
    <row r="136" spans="1:9" ht="13.5" outlineLevel="1">
      <c r="A136" s="14" t="s">
        <v>322</v>
      </c>
      <c r="B136" s="9" t="s">
        <v>23</v>
      </c>
      <c r="C136" s="9" t="s">
        <v>107</v>
      </c>
      <c r="D136" s="9" t="s">
        <v>415</v>
      </c>
      <c r="E136" s="55">
        <f>E137</f>
        <v>500</v>
      </c>
      <c r="F136" s="55">
        <f>F137</f>
        <v>500</v>
      </c>
      <c r="G136" s="3"/>
      <c r="H136" s="3"/>
      <c r="I136" s="3"/>
    </row>
    <row r="137" spans="1:9" ht="13.5" outlineLevel="1">
      <c r="A137" s="16" t="s">
        <v>145</v>
      </c>
      <c r="B137" s="9" t="s">
        <v>23</v>
      </c>
      <c r="C137" s="9" t="s">
        <v>107</v>
      </c>
      <c r="D137" s="9" t="s">
        <v>147</v>
      </c>
      <c r="E137" s="55">
        <f>E138</f>
        <v>500</v>
      </c>
      <c r="F137" s="55">
        <f>F138</f>
        <v>500</v>
      </c>
      <c r="G137" s="3"/>
      <c r="H137" s="3"/>
      <c r="I137" s="3"/>
    </row>
    <row r="138" spans="1:9" ht="13.5" outlineLevel="1">
      <c r="A138" s="16" t="s">
        <v>146</v>
      </c>
      <c r="B138" s="9" t="s">
        <v>23</v>
      </c>
      <c r="C138" s="9" t="s">
        <v>107</v>
      </c>
      <c r="D138" s="9" t="s">
        <v>148</v>
      </c>
      <c r="E138" s="55">
        <f>ведомственная!F78</f>
        <v>500</v>
      </c>
      <c r="F138" s="55">
        <f>ведомственная!G78</f>
        <v>500</v>
      </c>
      <c r="G138" s="3"/>
      <c r="H138" s="3"/>
      <c r="I138" s="3"/>
    </row>
    <row r="139" spans="1:9" ht="18.75" customHeight="1" outlineLevel="1">
      <c r="A139" s="14" t="s">
        <v>323</v>
      </c>
      <c r="B139" s="9" t="s">
        <v>23</v>
      </c>
      <c r="C139" s="9" t="s">
        <v>109</v>
      </c>
      <c r="D139" s="9" t="s">
        <v>415</v>
      </c>
      <c r="E139" s="55">
        <f>E140</f>
        <v>35</v>
      </c>
      <c r="F139" s="55">
        <f>F140</f>
        <v>35</v>
      </c>
      <c r="G139" s="3"/>
      <c r="H139" s="3"/>
      <c r="I139" s="3"/>
    </row>
    <row r="140" spans="1:9" ht="13.5" outlineLevel="1">
      <c r="A140" s="16" t="s">
        <v>145</v>
      </c>
      <c r="B140" s="9" t="s">
        <v>23</v>
      </c>
      <c r="C140" s="9" t="s">
        <v>109</v>
      </c>
      <c r="D140" s="9" t="s">
        <v>147</v>
      </c>
      <c r="E140" s="55">
        <f>E141</f>
        <v>35</v>
      </c>
      <c r="F140" s="55">
        <f>F141</f>
        <v>35</v>
      </c>
      <c r="G140" s="3"/>
      <c r="H140" s="3"/>
      <c r="I140" s="3"/>
    </row>
    <row r="141" spans="1:9" ht="13.5" outlineLevel="1">
      <c r="A141" s="16" t="s">
        <v>146</v>
      </c>
      <c r="B141" s="9" t="s">
        <v>23</v>
      </c>
      <c r="C141" s="9" t="s">
        <v>109</v>
      </c>
      <c r="D141" s="9" t="s">
        <v>148</v>
      </c>
      <c r="E141" s="55">
        <f>ведомственная!F82</f>
        <v>35</v>
      </c>
      <c r="F141" s="55">
        <f>ведомственная!G82</f>
        <v>35</v>
      </c>
      <c r="G141" s="3"/>
      <c r="H141" s="3"/>
      <c r="I141" s="3"/>
    </row>
    <row r="142" spans="1:9" ht="14.25" customHeight="1" outlineLevel="3">
      <c r="A142" s="13" t="s">
        <v>130</v>
      </c>
      <c r="B142" s="12" t="s">
        <v>349</v>
      </c>
      <c r="C142" s="9"/>
      <c r="D142" s="9"/>
      <c r="E142" s="55">
        <f t="shared" ref="E142:F144" si="4">E143</f>
        <v>671.3</v>
      </c>
      <c r="F142" s="55">
        <f t="shared" si="4"/>
        <v>671.3</v>
      </c>
      <c r="G142" s="3"/>
      <c r="H142" s="3"/>
      <c r="I142" s="3"/>
    </row>
    <row r="143" spans="1:9" ht="13.5" outlineLevel="1">
      <c r="A143" s="14" t="s">
        <v>24</v>
      </c>
      <c r="B143" s="9" t="s">
        <v>25</v>
      </c>
      <c r="C143" s="9"/>
      <c r="D143" s="9" t="s">
        <v>415</v>
      </c>
      <c r="E143" s="55">
        <f t="shared" si="4"/>
        <v>671.3</v>
      </c>
      <c r="F143" s="55">
        <f t="shared" si="4"/>
        <v>671.3</v>
      </c>
      <c r="G143" s="3"/>
      <c r="H143" s="3"/>
      <c r="I143" s="3"/>
    </row>
    <row r="144" spans="1:9" ht="27" outlineLevel="1">
      <c r="A144" s="14" t="s">
        <v>204</v>
      </c>
      <c r="B144" s="9" t="s">
        <v>25</v>
      </c>
      <c r="C144" s="12" t="s">
        <v>110</v>
      </c>
      <c r="D144" s="9"/>
      <c r="E144" s="55">
        <f t="shared" si="4"/>
        <v>671.3</v>
      </c>
      <c r="F144" s="55">
        <f t="shared" si="4"/>
        <v>671.3</v>
      </c>
      <c r="G144" s="3"/>
      <c r="H144" s="3"/>
      <c r="I144" s="3"/>
    </row>
    <row r="145" spans="1:9" ht="27" outlineLevel="1">
      <c r="A145" s="14" t="s">
        <v>201</v>
      </c>
      <c r="B145" s="9" t="s">
        <v>25</v>
      </c>
      <c r="C145" s="12" t="s">
        <v>111</v>
      </c>
      <c r="D145" s="9"/>
      <c r="E145" s="55">
        <f>E146+E149+E152</f>
        <v>671.3</v>
      </c>
      <c r="F145" s="55">
        <f>F146+F149+F152</f>
        <v>671.3</v>
      </c>
      <c r="G145" s="3"/>
      <c r="H145" s="3"/>
      <c r="I145" s="3"/>
    </row>
    <row r="146" spans="1:9" ht="27" outlineLevel="2">
      <c r="A146" s="14" t="s">
        <v>339</v>
      </c>
      <c r="B146" s="9" t="s">
        <v>25</v>
      </c>
      <c r="C146" s="9" t="s">
        <v>112</v>
      </c>
      <c r="D146" s="9" t="s">
        <v>415</v>
      </c>
      <c r="E146" s="55">
        <f>E147</f>
        <v>58.3</v>
      </c>
      <c r="F146" s="55">
        <f>F147</f>
        <v>58.3</v>
      </c>
      <c r="G146" s="3"/>
      <c r="H146" s="3"/>
      <c r="I146" s="3"/>
    </row>
    <row r="147" spans="1:9" ht="13.5" outlineLevel="2">
      <c r="A147" s="16" t="s">
        <v>145</v>
      </c>
      <c r="B147" s="9" t="s">
        <v>25</v>
      </c>
      <c r="C147" s="9" t="s">
        <v>112</v>
      </c>
      <c r="D147" s="9" t="s">
        <v>147</v>
      </c>
      <c r="E147" s="55">
        <f>E148</f>
        <v>58.3</v>
      </c>
      <c r="F147" s="55">
        <f>F148</f>
        <v>58.3</v>
      </c>
      <c r="G147" s="3"/>
      <c r="H147" s="3"/>
      <c r="I147" s="3"/>
    </row>
    <row r="148" spans="1:9" ht="13.5" outlineLevel="3">
      <c r="A148" s="16" t="s">
        <v>146</v>
      </c>
      <c r="B148" s="9" t="s">
        <v>25</v>
      </c>
      <c r="C148" s="9" t="s">
        <v>112</v>
      </c>
      <c r="D148" s="9" t="s">
        <v>148</v>
      </c>
      <c r="E148" s="55">
        <f>ведомственная!F89</f>
        <v>58.3</v>
      </c>
      <c r="F148" s="55">
        <f>ведомственная!G89</f>
        <v>58.3</v>
      </c>
      <c r="G148" s="3"/>
      <c r="H148" s="3"/>
      <c r="I148" s="3"/>
    </row>
    <row r="149" spans="1:9" ht="27" outlineLevel="3">
      <c r="A149" s="16" t="s">
        <v>340</v>
      </c>
      <c r="B149" s="9" t="s">
        <v>25</v>
      </c>
      <c r="C149" s="9" t="s">
        <v>113</v>
      </c>
      <c r="D149" s="9"/>
      <c r="E149" s="55">
        <f>E150</f>
        <v>341</v>
      </c>
      <c r="F149" s="55">
        <f>F150</f>
        <v>341</v>
      </c>
      <c r="G149" s="3"/>
      <c r="H149" s="3"/>
      <c r="I149" s="3"/>
    </row>
    <row r="150" spans="1:9" ht="13.5" outlineLevel="3">
      <c r="A150" s="16" t="s">
        <v>145</v>
      </c>
      <c r="B150" s="9" t="s">
        <v>25</v>
      </c>
      <c r="C150" s="9" t="s">
        <v>113</v>
      </c>
      <c r="D150" s="9" t="s">
        <v>147</v>
      </c>
      <c r="E150" s="55">
        <f>E151</f>
        <v>341</v>
      </c>
      <c r="F150" s="55">
        <f>F151</f>
        <v>341</v>
      </c>
      <c r="G150" s="3"/>
      <c r="H150" s="3"/>
      <c r="I150" s="3"/>
    </row>
    <row r="151" spans="1:9" ht="13.5" outlineLevel="3">
      <c r="A151" s="16" t="s">
        <v>146</v>
      </c>
      <c r="B151" s="9" t="s">
        <v>25</v>
      </c>
      <c r="C151" s="9" t="s">
        <v>113</v>
      </c>
      <c r="D151" s="9" t="s">
        <v>148</v>
      </c>
      <c r="E151" s="55">
        <f>ведомственная!F92</f>
        <v>341</v>
      </c>
      <c r="F151" s="55">
        <f>ведомственная!G92</f>
        <v>341</v>
      </c>
      <c r="G151" s="3"/>
      <c r="H151" s="3"/>
      <c r="I151" s="3"/>
    </row>
    <row r="152" spans="1:9" ht="27" outlineLevel="3">
      <c r="A152" s="16" t="s">
        <v>371</v>
      </c>
      <c r="B152" s="9" t="s">
        <v>25</v>
      </c>
      <c r="C152" s="9" t="s">
        <v>114</v>
      </c>
      <c r="D152" s="9"/>
      <c r="E152" s="55">
        <f>E153</f>
        <v>272</v>
      </c>
      <c r="F152" s="55">
        <f>F153</f>
        <v>272</v>
      </c>
      <c r="G152" s="3"/>
      <c r="H152" s="3"/>
      <c r="I152" s="3"/>
    </row>
    <row r="153" spans="1:9" ht="13.5" outlineLevel="3">
      <c r="A153" s="16" t="s">
        <v>145</v>
      </c>
      <c r="B153" s="9" t="s">
        <v>25</v>
      </c>
      <c r="C153" s="9" t="s">
        <v>114</v>
      </c>
      <c r="D153" s="9" t="s">
        <v>147</v>
      </c>
      <c r="E153" s="55">
        <f>E154</f>
        <v>272</v>
      </c>
      <c r="F153" s="55">
        <f>F154</f>
        <v>272</v>
      </c>
      <c r="G153" s="3"/>
      <c r="H153" s="3"/>
      <c r="I153" s="3"/>
    </row>
    <row r="154" spans="1:9" ht="13.5" outlineLevel="3">
      <c r="A154" s="16" t="s">
        <v>146</v>
      </c>
      <c r="B154" s="9" t="s">
        <v>25</v>
      </c>
      <c r="C154" s="9" t="s">
        <v>114</v>
      </c>
      <c r="D154" s="9" t="s">
        <v>148</v>
      </c>
      <c r="E154" s="55">
        <f>ведомственная!F95</f>
        <v>272</v>
      </c>
      <c r="F154" s="55">
        <f>ведомственная!G95</f>
        <v>272</v>
      </c>
      <c r="G154" s="3"/>
      <c r="H154" s="3"/>
      <c r="I154" s="3"/>
    </row>
    <row r="155" spans="1:9" ht="13.5" outlineLevel="3">
      <c r="A155" s="13" t="s">
        <v>134</v>
      </c>
      <c r="B155" s="12" t="s">
        <v>348</v>
      </c>
      <c r="C155" s="10"/>
      <c r="D155" s="9"/>
      <c r="E155" s="55">
        <f>E156</f>
        <v>19893.8</v>
      </c>
      <c r="F155" s="55">
        <f>F156</f>
        <v>20023.8</v>
      </c>
      <c r="G155" s="3"/>
      <c r="H155" s="3"/>
      <c r="I155" s="3"/>
    </row>
    <row r="156" spans="1:9" ht="27" outlineLevel="1">
      <c r="A156" s="14" t="s">
        <v>26</v>
      </c>
      <c r="B156" s="9" t="s">
        <v>27</v>
      </c>
      <c r="C156" s="9"/>
      <c r="D156" s="9" t="s">
        <v>415</v>
      </c>
      <c r="E156" s="55">
        <f>E157</f>
        <v>19893.8</v>
      </c>
      <c r="F156" s="55">
        <f>F157</f>
        <v>20023.8</v>
      </c>
      <c r="G156" s="3"/>
      <c r="H156" s="3"/>
      <c r="I156" s="3"/>
    </row>
    <row r="157" spans="1:9" ht="27" outlineLevel="1">
      <c r="A157" s="14" t="s">
        <v>204</v>
      </c>
      <c r="B157" s="9" t="s">
        <v>27</v>
      </c>
      <c r="C157" s="12" t="s">
        <v>110</v>
      </c>
      <c r="D157" s="9"/>
      <c r="E157" s="55">
        <f>E158+E171</f>
        <v>19893.8</v>
      </c>
      <c r="F157" s="55">
        <f>F158+F171</f>
        <v>20023.8</v>
      </c>
      <c r="G157" s="3"/>
      <c r="H157" s="3"/>
      <c r="I157" s="3"/>
    </row>
    <row r="158" spans="1:9" ht="18.75" customHeight="1" outlineLevel="1">
      <c r="A158" s="18" t="s">
        <v>198</v>
      </c>
      <c r="B158" s="9" t="s">
        <v>27</v>
      </c>
      <c r="C158" s="9" t="s">
        <v>459</v>
      </c>
      <c r="D158" s="9"/>
      <c r="E158" s="55">
        <f>E159+E162+E165+E168</f>
        <v>1581.8</v>
      </c>
      <c r="F158" s="55">
        <f>F159+F162+F165+F168</f>
        <v>1581.8</v>
      </c>
      <c r="G158" s="3"/>
      <c r="H158" s="3"/>
      <c r="I158" s="3"/>
    </row>
    <row r="159" spans="1:9" ht="13.5" outlineLevel="1">
      <c r="A159" s="14" t="s">
        <v>205</v>
      </c>
      <c r="B159" s="9" t="s">
        <v>27</v>
      </c>
      <c r="C159" s="9" t="s">
        <v>460</v>
      </c>
      <c r="D159" s="9"/>
      <c r="E159" s="55">
        <f>E160</f>
        <v>191</v>
      </c>
      <c r="F159" s="55">
        <f>F160</f>
        <v>191</v>
      </c>
      <c r="G159" s="3"/>
      <c r="H159" s="3"/>
      <c r="I159" s="3"/>
    </row>
    <row r="160" spans="1:9" ht="13.5" outlineLevel="1">
      <c r="A160" s="16" t="s">
        <v>145</v>
      </c>
      <c r="B160" s="9" t="s">
        <v>27</v>
      </c>
      <c r="C160" s="9" t="s">
        <v>460</v>
      </c>
      <c r="D160" s="9" t="s">
        <v>147</v>
      </c>
      <c r="E160" s="55">
        <f>E161</f>
        <v>191</v>
      </c>
      <c r="F160" s="55">
        <f>F161</f>
        <v>191</v>
      </c>
      <c r="G160" s="3"/>
      <c r="H160" s="3"/>
      <c r="I160" s="3"/>
    </row>
    <row r="161" spans="1:9" ht="13.5" outlineLevel="1">
      <c r="A161" s="16" t="s">
        <v>146</v>
      </c>
      <c r="B161" s="9" t="s">
        <v>27</v>
      </c>
      <c r="C161" s="9" t="s">
        <v>460</v>
      </c>
      <c r="D161" s="9" t="s">
        <v>148</v>
      </c>
      <c r="E161" s="55">
        <f>ведомственная!F102</f>
        <v>191</v>
      </c>
      <c r="F161" s="55">
        <f>ведомственная!G102</f>
        <v>191</v>
      </c>
      <c r="G161" s="3"/>
      <c r="H161" s="3"/>
      <c r="I161" s="3"/>
    </row>
    <row r="162" spans="1:9" ht="13.5" outlineLevel="1">
      <c r="A162" s="14" t="s">
        <v>206</v>
      </c>
      <c r="B162" s="9" t="s">
        <v>27</v>
      </c>
      <c r="C162" s="9" t="s">
        <v>461</v>
      </c>
      <c r="D162" s="9"/>
      <c r="E162" s="55">
        <f>E163</f>
        <v>787</v>
      </c>
      <c r="F162" s="55">
        <f>F163</f>
        <v>787</v>
      </c>
      <c r="G162" s="3"/>
      <c r="H162" s="3"/>
      <c r="I162" s="3"/>
    </row>
    <row r="163" spans="1:9" ht="13.5" outlineLevel="1">
      <c r="A163" s="16" t="s">
        <v>153</v>
      </c>
      <c r="B163" s="9" t="s">
        <v>27</v>
      </c>
      <c r="C163" s="9" t="s">
        <v>461</v>
      </c>
      <c r="D163" s="9" t="s">
        <v>154</v>
      </c>
      <c r="E163" s="55">
        <f>E164</f>
        <v>787</v>
      </c>
      <c r="F163" s="55">
        <f>F164</f>
        <v>787</v>
      </c>
      <c r="G163" s="3"/>
      <c r="H163" s="3"/>
      <c r="I163" s="3"/>
    </row>
    <row r="164" spans="1:9" ht="13.5" outlineLevel="1">
      <c r="A164" s="24" t="s">
        <v>162</v>
      </c>
      <c r="B164" s="9" t="s">
        <v>27</v>
      </c>
      <c r="C164" s="9" t="s">
        <v>461</v>
      </c>
      <c r="D164" s="9" t="s">
        <v>163</v>
      </c>
      <c r="E164" s="55">
        <f>ведомственная!F105</f>
        <v>787</v>
      </c>
      <c r="F164" s="55">
        <f>ведомственная!G105</f>
        <v>787</v>
      </c>
      <c r="G164" s="3"/>
      <c r="H164" s="3"/>
      <c r="I164" s="3"/>
    </row>
    <row r="165" spans="1:9" ht="27" outlineLevel="1">
      <c r="A165" s="16" t="s">
        <v>554</v>
      </c>
      <c r="B165" s="9" t="s">
        <v>27</v>
      </c>
      <c r="C165" s="9" t="s">
        <v>555</v>
      </c>
      <c r="D165" s="9"/>
      <c r="E165" s="55">
        <f>E166</f>
        <v>250</v>
      </c>
      <c r="F165" s="55">
        <f>F166</f>
        <v>250</v>
      </c>
      <c r="G165" s="3"/>
      <c r="H165" s="3"/>
      <c r="I165" s="3"/>
    </row>
    <row r="166" spans="1:9" ht="13.5" outlineLevel="1">
      <c r="A166" s="16" t="s">
        <v>145</v>
      </c>
      <c r="B166" s="9" t="s">
        <v>27</v>
      </c>
      <c r="C166" s="9" t="s">
        <v>555</v>
      </c>
      <c r="D166" s="9" t="s">
        <v>147</v>
      </c>
      <c r="E166" s="55">
        <f>E167</f>
        <v>250</v>
      </c>
      <c r="F166" s="55">
        <f>F167</f>
        <v>250</v>
      </c>
      <c r="G166" s="3"/>
      <c r="H166" s="3"/>
      <c r="I166" s="3"/>
    </row>
    <row r="167" spans="1:9" ht="13.5" outlineLevel="1">
      <c r="A167" s="16" t="s">
        <v>146</v>
      </c>
      <c r="B167" s="9" t="s">
        <v>27</v>
      </c>
      <c r="C167" s="9" t="s">
        <v>555</v>
      </c>
      <c r="D167" s="9" t="s">
        <v>148</v>
      </c>
      <c r="E167" s="55">
        <f>ведомственная!F108</f>
        <v>250</v>
      </c>
      <c r="F167" s="55">
        <f>ведомственная!G108</f>
        <v>250</v>
      </c>
      <c r="G167" s="3"/>
      <c r="H167" s="3"/>
      <c r="I167" s="3"/>
    </row>
    <row r="168" spans="1:9" ht="40.5" outlineLevel="1">
      <c r="A168" s="16" t="s">
        <v>580</v>
      </c>
      <c r="B168" s="9" t="s">
        <v>27</v>
      </c>
      <c r="C168" s="9" t="s">
        <v>581</v>
      </c>
      <c r="D168" s="9"/>
      <c r="E168" s="55">
        <f>E169</f>
        <v>353.8</v>
      </c>
      <c r="F168" s="55">
        <f>F169</f>
        <v>353.8</v>
      </c>
      <c r="G168" s="3"/>
      <c r="H168" s="3"/>
      <c r="I168" s="3"/>
    </row>
    <row r="169" spans="1:9" ht="13.5" outlineLevel="1">
      <c r="A169" s="16" t="s">
        <v>145</v>
      </c>
      <c r="B169" s="9" t="s">
        <v>27</v>
      </c>
      <c r="C169" s="9" t="s">
        <v>581</v>
      </c>
      <c r="D169" s="9" t="s">
        <v>147</v>
      </c>
      <c r="E169" s="55">
        <f>E170</f>
        <v>353.8</v>
      </c>
      <c r="F169" s="55">
        <f>F170</f>
        <v>353.8</v>
      </c>
      <c r="G169" s="3"/>
      <c r="H169" s="3"/>
      <c r="I169" s="3"/>
    </row>
    <row r="170" spans="1:9" ht="13.5" outlineLevel="1">
      <c r="A170" s="16" t="s">
        <v>146</v>
      </c>
      <c r="B170" s="9" t="s">
        <v>27</v>
      </c>
      <c r="C170" s="9" t="s">
        <v>581</v>
      </c>
      <c r="D170" s="9" t="s">
        <v>148</v>
      </c>
      <c r="E170" s="55">
        <f>ведомственная!F111</f>
        <v>353.8</v>
      </c>
      <c r="F170" s="55">
        <f>ведомственная!G111</f>
        <v>353.8</v>
      </c>
      <c r="G170" s="3"/>
      <c r="H170" s="3"/>
      <c r="I170" s="3"/>
    </row>
    <row r="171" spans="1:9" ht="27" outlineLevel="1">
      <c r="A171" s="18" t="s">
        <v>36</v>
      </c>
      <c r="B171" s="9" t="s">
        <v>27</v>
      </c>
      <c r="C171" s="9" t="s">
        <v>505</v>
      </c>
      <c r="D171" s="9"/>
      <c r="E171" s="55">
        <f>E172+E179+E182+E185+E188+E191+E194+E197+E200</f>
        <v>18312</v>
      </c>
      <c r="F171" s="55">
        <f>F172+F179+F182+F185+F188+F191+F194+F197+F200</f>
        <v>18442</v>
      </c>
      <c r="G171" s="3"/>
      <c r="H171" s="3"/>
      <c r="I171" s="3"/>
    </row>
    <row r="172" spans="1:9" ht="27" outlineLevel="1">
      <c r="A172" s="16" t="s">
        <v>439</v>
      </c>
      <c r="B172" s="9" t="s">
        <v>27</v>
      </c>
      <c r="C172" s="9" t="s">
        <v>462</v>
      </c>
      <c r="D172" s="9"/>
      <c r="E172" s="55">
        <f>E173+E175+E177</f>
        <v>13943.300000000001</v>
      </c>
      <c r="F172" s="55">
        <f>F173+F175+F177</f>
        <v>13943.300000000001</v>
      </c>
      <c r="G172" s="3"/>
      <c r="H172" s="3"/>
      <c r="I172" s="3"/>
    </row>
    <row r="173" spans="1:9" ht="40.5" outlineLevel="3">
      <c r="A173" s="16" t="s">
        <v>143</v>
      </c>
      <c r="B173" s="9" t="s">
        <v>27</v>
      </c>
      <c r="C173" s="9" t="s">
        <v>462</v>
      </c>
      <c r="D173" s="9" t="s">
        <v>125</v>
      </c>
      <c r="E173" s="55">
        <f>E174</f>
        <v>12257.6</v>
      </c>
      <c r="F173" s="55">
        <f>F174</f>
        <v>12257.6</v>
      </c>
      <c r="G173" s="3"/>
      <c r="H173" s="3"/>
      <c r="I173" s="3"/>
    </row>
    <row r="174" spans="1:9" ht="13.5" outlineLevel="3">
      <c r="A174" s="16" t="s">
        <v>165</v>
      </c>
      <c r="B174" s="9" t="s">
        <v>27</v>
      </c>
      <c r="C174" s="9" t="s">
        <v>462</v>
      </c>
      <c r="D174" s="9" t="s">
        <v>166</v>
      </c>
      <c r="E174" s="55">
        <f>ведомственная!F115</f>
        <v>12257.6</v>
      </c>
      <c r="F174" s="55">
        <f>ведомственная!G115</f>
        <v>12257.6</v>
      </c>
      <c r="G174" s="3"/>
      <c r="H174" s="3"/>
      <c r="I174" s="3"/>
    </row>
    <row r="175" spans="1:9" ht="13.5" outlineLevel="3">
      <c r="A175" s="16" t="s">
        <v>145</v>
      </c>
      <c r="B175" s="9" t="s">
        <v>27</v>
      </c>
      <c r="C175" s="9" t="s">
        <v>462</v>
      </c>
      <c r="D175" s="9" t="s">
        <v>147</v>
      </c>
      <c r="E175" s="55">
        <f>E176</f>
        <v>1670.7</v>
      </c>
      <c r="F175" s="55">
        <f>F176</f>
        <v>1670.7</v>
      </c>
      <c r="G175" s="3"/>
      <c r="H175" s="3"/>
      <c r="I175" s="3"/>
    </row>
    <row r="176" spans="1:9" ht="13.5" outlineLevel="3">
      <c r="A176" s="16" t="s">
        <v>146</v>
      </c>
      <c r="B176" s="9" t="s">
        <v>27</v>
      </c>
      <c r="C176" s="9" t="s">
        <v>462</v>
      </c>
      <c r="D176" s="9" t="s">
        <v>148</v>
      </c>
      <c r="E176" s="55">
        <f>ведомственная!F117</f>
        <v>1670.7</v>
      </c>
      <c r="F176" s="55">
        <f>ведомственная!G117</f>
        <v>1670.7</v>
      </c>
      <c r="G176" s="3"/>
      <c r="H176" s="3"/>
      <c r="I176" s="3"/>
    </row>
    <row r="177" spans="1:9" ht="13.5" outlineLevel="3">
      <c r="A177" s="16" t="s">
        <v>149</v>
      </c>
      <c r="B177" s="9" t="s">
        <v>27</v>
      </c>
      <c r="C177" s="9" t="s">
        <v>462</v>
      </c>
      <c r="D177" s="9" t="s">
        <v>151</v>
      </c>
      <c r="E177" s="55">
        <f>E178</f>
        <v>15</v>
      </c>
      <c r="F177" s="55">
        <f>F178</f>
        <v>15</v>
      </c>
      <c r="G177" s="3"/>
      <c r="H177" s="3"/>
      <c r="I177" s="3"/>
    </row>
    <row r="178" spans="1:9" ht="13.5" outlineLevel="3">
      <c r="A178" s="16" t="s">
        <v>150</v>
      </c>
      <c r="B178" s="9" t="s">
        <v>27</v>
      </c>
      <c r="C178" s="9" t="s">
        <v>462</v>
      </c>
      <c r="D178" s="9" t="s">
        <v>152</v>
      </c>
      <c r="E178" s="55">
        <f>ведомственная!F119</f>
        <v>15</v>
      </c>
      <c r="F178" s="55">
        <f>ведомственная!G119</f>
        <v>15</v>
      </c>
      <c r="G178" s="3"/>
      <c r="H178" s="3"/>
      <c r="I178" s="3"/>
    </row>
    <row r="179" spans="1:9" ht="13.5" outlineLevel="1">
      <c r="A179" s="65" t="s">
        <v>393</v>
      </c>
      <c r="B179" s="9" t="s">
        <v>27</v>
      </c>
      <c r="C179" s="9" t="s">
        <v>463</v>
      </c>
      <c r="D179" s="9" t="s">
        <v>415</v>
      </c>
      <c r="E179" s="55">
        <f>E180</f>
        <v>324</v>
      </c>
      <c r="F179" s="55">
        <f>F180</f>
        <v>324</v>
      </c>
      <c r="G179" s="3"/>
      <c r="H179" s="3"/>
      <c r="I179" s="3"/>
    </row>
    <row r="180" spans="1:9" ht="13.5" outlineLevel="2">
      <c r="A180" s="16" t="s">
        <v>145</v>
      </c>
      <c r="B180" s="9" t="s">
        <v>27</v>
      </c>
      <c r="C180" s="9" t="s">
        <v>463</v>
      </c>
      <c r="D180" s="9" t="s">
        <v>147</v>
      </c>
      <c r="E180" s="55">
        <f>E181</f>
        <v>324</v>
      </c>
      <c r="F180" s="55">
        <f>F181</f>
        <v>324</v>
      </c>
      <c r="G180" s="3"/>
      <c r="H180" s="3"/>
      <c r="I180" s="3"/>
    </row>
    <row r="181" spans="1:9" ht="13.5" outlineLevel="3">
      <c r="A181" s="16" t="s">
        <v>146</v>
      </c>
      <c r="B181" s="9" t="s">
        <v>27</v>
      </c>
      <c r="C181" s="9" t="s">
        <v>463</v>
      </c>
      <c r="D181" s="9" t="s">
        <v>148</v>
      </c>
      <c r="E181" s="55">
        <f>ведомственная!F122</f>
        <v>324</v>
      </c>
      <c r="F181" s="55">
        <f>ведомственная!G122</f>
        <v>324</v>
      </c>
      <c r="G181" s="3"/>
      <c r="H181" s="3"/>
      <c r="I181" s="3"/>
    </row>
    <row r="182" spans="1:9" ht="27" outlineLevel="3">
      <c r="A182" s="16" t="s">
        <v>449</v>
      </c>
      <c r="B182" s="9" t="s">
        <v>27</v>
      </c>
      <c r="C182" s="9" t="s">
        <v>464</v>
      </c>
      <c r="D182" s="9"/>
      <c r="E182" s="55">
        <f>E183</f>
        <v>116.9</v>
      </c>
      <c r="F182" s="55">
        <f>F183</f>
        <v>116.9</v>
      </c>
      <c r="G182" s="3"/>
      <c r="H182" s="3"/>
      <c r="I182" s="3"/>
    </row>
    <row r="183" spans="1:9" ht="13.5" outlineLevel="3">
      <c r="A183" s="16" t="s">
        <v>145</v>
      </c>
      <c r="B183" s="9" t="s">
        <v>27</v>
      </c>
      <c r="C183" s="9" t="s">
        <v>464</v>
      </c>
      <c r="D183" s="9" t="s">
        <v>147</v>
      </c>
      <c r="E183" s="55">
        <f>E184</f>
        <v>116.9</v>
      </c>
      <c r="F183" s="55">
        <f>F184</f>
        <v>116.9</v>
      </c>
      <c r="G183" s="3"/>
      <c r="H183" s="3"/>
      <c r="I183" s="3"/>
    </row>
    <row r="184" spans="1:9" ht="13.5" outlineLevel="3">
      <c r="A184" s="16" t="s">
        <v>146</v>
      </c>
      <c r="B184" s="9" t="s">
        <v>27</v>
      </c>
      <c r="C184" s="9" t="s">
        <v>464</v>
      </c>
      <c r="D184" s="9" t="s">
        <v>148</v>
      </c>
      <c r="E184" s="55">
        <f>ведомственная!F125</f>
        <v>116.9</v>
      </c>
      <c r="F184" s="55">
        <f>ведомственная!G125</f>
        <v>116.9</v>
      </c>
      <c r="G184" s="3"/>
      <c r="H184" s="3"/>
      <c r="I184" s="3"/>
    </row>
    <row r="185" spans="1:9" ht="25.5" customHeight="1" outlineLevel="3">
      <c r="A185" s="16" t="s">
        <v>341</v>
      </c>
      <c r="B185" s="9" t="s">
        <v>27</v>
      </c>
      <c r="C185" s="9" t="s">
        <v>465</v>
      </c>
      <c r="D185" s="9"/>
      <c r="E185" s="55">
        <f>E186</f>
        <v>100</v>
      </c>
      <c r="F185" s="55">
        <f>F186</f>
        <v>100</v>
      </c>
      <c r="G185" s="3"/>
      <c r="H185" s="3"/>
      <c r="I185" s="3"/>
    </row>
    <row r="186" spans="1:9" ht="13.5" outlineLevel="3">
      <c r="A186" s="16" t="s">
        <v>145</v>
      </c>
      <c r="B186" s="9" t="s">
        <v>27</v>
      </c>
      <c r="C186" s="9" t="s">
        <v>465</v>
      </c>
      <c r="D186" s="9" t="s">
        <v>147</v>
      </c>
      <c r="E186" s="55">
        <f>E187</f>
        <v>100</v>
      </c>
      <c r="F186" s="55">
        <f>F187</f>
        <v>100</v>
      </c>
      <c r="G186" s="3"/>
      <c r="H186" s="3"/>
      <c r="I186" s="3"/>
    </row>
    <row r="187" spans="1:9" ht="13.5" outlineLevel="3">
      <c r="A187" s="16" t="s">
        <v>146</v>
      </c>
      <c r="B187" s="9" t="s">
        <v>27</v>
      </c>
      <c r="C187" s="9" t="s">
        <v>465</v>
      </c>
      <c r="D187" s="9" t="s">
        <v>148</v>
      </c>
      <c r="E187" s="55">
        <f>ведомственная!F128</f>
        <v>100</v>
      </c>
      <c r="F187" s="55">
        <f>ведомственная!G128</f>
        <v>100</v>
      </c>
      <c r="G187" s="3"/>
      <c r="H187" s="3"/>
      <c r="I187" s="3"/>
    </row>
    <row r="188" spans="1:9" ht="13.5" outlineLevel="3">
      <c r="A188" s="72" t="s">
        <v>394</v>
      </c>
      <c r="B188" s="9" t="s">
        <v>27</v>
      </c>
      <c r="C188" s="9" t="s">
        <v>466</v>
      </c>
      <c r="D188" s="9"/>
      <c r="E188" s="55">
        <f>E189</f>
        <v>1276.8</v>
      </c>
      <c r="F188" s="55">
        <f>F189</f>
        <v>1276.8</v>
      </c>
      <c r="G188" s="3"/>
      <c r="H188" s="3"/>
      <c r="I188" s="3"/>
    </row>
    <row r="189" spans="1:9" ht="13.5" outlineLevel="3">
      <c r="A189" s="16" t="s">
        <v>145</v>
      </c>
      <c r="B189" s="9" t="s">
        <v>27</v>
      </c>
      <c r="C189" s="9" t="s">
        <v>466</v>
      </c>
      <c r="D189" s="9" t="s">
        <v>147</v>
      </c>
      <c r="E189" s="55">
        <f>E190</f>
        <v>1276.8</v>
      </c>
      <c r="F189" s="55">
        <f>F190</f>
        <v>1276.8</v>
      </c>
      <c r="G189" s="3"/>
      <c r="H189" s="3"/>
      <c r="I189" s="3"/>
    </row>
    <row r="190" spans="1:9" ht="13.5" outlineLevel="3">
      <c r="A190" s="16" t="s">
        <v>146</v>
      </c>
      <c r="B190" s="9" t="s">
        <v>27</v>
      </c>
      <c r="C190" s="9" t="s">
        <v>466</v>
      </c>
      <c r="D190" s="9" t="s">
        <v>148</v>
      </c>
      <c r="E190" s="55">
        <f>ведомственная!F131</f>
        <v>1276.8</v>
      </c>
      <c r="F190" s="55">
        <f>ведомственная!G131</f>
        <v>1276.8</v>
      </c>
      <c r="G190" s="3"/>
      <c r="H190" s="3"/>
      <c r="I190" s="3"/>
    </row>
    <row r="191" spans="1:9" ht="13.5" outlineLevel="3">
      <c r="A191" s="16" t="s">
        <v>552</v>
      </c>
      <c r="B191" s="9" t="s">
        <v>27</v>
      </c>
      <c r="C191" s="9" t="s">
        <v>553</v>
      </c>
      <c r="D191" s="9"/>
      <c r="E191" s="55">
        <f>E192</f>
        <v>241</v>
      </c>
      <c r="F191" s="55">
        <f>F192</f>
        <v>241</v>
      </c>
      <c r="G191" s="3"/>
      <c r="H191" s="3"/>
      <c r="I191" s="3"/>
    </row>
    <row r="192" spans="1:9" ht="13.5" outlineLevel="3">
      <c r="A192" s="16" t="s">
        <v>145</v>
      </c>
      <c r="B192" s="9" t="s">
        <v>27</v>
      </c>
      <c r="C192" s="9" t="s">
        <v>553</v>
      </c>
      <c r="D192" s="9" t="s">
        <v>147</v>
      </c>
      <c r="E192" s="55">
        <f>E193</f>
        <v>241</v>
      </c>
      <c r="F192" s="55">
        <f>F193</f>
        <v>241</v>
      </c>
      <c r="G192" s="3"/>
      <c r="H192" s="3"/>
      <c r="I192" s="3"/>
    </row>
    <row r="193" spans="1:9" ht="13.5" outlineLevel="3">
      <c r="A193" s="16" t="s">
        <v>146</v>
      </c>
      <c r="B193" s="9" t="s">
        <v>27</v>
      </c>
      <c r="C193" s="9" t="s">
        <v>553</v>
      </c>
      <c r="D193" s="9" t="s">
        <v>148</v>
      </c>
      <c r="E193" s="55">
        <f>ведомственная!F134</f>
        <v>241</v>
      </c>
      <c r="F193" s="55">
        <f>ведомственная!G134</f>
        <v>241</v>
      </c>
      <c r="G193" s="3"/>
      <c r="H193" s="3"/>
      <c r="I193" s="3"/>
    </row>
    <row r="194" spans="1:9" ht="27" outlineLevel="3">
      <c r="A194" s="16" t="s">
        <v>556</v>
      </c>
      <c r="B194" s="9" t="s">
        <v>27</v>
      </c>
      <c r="C194" s="9" t="s">
        <v>557</v>
      </c>
      <c r="D194" s="9"/>
      <c r="E194" s="55">
        <f>E195</f>
        <v>100</v>
      </c>
      <c r="F194" s="55">
        <f>F195</f>
        <v>100</v>
      </c>
      <c r="G194" s="3"/>
      <c r="H194" s="3"/>
      <c r="I194" s="3"/>
    </row>
    <row r="195" spans="1:9" ht="13.5" outlineLevel="3">
      <c r="A195" s="16" t="s">
        <v>145</v>
      </c>
      <c r="B195" s="9" t="s">
        <v>27</v>
      </c>
      <c r="C195" s="9" t="s">
        <v>557</v>
      </c>
      <c r="D195" s="9" t="s">
        <v>147</v>
      </c>
      <c r="E195" s="55">
        <f>E196</f>
        <v>100</v>
      </c>
      <c r="F195" s="55">
        <f>F196</f>
        <v>100</v>
      </c>
      <c r="G195" s="3"/>
      <c r="H195" s="3"/>
      <c r="I195" s="3"/>
    </row>
    <row r="196" spans="1:9" ht="13.5" outlineLevel="3">
      <c r="A196" s="16" t="s">
        <v>146</v>
      </c>
      <c r="B196" s="9" t="s">
        <v>27</v>
      </c>
      <c r="C196" s="9" t="s">
        <v>557</v>
      </c>
      <c r="D196" s="9" t="s">
        <v>148</v>
      </c>
      <c r="E196" s="55">
        <f>ведомственная!F137</f>
        <v>100</v>
      </c>
      <c r="F196" s="55">
        <f>ведомственная!G137</f>
        <v>100</v>
      </c>
      <c r="G196" s="3"/>
      <c r="H196" s="3"/>
      <c r="I196" s="3"/>
    </row>
    <row r="197" spans="1:9" ht="13.5" outlineLevel="3">
      <c r="A197" s="16" t="s">
        <v>558</v>
      </c>
      <c r="B197" s="9" t="s">
        <v>27</v>
      </c>
      <c r="C197" s="9" t="s">
        <v>559</v>
      </c>
      <c r="D197" s="9"/>
      <c r="E197" s="55">
        <f>E198</f>
        <v>460</v>
      </c>
      <c r="F197" s="55">
        <f>F198</f>
        <v>470</v>
      </c>
      <c r="G197" s="3"/>
      <c r="H197" s="3"/>
      <c r="I197" s="3"/>
    </row>
    <row r="198" spans="1:9" ht="13.5" outlineLevel="3">
      <c r="A198" s="16" t="s">
        <v>145</v>
      </c>
      <c r="B198" s="9" t="s">
        <v>27</v>
      </c>
      <c r="C198" s="9" t="s">
        <v>559</v>
      </c>
      <c r="D198" s="9" t="s">
        <v>147</v>
      </c>
      <c r="E198" s="55">
        <f>E199</f>
        <v>460</v>
      </c>
      <c r="F198" s="55">
        <f>F199</f>
        <v>470</v>
      </c>
      <c r="G198" s="3"/>
      <c r="H198" s="3"/>
      <c r="I198" s="3"/>
    </row>
    <row r="199" spans="1:9" ht="13.5" outlineLevel="3">
      <c r="A199" s="16" t="s">
        <v>146</v>
      </c>
      <c r="B199" s="9" t="s">
        <v>27</v>
      </c>
      <c r="C199" s="9" t="s">
        <v>559</v>
      </c>
      <c r="D199" s="9" t="s">
        <v>148</v>
      </c>
      <c r="E199" s="55">
        <f>ведомственная!F140</f>
        <v>460</v>
      </c>
      <c r="F199" s="55">
        <f>ведомственная!G140</f>
        <v>470</v>
      </c>
      <c r="G199" s="3"/>
      <c r="H199" s="3"/>
      <c r="I199" s="3"/>
    </row>
    <row r="200" spans="1:9" ht="27" outlineLevel="3">
      <c r="A200" s="16" t="s">
        <v>582</v>
      </c>
      <c r="B200" s="9" t="s">
        <v>27</v>
      </c>
      <c r="C200" s="9" t="s">
        <v>583</v>
      </c>
      <c r="D200" s="9"/>
      <c r="E200" s="55">
        <f>E201</f>
        <v>1750</v>
      </c>
      <c r="F200" s="55">
        <f>F201</f>
        <v>1870</v>
      </c>
      <c r="G200" s="3"/>
      <c r="H200" s="3"/>
      <c r="I200" s="3"/>
    </row>
    <row r="201" spans="1:9" ht="13.5" outlineLevel="3">
      <c r="A201" s="16" t="s">
        <v>145</v>
      </c>
      <c r="B201" s="9" t="s">
        <v>27</v>
      </c>
      <c r="C201" s="9" t="s">
        <v>583</v>
      </c>
      <c r="D201" s="9" t="s">
        <v>147</v>
      </c>
      <c r="E201" s="55">
        <f>E202</f>
        <v>1750</v>
      </c>
      <c r="F201" s="55">
        <f>F202</f>
        <v>1870</v>
      </c>
      <c r="G201" s="3"/>
      <c r="H201" s="3"/>
      <c r="I201" s="3"/>
    </row>
    <row r="202" spans="1:9" ht="13.5" outlineLevel="3">
      <c r="A202" s="16" t="s">
        <v>146</v>
      </c>
      <c r="B202" s="9" t="s">
        <v>27</v>
      </c>
      <c r="C202" s="9" t="s">
        <v>583</v>
      </c>
      <c r="D202" s="9" t="s">
        <v>148</v>
      </c>
      <c r="E202" s="55">
        <f>ведомственная!F143</f>
        <v>1750</v>
      </c>
      <c r="F202" s="55">
        <f>ведомственная!G143</f>
        <v>1870</v>
      </c>
      <c r="G202" s="3"/>
      <c r="H202" s="3"/>
      <c r="I202" s="3"/>
    </row>
    <row r="203" spans="1:9" ht="13.5" outlineLevel="3">
      <c r="A203" s="13" t="s">
        <v>135</v>
      </c>
      <c r="B203" s="12" t="s">
        <v>347</v>
      </c>
      <c r="C203" s="10"/>
      <c r="D203" s="9"/>
      <c r="E203" s="55">
        <f>E204+E215+E232+E256+E277</f>
        <v>217878</v>
      </c>
      <c r="F203" s="55">
        <f>F204+F215+F232+F256+F277</f>
        <v>210000.19999999998</v>
      </c>
      <c r="G203" s="3"/>
      <c r="H203" s="3"/>
      <c r="I203" s="3"/>
    </row>
    <row r="204" spans="1:9" ht="13.5" outlineLevel="1">
      <c r="A204" s="14" t="s">
        <v>28</v>
      </c>
      <c r="B204" s="9" t="s">
        <v>29</v>
      </c>
      <c r="C204" s="9"/>
      <c r="D204" s="9" t="s">
        <v>415</v>
      </c>
      <c r="E204" s="55">
        <f>E210+E205</f>
        <v>2445</v>
      </c>
      <c r="F204" s="55">
        <f>F210+F205</f>
        <v>2445</v>
      </c>
      <c r="G204" s="3"/>
      <c r="H204" s="3"/>
      <c r="I204" s="3"/>
    </row>
    <row r="205" spans="1:9" ht="25.5" outlineLevel="1">
      <c r="A205" s="66" t="s">
        <v>15</v>
      </c>
      <c r="B205" s="9" t="s">
        <v>29</v>
      </c>
      <c r="C205" s="9" t="s">
        <v>467</v>
      </c>
      <c r="D205" s="9"/>
      <c r="E205" s="55">
        <f t="shared" ref="E205:F208" si="5">E206</f>
        <v>2000</v>
      </c>
      <c r="F205" s="55">
        <f t="shared" si="5"/>
        <v>2000</v>
      </c>
      <c r="G205" s="3"/>
      <c r="H205" s="3"/>
      <c r="I205" s="3"/>
    </row>
    <row r="206" spans="1:9" ht="13.5" outlineLevel="1">
      <c r="A206" s="66" t="s">
        <v>16</v>
      </c>
      <c r="B206" s="9" t="s">
        <v>29</v>
      </c>
      <c r="C206" s="9" t="s">
        <v>468</v>
      </c>
      <c r="D206" s="9"/>
      <c r="E206" s="55">
        <f t="shared" si="5"/>
        <v>2000</v>
      </c>
      <c r="F206" s="55">
        <f t="shared" si="5"/>
        <v>2000</v>
      </c>
      <c r="G206" s="3"/>
      <c r="H206" s="3"/>
      <c r="I206" s="3"/>
    </row>
    <row r="207" spans="1:9" ht="13.5" outlineLevel="1">
      <c r="A207" s="66" t="s">
        <v>17</v>
      </c>
      <c r="B207" s="9" t="s">
        <v>29</v>
      </c>
      <c r="C207" s="9" t="s">
        <v>469</v>
      </c>
      <c r="D207" s="9"/>
      <c r="E207" s="55">
        <f t="shared" si="5"/>
        <v>2000</v>
      </c>
      <c r="F207" s="55">
        <f t="shared" si="5"/>
        <v>2000</v>
      </c>
      <c r="G207" s="3"/>
      <c r="H207" s="3"/>
      <c r="I207" s="3"/>
    </row>
    <row r="208" spans="1:9" ht="13.5" outlineLevel="1">
      <c r="A208" s="15" t="s">
        <v>149</v>
      </c>
      <c r="B208" s="9" t="s">
        <v>29</v>
      </c>
      <c r="C208" s="9" t="s">
        <v>469</v>
      </c>
      <c r="D208" s="9" t="s">
        <v>151</v>
      </c>
      <c r="E208" s="55">
        <f t="shared" si="5"/>
        <v>2000</v>
      </c>
      <c r="F208" s="55">
        <f t="shared" si="5"/>
        <v>2000</v>
      </c>
      <c r="G208" s="3"/>
      <c r="H208" s="3"/>
      <c r="I208" s="3"/>
    </row>
    <row r="209" spans="1:9" ht="27" outlineLevel="1">
      <c r="A209" s="14" t="s">
        <v>221</v>
      </c>
      <c r="B209" s="9" t="s">
        <v>29</v>
      </c>
      <c r="C209" s="9" t="s">
        <v>469</v>
      </c>
      <c r="D209" s="9" t="s">
        <v>83</v>
      </c>
      <c r="E209" s="55">
        <f>ведомственная!F150</f>
        <v>2000</v>
      </c>
      <c r="F209" s="55">
        <f>ведомственная!G150</f>
        <v>2000</v>
      </c>
      <c r="G209" s="3"/>
      <c r="H209" s="3"/>
      <c r="I209" s="3"/>
    </row>
    <row r="210" spans="1:9" ht="13.5" outlineLevel="1">
      <c r="A210" s="14" t="s">
        <v>233</v>
      </c>
      <c r="B210" s="9" t="s">
        <v>29</v>
      </c>
      <c r="C210" s="9" t="s">
        <v>89</v>
      </c>
      <c r="D210" s="9"/>
      <c r="E210" s="55">
        <f t="shared" ref="E210:F213" si="6">E211</f>
        <v>445</v>
      </c>
      <c r="F210" s="55">
        <f t="shared" si="6"/>
        <v>445</v>
      </c>
      <c r="G210" s="3"/>
      <c r="H210" s="3"/>
      <c r="I210" s="3"/>
    </row>
    <row r="211" spans="1:9" ht="13.5" outlineLevel="2">
      <c r="A211" s="14" t="s">
        <v>175</v>
      </c>
      <c r="B211" s="9" t="s">
        <v>29</v>
      </c>
      <c r="C211" s="9" t="s">
        <v>103</v>
      </c>
      <c r="D211" s="9" t="s">
        <v>415</v>
      </c>
      <c r="E211" s="55">
        <f t="shared" si="6"/>
        <v>445</v>
      </c>
      <c r="F211" s="55">
        <f t="shared" si="6"/>
        <v>445</v>
      </c>
      <c r="G211" s="3"/>
      <c r="H211" s="3"/>
      <c r="I211" s="3"/>
    </row>
    <row r="212" spans="1:9" ht="13.5" outlineLevel="2">
      <c r="A212" s="14" t="s">
        <v>228</v>
      </c>
      <c r="B212" s="9" t="s">
        <v>29</v>
      </c>
      <c r="C212" s="9" t="s">
        <v>470</v>
      </c>
      <c r="D212" s="9"/>
      <c r="E212" s="55">
        <f t="shared" si="6"/>
        <v>445</v>
      </c>
      <c r="F212" s="55">
        <f t="shared" si="6"/>
        <v>445</v>
      </c>
      <c r="G212" s="3"/>
      <c r="H212" s="3"/>
      <c r="I212" s="3"/>
    </row>
    <row r="213" spans="1:9" ht="13.5" outlineLevel="2">
      <c r="A213" s="16" t="s">
        <v>145</v>
      </c>
      <c r="B213" s="9" t="s">
        <v>29</v>
      </c>
      <c r="C213" s="9" t="s">
        <v>470</v>
      </c>
      <c r="D213" s="9" t="s">
        <v>147</v>
      </c>
      <c r="E213" s="55">
        <f t="shared" si="6"/>
        <v>445</v>
      </c>
      <c r="F213" s="55">
        <f t="shared" si="6"/>
        <v>445</v>
      </c>
      <c r="G213" s="3"/>
      <c r="H213" s="3"/>
      <c r="I213" s="3"/>
    </row>
    <row r="214" spans="1:9" ht="13.5" outlineLevel="3">
      <c r="A214" s="16" t="s">
        <v>146</v>
      </c>
      <c r="B214" s="9" t="s">
        <v>29</v>
      </c>
      <c r="C214" s="9" t="s">
        <v>470</v>
      </c>
      <c r="D214" s="9" t="s">
        <v>148</v>
      </c>
      <c r="E214" s="55">
        <f>ведомственная!F155</f>
        <v>445</v>
      </c>
      <c r="F214" s="55">
        <f>ведомственная!G155</f>
        <v>445</v>
      </c>
      <c r="G214" s="3"/>
      <c r="H214" s="3"/>
      <c r="I214" s="3"/>
    </row>
    <row r="215" spans="1:9" ht="13.5" outlineLevel="1">
      <c r="A215" s="14" t="s">
        <v>30</v>
      </c>
      <c r="B215" s="9" t="s">
        <v>31</v>
      </c>
      <c r="C215" s="9"/>
      <c r="D215" s="9" t="s">
        <v>415</v>
      </c>
      <c r="E215" s="55">
        <f>E216+E224</f>
        <v>5535</v>
      </c>
      <c r="F215" s="55">
        <f>F216+F224</f>
        <v>5580</v>
      </c>
      <c r="G215" s="3"/>
      <c r="H215" s="3"/>
      <c r="I215" s="3"/>
    </row>
    <row r="216" spans="1:9" ht="26.25" customHeight="1" outlineLevel="1">
      <c r="A216" s="16" t="s">
        <v>178</v>
      </c>
      <c r="B216" s="9" t="s">
        <v>31</v>
      </c>
      <c r="C216" s="9" t="s">
        <v>471</v>
      </c>
      <c r="D216" s="9"/>
      <c r="E216" s="55">
        <f>E217</f>
        <v>948</v>
      </c>
      <c r="F216" s="55">
        <f>F217</f>
        <v>993</v>
      </c>
      <c r="G216" s="3"/>
      <c r="H216" s="3"/>
      <c r="I216" s="3"/>
    </row>
    <row r="217" spans="1:9" ht="27.75" customHeight="1" outlineLevel="1">
      <c r="A217" s="16" t="s">
        <v>203</v>
      </c>
      <c r="B217" s="9" t="s">
        <v>31</v>
      </c>
      <c r="C217" s="9" t="s">
        <v>472</v>
      </c>
      <c r="D217" s="9" t="s">
        <v>415</v>
      </c>
      <c r="E217" s="55">
        <f>E221+E218</f>
        <v>948</v>
      </c>
      <c r="F217" s="55">
        <f>F221+F218</f>
        <v>993</v>
      </c>
      <c r="G217" s="3"/>
      <c r="H217" s="3"/>
      <c r="I217" s="3"/>
    </row>
    <row r="218" spans="1:9" ht="42" customHeight="1" outlineLevel="1">
      <c r="A218" s="30" t="s">
        <v>343</v>
      </c>
      <c r="B218" s="9" t="s">
        <v>31</v>
      </c>
      <c r="C218" s="9" t="s">
        <v>473</v>
      </c>
      <c r="D218" s="9"/>
      <c r="E218" s="55">
        <f>E219</f>
        <v>939</v>
      </c>
      <c r="F218" s="55">
        <f>F219</f>
        <v>984</v>
      </c>
      <c r="G218" s="3"/>
      <c r="H218" s="3"/>
      <c r="I218" s="3"/>
    </row>
    <row r="219" spans="1:9" ht="19.5" customHeight="1" outlineLevel="1">
      <c r="A219" s="16" t="s">
        <v>145</v>
      </c>
      <c r="B219" s="9" t="s">
        <v>31</v>
      </c>
      <c r="C219" s="9" t="s">
        <v>473</v>
      </c>
      <c r="D219" s="9" t="s">
        <v>147</v>
      </c>
      <c r="E219" s="55">
        <f>E220</f>
        <v>939</v>
      </c>
      <c r="F219" s="55">
        <f>F220</f>
        <v>984</v>
      </c>
      <c r="G219" s="3"/>
      <c r="H219" s="3"/>
      <c r="I219" s="3"/>
    </row>
    <row r="220" spans="1:9" ht="18.75" customHeight="1" outlineLevel="1">
      <c r="A220" s="16" t="s">
        <v>146</v>
      </c>
      <c r="B220" s="9" t="s">
        <v>31</v>
      </c>
      <c r="C220" s="9" t="s">
        <v>473</v>
      </c>
      <c r="D220" s="9" t="s">
        <v>148</v>
      </c>
      <c r="E220" s="55">
        <f>ведомственная!F161</f>
        <v>939</v>
      </c>
      <c r="F220" s="55">
        <f>ведомственная!G161</f>
        <v>984</v>
      </c>
      <c r="G220" s="3"/>
      <c r="H220" s="3"/>
      <c r="I220" s="3"/>
    </row>
    <row r="221" spans="1:9" ht="38.25" customHeight="1" outlineLevel="1">
      <c r="A221" s="14" t="s">
        <v>342</v>
      </c>
      <c r="B221" s="9" t="s">
        <v>31</v>
      </c>
      <c r="C221" s="9" t="s">
        <v>474</v>
      </c>
      <c r="D221" s="9"/>
      <c r="E221" s="55">
        <f>E222</f>
        <v>9</v>
      </c>
      <c r="F221" s="55">
        <f>F222</f>
        <v>9</v>
      </c>
      <c r="G221" s="3"/>
      <c r="H221" s="3"/>
      <c r="I221" s="3"/>
    </row>
    <row r="222" spans="1:9" ht="13.5" outlineLevel="1">
      <c r="A222" s="16" t="s">
        <v>145</v>
      </c>
      <c r="B222" s="9" t="s">
        <v>31</v>
      </c>
      <c r="C222" s="9" t="s">
        <v>474</v>
      </c>
      <c r="D222" s="9" t="s">
        <v>147</v>
      </c>
      <c r="E222" s="55">
        <f>E223</f>
        <v>9</v>
      </c>
      <c r="F222" s="55">
        <f>F223</f>
        <v>9</v>
      </c>
      <c r="G222" s="3"/>
      <c r="H222" s="3"/>
      <c r="I222" s="3"/>
    </row>
    <row r="223" spans="1:9" ht="14.25" customHeight="1" outlineLevel="1">
      <c r="A223" s="16" t="s">
        <v>146</v>
      </c>
      <c r="B223" s="9" t="s">
        <v>31</v>
      </c>
      <c r="C223" s="9" t="s">
        <v>474</v>
      </c>
      <c r="D223" s="9" t="s">
        <v>148</v>
      </c>
      <c r="E223" s="55">
        <f>ведомственная!F164</f>
        <v>9</v>
      </c>
      <c r="F223" s="55">
        <f>ведомственная!G164</f>
        <v>9</v>
      </c>
      <c r="G223" s="3"/>
      <c r="H223" s="3"/>
      <c r="I223" s="3"/>
    </row>
    <row r="224" spans="1:9" ht="27" outlineLevel="1">
      <c r="A224" s="14" t="s">
        <v>176</v>
      </c>
      <c r="B224" s="9" t="s">
        <v>31</v>
      </c>
      <c r="C224" s="9" t="s">
        <v>475</v>
      </c>
      <c r="D224" s="9"/>
      <c r="E224" s="55">
        <f>E225</f>
        <v>4587</v>
      </c>
      <c r="F224" s="55">
        <f>F225</f>
        <v>4587</v>
      </c>
      <c r="G224" s="3"/>
      <c r="H224" s="3"/>
      <c r="I224" s="3"/>
    </row>
    <row r="225" spans="1:9" ht="40.5" outlineLevel="1">
      <c r="A225" s="19" t="s">
        <v>177</v>
      </c>
      <c r="B225" s="9" t="s">
        <v>31</v>
      </c>
      <c r="C225" s="9" t="s">
        <v>476</v>
      </c>
      <c r="D225" s="9"/>
      <c r="E225" s="55">
        <f>E226+E229</f>
        <v>4587</v>
      </c>
      <c r="F225" s="55">
        <f>F226+F229</f>
        <v>4587</v>
      </c>
      <c r="G225" s="3"/>
      <c r="H225" s="3"/>
      <c r="I225" s="3"/>
    </row>
    <row r="226" spans="1:9" ht="40.5" customHeight="1" outlineLevel="1">
      <c r="A226" s="31" t="s">
        <v>392</v>
      </c>
      <c r="B226" s="9" t="s">
        <v>31</v>
      </c>
      <c r="C226" s="9" t="s">
        <v>477</v>
      </c>
      <c r="D226" s="9" t="s">
        <v>415</v>
      </c>
      <c r="E226" s="55">
        <f>E227</f>
        <v>272</v>
      </c>
      <c r="F226" s="55">
        <f>F227</f>
        <v>272</v>
      </c>
      <c r="G226" s="3"/>
      <c r="H226" s="3"/>
      <c r="I226" s="3"/>
    </row>
    <row r="227" spans="1:9" ht="13.5" outlineLevel="1">
      <c r="A227" s="16" t="s">
        <v>145</v>
      </c>
      <c r="B227" s="9" t="s">
        <v>31</v>
      </c>
      <c r="C227" s="9" t="s">
        <v>477</v>
      </c>
      <c r="D227" s="9" t="s">
        <v>147</v>
      </c>
      <c r="E227" s="55">
        <f>E228</f>
        <v>272</v>
      </c>
      <c r="F227" s="55">
        <f>F228</f>
        <v>272</v>
      </c>
      <c r="G227" s="3"/>
      <c r="H227" s="3"/>
      <c r="I227" s="3"/>
    </row>
    <row r="228" spans="1:9" ht="13.5" outlineLevel="1">
      <c r="A228" s="16" t="s">
        <v>146</v>
      </c>
      <c r="B228" s="9" t="s">
        <v>31</v>
      </c>
      <c r="C228" s="9" t="s">
        <v>477</v>
      </c>
      <c r="D228" s="9" t="s">
        <v>148</v>
      </c>
      <c r="E228" s="55">
        <f>ведомственная!F169</f>
        <v>272</v>
      </c>
      <c r="F228" s="55">
        <f>ведомственная!G169</f>
        <v>272</v>
      </c>
      <c r="G228" s="3"/>
      <c r="H228" s="3"/>
      <c r="I228" s="3"/>
    </row>
    <row r="229" spans="1:9" ht="40.5" outlineLevel="1">
      <c r="A229" s="16" t="s">
        <v>410</v>
      </c>
      <c r="B229" s="9" t="s">
        <v>31</v>
      </c>
      <c r="C229" s="9" t="s">
        <v>478</v>
      </c>
      <c r="D229" s="9"/>
      <c r="E229" s="55">
        <f>E230</f>
        <v>4315</v>
      </c>
      <c r="F229" s="55">
        <f>F230</f>
        <v>4315</v>
      </c>
      <c r="G229" s="3"/>
      <c r="H229" s="3"/>
      <c r="I229" s="3"/>
    </row>
    <row r="230" spans="1:9" ht="13.5" outlineLevel="1">
      <c r="A230" s="16" t="s">
        <v>145</v>
      </c>
      <c r="B230" s="9" t="s">
        <v>31</v>
      </c>
      <c r="C230" s="9" t="s">
        <v>478</v>
      </c>
      <c r="D230" s="9" t="s">
        <v>147</v>
      </c>
      <c r="E230" s="55">
        <f>E231</f>
        <v>4315</v>
      </c>
      <c r="F230" s="55">
        <f>F231</f>
        <v>4315</v>
      </c>
      <c r="G230" s="3"/>
      <c r="H230" s="3"/>
      <c r="I230" s="3"/>
    </row>
    <row r="231" spans="1:9" ht="13.5" outlineLevel="1">
      <c r="A231" s="16" t="s">
        <v>146</v>
      </c>
      <c r="B231" s="9" t="s">
        <v>31</v>
      </c>
      <c r="C231" s="9" t="s">
        <v>478</v>
      </c>
      <c r="D231" s="9" t="s">
        <v>148</v>
      </c>
      <c r="E231" s="55">
        <f>ведомственная!F172</f>
        <v>4315</v>
      </c>
      <c r="F231" s="55">
        <f>ведомственная!G172</f>
        <v>4315</v>
      </c>
      <c r="G231" s="3"/>
      <c r="H231" s="3"/>
      <c r="I231" s="3"/>
    </row>
    <row r="232" spans="1:9" ht="13.5" outlineLevel="1">
      <c r="A232" s="14" t="s">
        <v>32</v>
      </c>
      <c r="B232" s="9" t="s">
        <v>33</v>
      </c>
      <c r="C232" s="9"/>
      <c r="D232" s="9" t="s">
        <v>415</v>
      </c>
      <c r="E232" s="55">
        <f>E233</f>
        <v>199374.7</v>
      </c>
      <c r="F232" s="55">
        <f>F233</f>
        <v>189750.9</v>
      </c>
      <c r="G232" s="3"/>
      <c r="H232" s="3"/>
      <c r="I232" s="3"/>
    </row>
    <row r="233" spans="1:9" ht="27" outlineLevel="1">
      <c r="A233" s="14" t="s">
        <v>176</v>
      </c>
      <c r="B233" s="9" t="s">
        <v>33</v>
      </c>
      <c r="C233" s="9" t="s">
        <v>475</v>
      </c>
      <c r="D233" s="9"/>
      <c r="E233" s="55">
        <f>E234</f>
        <v>199374.7</v>
      </c>
      <c r="F233" s="55">
        <f>F234</f>
        <v>189750.9</v>
      </c>
      <c r="G233" s="3"/>
      <c r="H233" s="3"/>
      <c r="I233" s="3"/>
    </row>
    <row r="234" spans="1:9" ht="27" outlineLevel="1">
      <c r="A234" s="14" t="s">
        <v>372</v>
      </c>
      <c r="B234" s="9" t="s">
        <v>33</v>
      </c>
      <c r="C234" s="9" t="s">
        <v>480</v>
      </c>
      <c r="D234" s="9"/>
      <c r="E234" s="55">
        <f>E235+E238+E244+E241+E247+E250+E253</f>
        <v>199374.7</v>
      </c>
      <c r="F234" s="55">
        <f>F235+F238+F244+F241+F247+F250+F253</f>
        <v>189750.9</v>
      </c>
      <c r="G234" s="3"/>
      <c r="H234" s="3"/>
      <c r="I234" s="3"/>
    </row>
    <row r="235" spans="1:9" ht="27" outlineLevel="1">
      <c r="A235" s="14" t="s">
        <v>373</v>
      </c>
      <c r="B235" s="9" t="s">
        <v>33</v>
      </c>
      <c r="C235" s="9" t="s">
        <v>481</v>
      </c>
      <c r="D235" s="9" t="s">
        <v>415</v>
      </c>
      <c r="E235" s="55">
        <f>E236</f>
        <v>69015.5</v>
      </c>
      <c r="F235" s="55">
        <f>F236</f>
        <v>66685.5</v>
      </c>
      <c r="G235" s="3"/>
      <c r="H235" s="3"/>
      <c r="I235" s="3"/>
    </row>
    <row r="236" spans="1:9" ht="13.5" outlineLevel="1">
      <c r="A236" s="16" t="s">
        <v>145</v>
      </c>
      <c r="B236" s="9" t="s">
        <v>33</v>
      </c>
      <c r="C236" s="9" t="s">
        <v>481</v>
      </c>
      <c r="D236" s="9" t="s">
        <v>147</v>
      </c>
      <c r="E236" s="55">
        <f>E237</f>
        <v>69015.5</v>
      </c>
      <c r="F236" s="55">
        <f>F237</f>
        <v>66685.5</v>
      </c>
      <c r="G236" s="3"/>
      <c r="H236" s="3"/>
      <c r="I236" s="3"/>
    </row>
    <row r="237" spans="1:9" ht="13.5" outlineLevel="1">
      <c r="A237" s="16" t="s">
        <v>146</v>
      </c>
      <c r="B237" s="9" t="s">
        <v>33</v>
      </c>
      <c r="C237" s="9" t="s">
        <v>481</v>
      </c>
      <c r="D237" s="9" t="s">
        <v>148</v>
      </c>
      <c r="E237" s="55">
        <f>ведомственная!F178</f>
        <v>69015.5</v>
      </c>
      <c r="F237" s="55">
        <f>ведомственная!G178</f>
        <v>66685.5</v>
      </c>
      <c r="G237" s="3"/>
      <c r="H237" s="3"/>
      <c r="I237" s="3"/>
    </row>
    <row r="238" spans="1:9" ht="27" hidden="1" outlineLevel="1">
      <c r="A238" s="14" t="s">
        <v>374</v>
      </c>
      <c r="B238" s="9" t="s">
        <v>33</v>
      </c>
      <c r="C238" s="9" t="s">
        <v>482</v>
      </c>
      <c r="D238" s="9" t="s">
        <v>415</v>
      </c>
      <c r="E238" s="55">
        <f>E239</f>
        <v>0</v>
      </c>
      <c r="F238" s="55">
        <f>F239</f>
        <v>0</v>
      </c>
      <c r="G238" s="3"/>
      <c r="H238" s="3"/>
      <c r="I238" s="3"/>
    </row>
    <row r="239" spans="1:9" ht="13.5" hidden="1" outlineLevel="1">
      <c r="A239" s="16" t="s">
        <v>145</v>
      </c>
      <c r="B239" s="9" t="s">
        <v>33</v>
      </c>
      <c r="C239" s="9" t="s">
        <v>482</v>
      </c>
      <c r="D239" s="9" t="s">
        <v>147</v>
      </c>
      <c r="E239" s="55">
        <f>E240</f>
        <v>0</v>
      </c>
      <c r="F239" s="55">
        <f>F240</f>
        <v>0</v>
      </c>
      <c r="G239" s="3"/>
      <c r="H239" s="3"/>
      <c r="I239" s="3"/>
    </row>
    <row r="240" spans="1:9" ht="13.5" hidden="1" outlineLevel="1">
      <c r="A240" s="16" t="s">
        <v>146</v>
      </c>
      <c r="B240" s="9" t="s">
        <v>33</v>
      </c>
      <c r="C240" s="9" t="s">
        <v>482</v>
      </c>
      <c r="D240" s="9" t="s">
        <v>148</v>
      </c>
      <c r="E240" s="55">
        <f>ведомственная!F181</f>
        <v>0</v>
      </c>
      <c r="F240" s="55">
        <f>ведомственная!G181</f>
        <v>0</v>
      </c>
      <c r="G240" s="3"/>
      <c r="H240" s="3"/>
      <c r="I240" s="3"/>
    </row>
    <row r="241" spans="1:9" ht="40.5" hidden="1" outlineLevel="1">
      <c r="A241" s="16" t="s">
        <v>336</v>
      </c>
      <c r="B241" s="9" t="s">
        <v>33</v>
      </c>
      <c r="C241" s="9" t="s">
        <v>483</v>
      </c>
      <c r="D241" s="9" t="s">
        <v>415</v>
      </c>
      <c r="E241" s="55">
        <f>E242</f>
        <v>0</v>
      </c>
      <c r="F241" s="55">
        <f>F242</f>
        <v>0</v>
      </c>
      <c r="G241" s="3"/>
      <c r="H241" s="3"/>
      <c r="I241" s="3"/>
    </row>
    <row r="242" spans="1:9" ht="13.5" hidden="1" outlineLevel="1">
      <c r="A242" s="16" t="s">
        <v>145</v>
      </c>
      <c r="B242" s="9" t="s">
        <v>33</v>
      </c>
      <c r="C242" s="9" t="s">
        <v>483</v>
      </c>
      <c r="D242" s="9" t="s">
        <v>147</v>
      </c>
      <c r="E242" s="55">
        <f>E243</f>
        <v>0</v>
      </c>
      <c r="F242" s="55">
        <f>F243</f>
        <v>0</v>
      </c>
      <c r="G242" s="3"/>
      <c r="H242" s="3"/>
      <c r="I242" s="3"/>
    </row>
    <row r="243" spans="1:9" ht="13.5" hidden="1" outlineLevel="1">
      <c r="A243" s="16" t="s">
        <v>146</v>
      </c>
      <c r="B243" s="9" t="s">
        <v>33</v>
      </c>
      <c r="C243" s="9" t="s">
        <v>483</v>
      </c>
      <c r="D243" s="9" t="s">
        <v>148</v>
      </c>
      <c r="E243" s="55">
        <f>ведомственная!F184</f>
        <v>0</v>
      </c>
      <c r="F243" s="55">
        <f>ведомственная!G184</f>
        <v>0</v>
      </c>
      <c r="G243" s="3"/>
      <c r="H243" s="3"/>
      <c r="I243" s="3"/>
    </row>
    <row r="244" spans="1:9" ht="25.5" outlineLevel="1">
      <c r="A244" s="80" t="s">
        <v>521</v>
      </c>
      <c r="B244" s="9" t="s">
        <v>33</v>
      </c>
      <c r="C244" s="9" t="s">
        <v>522</v>
      </c>
      <c r="D244" s="9" t="s">
        <v>415</v>
      </c>
      <c r="E244" s="55">
        <f>E245</f>
        <v>130359.2</v>
      </c>
      <c r="F244" s="55">
        <f>F245</f>
        <v>123065.4</v>
      </c>
      <c r="G244" s="3"/>
      <c r="H244" s="3"/>
      <c r="I244" s="3"/>
    </row>
    <row r="245" spans="1:9" ht="13.5" outlineLevel="1">
      <c r="A245" s="16" t="s">
        <v>145</v>
      </c>
      <c r="B245" s="9" t="s">
        <v>33</v>
      </c>
      <c r="C245" s="9" t="s">
        <v>522</v>
      </c>
      <c r="D245" s="9" t="s">
        <v>147</v>
      </c>
      <c r="E245" s="55">
        <f>E246</f>
        <v>130359.2</v>
      </c>
      <c r="F245" s="55">
        <f>F246</f>
        <v>123065.4</v>
      </c>
      <c r="G245" s="3"/>
      <c r="H245" s="3"/>
      <c r="I245" s="3"/>
    </row>
    <row r="246" spans="1:9" ht="13.5" outlineLevel="1">
      <c r="A246" s="16" t="s">
        <v>146</v>
      </c>
      <c r="B246" s="9" t="s">
        <v>33</v>
      </c>
      <c r="C246" s="9" t="s">
        <v>522</v>
      </c>
      <c r="D246" s="9" t="s">
        <v>148</v>
      </c>
      <c r="E246" s="55">
        <f>ведомственная!F187</f>
        <v>130359.2</v>
      </c>
      <c r="F246" s="55">
        <f>ведомственная!G187</f>
        <v>123065.4</v>
      </c>
      <c r="G246" s="3"/>
      <c r="H246" s="3"/>
      <c r="I246" s="3"/>
    </row>
    <row r="247" spans="1:9" ht="13.5" hidden="1" outlineLevel="1">
      <c r="A247" s="80" t="s">
        <v>525</v>
      </c>
      <c r="B247" s="9" t="s">
        <v>33</v>
      </c>
      <c r="C247" s="9" t="s">
        <v>526</v>
      </c>
      <c r="D247" s="9" t="s">
        <v>415</v>
      </c>
      <c r="E247" s="55">
        <f>E248</f>
        <v>0</v>
      </c>
      <c r="F247" s="55">
        <f>F248</f>
        <v>0</v>
      </c>
      <c r="G247" s="3"/>
      <c r="H247" s="3"/>
      <c r="I247" s="3"/>
    </row>
    <row r="248" spans="1:9" ht="13.5" hidden="1" outlineLevel="1">
      <c r="A248" s="16" t="s">
        <v>145</v>
      </c>
      <c r="B248" s="9" t="s">
        <v>33</v>
      </c>
      <c r="C248" s="9" t="s">
        <v>526</v>
      </c>
      <c r="D248" s="9" t="s">
        <v>147</v>
      </c>
      <c r="E248" s="55">
        <f>E249</f>
        <v>0</v>
      </c>
      <c r="F248" s="55">
        <f>F249</f>
        <v>0</v>
      </c>
      <c r="G248" s="3"/>
      <c r="H248" s="3"/>
      <c r="I248" s="3"/>
    </row>
    <row r="249" spans="1:9" ht="13.5" hidden="1" outlineLevel="1">
      <c r="A249" s="16" t="s">
        <v>146</v>
      </c>
      <c r="B249" s="9" t="s">
        <v>33</v>
      </c>
      <c r="C249" s="9" t="s">
        <v>526</v>
      </c>
      <c r="D249" s="9" t="s">
        <v>148</v>
      </c>
      <c r="E249" s="55"/>
      <c r="F249" s="55"/>
      <c r="G249" s="3"/>
      <c r="H249" s="3"/>
      <c r="I249" s="3"/>
    </row>
    <row r="250" spans="1:9" ht="13.5" hidden="1" outlineLevel="1">
      <c r="A250" s="80" t="s">
        <v>523</v>
      </c>
      <c r="B250" s="9" t="s">
        <v>33</v>
      </c>
      <c r="C250" s="9" t="s">
        <v>527</v>
      </c>
      <c r="D250" s="9" t="s">
        <v>415</v>
      </c>
      <c r="E250" s="55">
        <f>E251</f>
        <v>0</v>
      </c>
      <c r="F250" s="55">
        <f>F251</f>
        <v>0</v>
      </c>
      <c r="G250" s="3"/>
      <c r="H250" s="3"/>
      <c r="I250" s="3"/>
    </row>
    <row r="251" spans="1:9" ht="13.5" hidden="1" outlineLevel="1">
      <c r="A251" s="16" t="s">
        <v>145</v>
      </c>
      <c r="B251" s="9" t="s">
        <v>33</v>
      </c>
      <c r="C251" s="9" t="s">
        <v>527</v>
      </c>
      <c r="D251" s="9" t="s">
        <v>147</v>
      </c>
      <c r="E251" s="55">
        <f>E252</f>
        <v>0</v>
      </c>
      <c r="F251" s="55">
        <f>F252</f>
        <v>0</v>
      </c>
      <c r="G251" s="3"/>
      <c r="H251" s="3"/>
      <c r="I251" s="3"/>
    </row>
    <row r="252" spans="1:9" ht="13.5" hidden="1" outlineLevel="1">
      <c r="A252" s="16" t="s">
        <v>146</v>
      </c>
      <c r="B252" s="9" t="s">
        <v>33</v>
      </c>
      <c r="C252" s="9" t="s">
        <v>527</v>
      </c>
      <c r="D252" s="9" t="s">
        <v>148</v>
      </c>
      <c r="E252" s="55"/>
      <c r="F252" s="55"/>
      <c r="G252" s="3"/>
      <c r="H252" s="3"/>
      <c r="I252" s="3"/>
    </row>
    <row r="253" spans="1:9" ht="25.5" hidden="1" outlineLevel="1">
      <c r="A253" s="80" t="s">
        <v>524</v>
      </c>
      <c r="B253" s="9" t="s">
        <v>33</v>
      </c>
      <c r="C253" s="9" t="s">
        <v>528</v>
      </c>
      <c r="D253" s="9" t="s">
        <v>415</v>
      </c>
      <c r="E253" s="55">
        <f>E254</f>
        <v>0</v>
      </c>
      <c r="F253" s="55">
        <f>F254</f>
        <v>0</v>
      </c>
      <c r="G253" s="3"/>
      <c r="H253" s="3"/>
      <c r="I253" s="3"/>
    </row>
    <row r="254" spans="1:9" ht="13.5" hidden="1" outlineLevel="1">
      <c r="A254" s="16" t="s">
        <v>145</v>
      </c>
      <c r="B254" s="9" t="s">
        <v>33</v>
      </c>
      <c r="C254" s="9" t="s">
        <v>528</v>
      </c>
      <c r="D254" s="9" t="s">
        <v>147</v>
      </c>
      <c r="E254" s="55">
        <f>E255</f>
        <v>0</v>
      </c>
      <c r="F254" s="55">
        <f>F255</f>
        <v>0</v>
      </c>
      <c r="G254" s="3"/>
      <c r="H254" s="3"/>
      <c r="I254" s="3"/>
    </row>
    <row r="255" spans="1:9" ht="13.5" hidden="1" outlineLevel="1">
      <c r="A255" s="16" t="s">
        <v>146</v>
      </c>
      <c r="B255" s="9" t="s">
        <v>33</v>
      </c>
      <c r="C255" s="9" t="s">
        <v>528</v>
      </c>
      <c r="D255" s="9" t="s">
        <v>148</v>
      </c>
      <c r="E255" s="55"/>
      <c r="F255" s="55"/>
      <c r="G255" s="3"/>
      <c r="H255" s="3"/>
      <c r="I255" s="3"/>
    </row>
    <row r="256" spans="1:9" ht="13.5" outlineLevel="1">
      <c r="A256" s="14" t="s">
        <v>34</v>
      </c>
      <c r="B256" s="9" t="s">
        <v>35</v>
      </c>
      <c r="C256" s="9"/>
      <c r="D256" s="9" t="s">
        <v>415</v>
      </c>
      <c r="E256" s="55">
        <f>E257</f>
        <v>9012</v>
      </c>
      <c r="F256" s="55">
        <f>F257</f>
        <v>10713</v>
      </c>
      <c r="G256" s="3"/>
      <c r="H256" s="3"/>
      <c r="I256" s="3"/>
    </row>
    <row r="257" spans="1:9" ht="13.5" outlineLevel="1">
      <c r="A257" s="14" t="s">
        <v>233</v>
      </c>
      <c r="B257" s="9" t="s">
        <v>35</v>
      </c>
      <c r="C257" s="9" t="s">
        <v>89</v>
      </c>
      <c r="D257" s="9"/>
      <c r="E257" s="55">
        <f>E258</f>
        <v>9012</v>
      </c>
      <c r="F257" s="55">
        <f>F258</f>
        <v>10713</v>
      </c>
      <c r="G257" s="3"/>
      <c r="H257" s="3"/>
      <c r="I257" s="3"/>
    </row>
    <row r="258" spans="1:9" ht="27" outlineLevel="1">
      <c r="A258" s="14" t="s">
        <v>344</v>
      </c>
      <c r="B258" s="9" t="s">
        <v>35</v>
      </c>
      <c r="C258" s="9" t="s">
        <v>484</v>
      </c>
      <c r="D258" s="9"/>
      <c r="E258" s="55">
        <f>E259+E262+E265+E268+E271+E274</f>
        <v>9012</v>
      </c>
      <c r="F258" s="55">
        <f>F259+F262+F265+F268+F271+F274</f>
        <v>10713</v>
      </c>
      <c r="G258" s="3"/>
      <c r="H258" s="3"/>
      <c r="I258" s="3"/>
    </row>
    <row r="259" spans="1:9" ht="27" outlineLevel="1">
      <c r="A259" s="14" t="s">
        <v>571</v>
      </c>
      <c r="B259" s="9" t="s">
        <v>35</v>
      </c>
      <c r="C259" s="9" t="s">
        <v>485</v>
      </c>
      <c r="D259" s="9"/>
      <c r="E259" s="55">
        <f>E260</f>
        <v>1990</v>
      </c>
      <c r="F259" s="55">
        <f>F260</f>
        <v>1680</v>
      </c>
      <c r="G259" s="3"/>
      <c r="H259" s="3"/>
      <c r="I259" s="3"/>
    </row>
    <row r="260" spans="1:9" ht="13.5" outlineLevel="2">
      <c r="A260" s="16" t="s">
        <v>145</v>
      </c>
      <c r="B260" s="9" t="s">
        <v>35</v>
      </c>
      <c r="C260" s="9" t="s">
        <v>485</v>
      </c>
      <c r="D260" s="9" t="s">
        <v>147</v>
      </c>
      <c r="E260" s="55">
        <f>E261</f>
        <v>1990</v>
      </c>
      <c r="F260" s="55">
        <f>F261</f>
        <v>1680</v>
      </c>
      <c r="G260" s="3"/>
      <c r="H260" s="3"/>
      <c r="I260" s="3"/>
    </row>
    <row r="261" spans="1:9" ht="13.5" outlineLevel="3">
      <c r="A261" s="16" t="s">
        <v>146</v>
      </c>
      <c r="B261" s="9" t="s">
        <v>35</v>
      </c>
      <c r="C261" s="9" t="s">
        <v>485</v>
      </c>
      <c r="D261" s="9" t="s">
        <v>148</v>
      </c>
      <c r="E261" s="55">
        <f>ведомственная!F202</f>
        <v>1990</v>
      </c>
      <c r="F261" s="55">
        <f>ведомственная!G202</f>
        <v>1680</v>
      </c>
      <c r="G261" s="3"/>
      <c r="H261" s="3"/>
      <c r="I261" s="3"/>
    </row>
    <row r="262" spans="1:9" ht="15.75" customHeight="1" outlineLevel="3">
      <c r="A262" s="15" t="s">
        <v>572</v>
      </c>
      <c r="B262" s="9" t="s">
        <v>35</v>
      </c>
      <c r="C262" s="9" t="s">
        <v>486</v>
      </c>
      <c r="D262" s="9"/>
      <c r="E262" s="55">
        <f>E263</f>
        <v>162</v>
      </c>
      <c r="F262" s="55">
        <f>F263</f>
        <v>162</v>
      </c>
      <c r="G262" s="3"/>
      <c r="H262" s="3"/>
      <c r="I262" s="3"/>
    </row>
    <row r="263" spans="1:9" ht="13.5" outlineLevel="3">
      <c r="A263" s="16" t="s">
        <v>145</v>
      </c>
      <c r="B263" s="9" t="s">
        <v>35</v>
      </c>
      <c r="C263" s="9" t="s">
        <v>486</v>
      </c>
      <c r="D263" s="9" t="s">
        <v>147</v>
      </c>
      <c r="E263" s="55">
        <f>E264</f>
        <v>162</v>
      </c>
      <c r="F263" s="55">
        <f>F264</f>
        <v>162</v>
      </c>
      <c r="G263" s="3"/>
      <c r="H263" s="3"/>
      <c r="I263" s="3"/>
    </row>
    <row r="264" spans="1:9" ht="13.5" outlineLevel="3">
      <c r="A264" s="16" t="s">
        <v>146</v>
      </c>
      <c r="B264" s="9" t="s">
        <v>35</v>
      </c>
      <c r="C264" s="9" t="s">
        <v>486</v>
      </c>
      <c r="D264" s="9" t="s">
        <v>148</v>
      </c>
      <c r="E264" s="55">
        <f>ведомственная!F205</f>
        <v>162</v>
      </c>
      <c r="F264" s="55">
        <f>ведомственная!G205</f>
        <v>162</v>
      </c>
      <c r="G264" s="3"/>
      <c r="H264" s="3"/>
      <c r="I264" s="3"/>
    </row>
    <row r="265" spans="1:9" ht="27" outlineLevel="3">
      <c r="A265" s="15" t="s">
        <v>573</v>
      </c>
      <c r="B265" s="9" t="s">
        <v>35</v>
      </c>
      <c r="C265" s="9" t="s">
        <v>487</v>
      </c>
      <c r="D265" s="9"/>
      <c r="E265" s="55">
        <f>E266</f>
        <v>940</v>
      </c>
      <c r="F265" s="55">
        <f>F266</f>
        <v>937</v>
      </c>
      <c r="G265" s="3"/>
      <c r="H265" s="3"/>
      <c r="I265" s="3"/>
    </row>
    <row r="266" spans="1:9" ht="13.5" outlineLevel="3">
      <c r="A266" s="16" t="s">
        <v>145</v>
      </c>
      <c r="B266" s="9" t="s">
        <v>35</v>
      </c>
      <c r="C266" s="9" t="s">
        <v>487</v>
      </c>
      <c r="D266" s="9" t="s">
        <v>147</v>
      </c>
      <c r="E266" s="55">
        <f>E267</f>
        <v>940</v>
      </c>
      <c r="F266" s="55">
        <f>F267</f>
        <v>937</v>
      </c>
      <c r="G266" s="3"/>
      <c r="H266" s="3"/>
      <c r="I266" s="3"/>
    </row>
    <row r="267" spans="1:9" ht="13.5" outlineLevel="3">
      <c r="A267" s="16" t="s">
        <v>146</v>
      </c>
      <c r="B267" s="9" t="s">
        <v>35</v>
      </c>
      <c r="C267" s="9" t="s">
        <v>487</v>
      </c>
      <c r="D267" s="9" t="s">
        <v>148</v>
      </c>
      <c r="E267" s="55">
        <f>ведомственная!F208</f>
        <v>940</v>
      </c>
      <c r="F267" s="55">
        <f>ведомственная!G208</f>
        <v>937</v>
      </c>
      <c r="G267" s="3"/>
      <c r="H267" s="3"/>
      <c r="I267" s="3"/>
    </row>
    <row r="268" spans="1:9" ht="27" outlineLevel="3">
      <c r="A268" s="16" t="s">
        <v>574</v>
      </c>
      <c r="B268" s="9" t="s">
        <v>35</v>
      </c>
      <c r="C268" s="9" t="s">
        <v>575</v>
      </c>
      <c r="D268" s="9"/>
      <c r="E268" s="55">
        <f>E269</f>
        <v>2681</v>
      </c>
      <c r="F268" s="55">
        <f>F269</f>
        <v>2994</v>
      </c>
      <c r="G268" s="3"/>
      <c r="H268" s="3"/>
      <c r="I268" s="3"/>
    </row>
    <row r="269" spans="1:9" ht="13.5" outlineLevel="3">
      <c r="A269" s="16" t="s">
        <v>145</v>
      </c>
      <c r="B269" s="9" t="s">
        <v>35</v>
      </c>
      <c r="C269" s="9" t="s">
        <v>575</v>
      </c>
      <c r="D269" s="9" t="s">
        <v>147</v>
      </c>
      <c r="E269" s="55">
        <f>E270</f>
        <v>2681</v>
      </c>
      <c r="F269" s="55">
        <f>F270</f>
        <v>2994</v>
      </c>
      <c r="G269" s="3"/>
      <c r="H269" s="3"/>
      <c r="I269" s="3"/>
    </row>
    <row r="270" spans="1:9" ht="13.5" outlineLevel="3">
      <c r="A270" s="16" t="s">
        <v>146</v>
      </c>
      <c r="B270" s="9" t="s">
        <v>35</v>
      </c>
      <c r="C270" s="9" t="s">
        <v>575</v>
      </c>
      <c r="D270" s="9" t="s">
        <v>148</v>
      </c>
      <c r="E270" s="55">
        <f>ведомственная!F211</f>
        <v>2681</v>
      </c>
      <c r="F270" s="55">
        <f>ведомственная!G211</f>
        <v>2994</v>
      </c>
      <c r="G270" s="3"/>
      <c r="H270" s="3"/>
      <c r="I270" s="3"/>
    </row>
    <row r="271" spans="1:9" ht="54" outlineLevel="3">
      <c r="A271" s="16" t="s">
        <v>576</v>
      </c>
      <c r="B271" s="9" t="s">
        <v>35</v>
      </c>
      <c r="C271" s="9" t="s">
        <v>577</v>
      </c>
      <c r="D271" s="9"/>
      <c r="E271" s="55">
        <f>E272</f>
        <v>50</v>
      </c>
      <c r="F271" s="55">
        <f>F272</f>
        <v>50</v>
      </c>
      <c r="G271" s="3"/>
      <c r="H271" s="3"/>
      <c r="I271" s="3"/>
    </row>
    <row r="272" spans="1:9" ht="13.5" outlineLevel="3">
      <c r="A272" s="16" t="s">
        <v>145</v>
      </c>
      <c r="B272" s="9" t="s">
        <v>35</v>
      </c>
      <c r="C272" s="9" t="s">
        <v>577</v>
      </c>
      <c r="D272" s="9" t="s">
        <v>147</v>
      </c>
      <c r="E272" s="55">
        <f>E273</f>
        <v>50</v>
      </c>
      <c r="F272" s="55">
        <f>F273</f>
        <v>50</v>
      </c>
      <c r="G272" s="3"/>
      <c r="H272" s="3"/>
      <c r="I272" s="3"/>
    </row>
    <row r="273" spans="1:9" ht="13.5" outlineLevel="3">
      <c r="A273" s="16" t="s">
        <v>146</v>
      </c>
      <c r="B273" s="9" t="s">
        <v>35</v>
      </c>
      <c r="C273" s="9" t="s">
        <v>577</v>
      </c>
      <c r="D273" s="9" t="s">
        <v>148</v>
      </c>
      <c r="E273" s="55">
        <f>ведомственная!F214</f>
        <v>50</v>
      </c>
      <c r="F273" s="55">
        <f>ведомственная!G214</f>
        <v>50</v>
      </c>
      <c r="G273" s="3"/>
      <c r="H273" s="3"/>
      <c r="I273" s="3"/>
    </row>
    <row r="274" spans="1:9" ht="40.5" outlineLevel="3">
      <c r="A274" s="14" t="s">
        <v>578</v>
      </c>
      <c r="B274" s="9" t="s">
        <v>35</v>
      </c>
      <c r="C274" s="9" t="s">
        <v>579</v>
      </c>
      <c r="D274" s="9"/>
      <c r="E274" s="55">
        <f>E275</f>
        <v>3189</v>
      </c>
      <c r="F274" s="55">
        <f>F275</f>
        <v>4890</v>
      </c>
      <c r="G274" s="3"/>
      <c r="H274" s="3"/>
      <c r="I274" s="3"/>
    </row>
    <row r="275" spans="1:9" ht="13.5" outlineLevel="3">
      <c r="A275" s="16" t="s">
        <v>145</v>
      </c>
      <c r="B275" s="9" t="s">
        <v>35</v>
      </c>
      <c r="C275" s="9" t="s">
        <v>579</v>
      </c>
      <c r="D275" s="9" t="s">
        <v>147</v>
      </c>
      <c r="E275" s="55">
        <f>E276</f>
        <v>3189</v>
      </c>
      <c r="F275" s="55">
        <f>F276</f>
        <v>4890</v>
      </c>
      <c r="G275" s="3"/>
      <c r="H275" s="3"/>
      <c r="I275" s="3"/>
    </row>
    <row r="276" spans="1:9" ht="13.5" outlineLevel="3">
      <c r="A276" s="16" t="s">
        <v>146</v>
      </c>
      <c r="B276" s="9" t="s">
        <v>35</v>
      </c>
      <c r="C276" s="9" t="s">
        <v>579</v>
      </c>
      <c r="D276" s="9" t="s">
        <v>148</v>
      </c>
      <c r="E276" s="55">
        <f>ведомственная!F217</f>
        <v>3189</v>
      </c>
      <c r="F276" s="55">
        <f>ведомственная!G217</f>
        <v>4890</v>
      </c>
      <c r="G276" s="3"/>
      <c r="H276" s="3"/>
      <c r="I276" s="3"/>
    </row>
    <row r="277" spans="1:9" ht="15" customHeight="1" outlineLevel="1">
      <c r="A277" s="14" t="s">
        <v>49</v>
      </c>
      <c r="B277" s="9" t="s">
        <v>50</v>
      </c>
      <c r="C277" s="9"/>
      <c r="D277" s="9" t="s">
        <v>415</v>
      </c>
      <c r="E277" s="55">
        <f>E278+E287</f>
        <v>1511.3</v>
      </c>
      <c r="F277" s="55">
        <f>F278+F287</f>
        <v>1511.3</v>
      </c>
      <c r="G277" s="3"/>
      <c r="H277" s="3"/>
      <c r="I277" s="3"/>
    </row>
    <row r="278" spans="1:9" ht="24.75" customHeight="1" outlineLevel="1">
      <c r="A278" s="16" t="s">
        <v>178</v>
      </c>
      <c r="B278" s="9" t="s">
        <v>50</v>
      </c>
      <c r="C278" s="9" t="s">
        <v>471</v>
      </c>
      <c r="D278" s="9"/>
      <c r="E278" s="55">
        <f>E279+E283</f>
        <v>1050</v>
      </c>
      <c r="F278" s="55">
        <f>F279+F283</f>
        <v>1050</v>
      </c>
      <c r="G278" s="3"/>
      <c r="H278" s="3"/>
      <c r="I278" s="3"/>
    </row>
    <row r="279" spans="1:9" ht="27" outlineLevel="1">
      <c r="A279" s="16" t="s">
        <v>179</v>
      </c>
      <c r="B279" s="9" t="s">
        <v>50</v>
      </c>
      <c r="C279" s="9" t="s">
        <v>488</v>
      </c>
      <c r="D279" s="9"/>
      <c r="E279" s="55">
        <f t="shared" ref="E279:F281" si="7">E280</f>
        <v>1000</v>
      </c>
      <c r="F279" s="55">
        <f t="shared" si="7"/>
        <v>1000</v>
      </c>
      <c r="G279" s="3"/>
      <c r="H279" s="3"/>
      <c r="I279" s="3"/>
    </row>
    <row r="280" spans="1:9" ht="27" outlineLevel="2">
      <c r="A280" s="67" t="s">
        <v>375</v>
      </c>
      <c r="B280" s="9" t="s">
        <v>50</v>
      </c>
      <c r="C280" s="9" t="s">
        <v>409</v>
      </c>
      <c r="D280" s="9" t="s">
        <v>415</v>
      </c>
      <c r="E280" s="55">
        <f t="shared" si="7"/>
        <v>1000</v>
      </c>
      <c r="F280" s="55">
        <f t="shared" si="7"/>
        <v>1000</v>
      </c>
      <c r="G280" s="3"/>
      <c r="H280" s="3"/>
      <c r="I280" s="3"/>
    </row>
    <row r="281" spans="1:9" ht="13.5" outlineLevel="2">
      <c r="A281" s="15" t="s">
        <v>149</v>
      </c>
      <c r="B281" s="9" t="s">
        <v>50</v>
      </c>
      <c r="C281" s="9" t="s">
        <v>409</v>
      </c>
      <c r="D281" s="9" t="s">
        <v>151</v>
      </c>
      <c r="E281" s="55">
        <f t="shared" si="7"/>
        <v>1000</v>
      </c>
      <c r="F281" s="55">
        <f t="shared" si="7"/>
        <v>1000</v>
      </c>
      <c r="G281" s="3"/>
      <c r="H281" s="3"/>
      <c r="I281" s="3"/>
    </row>
    <row r="282" spans="1:9" ht="27" outlineLevel="3">
      <c r="A282" s="14" t="s">
        <v>221</v>
      </c>
      <c r="B282" s="9" t="s">
        <v>50</v>
      </c>
      <c r="C282" s="9" t="s">
        <v>409</v>
      </c>
      <c r="D282" s="9" t="s">
        <v>83</v>
      </c>
      <c r="E282" s="55">
        <f>ведомственная!F223</f>
        <v>1000</v>
      </c>
      <c r="F282" s="55">
        <f>ведомственная!G223</f>
        <v>1000</v>
      </c>
      <c r="G282" s="3"/>
      <c r="H282" s="3"/>
      <c r="I282" s="3"/>
    </row>
    <row r="283" spans="1:9" ht="13.5" outlineLevel="3">
      <c r="A283" s="16" t="s">
        <v>337</v>
      </c>
      <c r="B283" s="9" t="s">
        <v>50</v>
      </c>
      <c r="C283" s="9" t="s">
        <v>489</v>
      </c>
      <c r="D283" s="9"/>
      <c r="E283" s="55">
        <f t="shared" ref="E283:F285" si="8">E284</f>
        <v>50</v>
      </c>
      <c r="F283" s="55">
        <f t="shared" si="8"/>
        <v>50</v>
      </c>
      <c r="G283" s="3"/>
      <c r="H283" s="3"/>
      <c r="I283" s="3"/>
    </row>
    <row r="284" spans="1:9" ht="13.5" outlineLevel="3">
      <c r="A284" s="16" t="s">
        <v>338</v>
      </c>
      <c r="B284" s="9" t="s">
        <v>50</v>
      </c>
      <c r="C284" s="9" t="s">
        <v>490</v>
      </c>
      <c r="D284" s="9"/>
      <c r="E284" s="55">
        <f t="shared" si="8"/>
        <v>50</v>
      </c>
      <c r="F284" s="55">
        <f t="shared" si="8"/>
        <v>50</v>
      </c>
      <c r="G284" s="3"/>
      <c r="H284" s="3"/>
      <c r="I284" s="3"/>
    </row>
    <row r="285" spans="1:9" ht="13.5" outlineLevel="3">
      <c r="A285" s="16" t="s">
        <v>145</v>
      </c>
      <c r="B285" s="9" t="s">
        <v>50</v>
      </c>
      <c r="C285" s="9" t="s">
        <v>490</v>
      </c>
      <c r="D285" s="9" t="s">
        <v>147</v>
      </c>
      <c r="E285" s="55">
        <f t="shared" si="8"/>
        <v>50</v>
      </c>
      <c r="F285" s="55">
        <f t="shared" si="8"/>
        <v>50</v>
      </c>
      <c r="G285" s="3"/>
      <c r="H285" s="3"/>
      <c r="I285" s="3"/>
    </row>
    <row r="286" spans="1:9" ht="13.5" outlineLevel="3">
      <c r="A286" s="16" t="s">
        <v>146</v>
      </c>
      <c r="B286" s="9" t="s">
        <v>50</v>
      </c>
      <c r="C286" s="9" t="s">
        <v>490</v>
      </c>
      <c r="D286" s="9" t="s">
        <v>148</v>
      </c>
      <c r="E286" s="55">
        <f>ведомственная!F227</f>
        <v>50</v>
      </c>
      <c r="F286" s="55">
        <f>ведомственная!G227</f>
        <v>50</v>
      </c>
      <c r="G286" s="3"/>
      <c r="H286" s="3"/>
      <c r="I286" s="3"/>
    </row>
    <row r="287" spans="1:9" ht="13.5" outlineLevel="3">
      <c r="A287" s="14" t="s">
        <v>233</v>
      </c>
      <c r="B287" s="9" t="s">
        <v>50</v>
      </c>
      <c r="C287" s="9" t="s">
        <v>89</v>
      </c>
      <c r="D287" s="9"/>
      <c r="E287" s="55">
        <f>E288</f>
        <v>461.3</v>
      </c>
      <c r="F287" s="55">
        <f>F288</f>
        <v>461.3</v>
      </c>
      <c r="G287" s="3"/>
      <c r="H287" s="3"/>
      <c r="I287" s="3"/>
    </row>
    <row r="288" spans="1:9" ht="13.5" outlineLevel="2">
      <c r="A288" s="14" t="s">
        <v>175</v>
      </c>
      <c r="B288" s="9" t="s">
        <v>50</v>
      </c>
      <c r="C288" s="9" t="s">
        <v>103</v>
      </c>
      <c r="D288" s="9" t="s">
        <v>415</v>
      </c>
      <c r="E288" s="55">
        <f>E289+E292</f>
        <v>461.3</v>
      </c>
      <c r="F288" s="55">
        <f>F289+F292</f>
        <v>461.3</v>
      </c>
      <c r="G288" s="3"/>
      <c r="H288" s="3"/>
      <c r="I288" s="3"/>
    </row>
    <row r="289" spans="1:9" ht="13.5" outlineLevel="2">
      <c r="A289" s="14" t="s">
        <v>185</v>
      </c>
      <c r="B289" s="9" t="s">
        <v>50</v>
      </c>
      <c r="C289" s="9" t="s">
        <v>104</v>
      </c>
      <c r="D289" s="9"/>
      <c r="E289" s="55">
        <f>E290</f>
        <v>50</v>
      </c>
      <c r="F289" s="55">
        <f>F290</f>
        <v>50</v>
      </c>
      <c r="G289" s="3"/>
      <c r="H289" s="3"/>
      <c r="I289" s="3"/>
    </row>
    <row r="290" spans="1:9" ht="13.5" outlineLevel="2">
      <c r="A290" s="16" t="s">
        <v>145</v>
      </c>
      <c r="B290" s="9" t="s">
        <v>50</v>
      </c>
      <c r="C290" s="9" t="s">
        <v>104</v>
      </c>
      <c r="D290" s="9" t="s">
        <v>147</v>
      </c>
      <c r="E290" s="55">
        <f>E291</f>
        <v>50</v>
      </c>
      <c r="F290" s="55">
        <f>F291</f>
        <v>50</v>
      </c>
      <c r="G290" s="3"/>
      <c r="H290" s="3"/>
      <c r="I290" s="3"/>
    </row>
    <row r="291" spans="1:9" ht="13.5" outlineLevel="3">
      <c r="A291" s="16" t="s">
        <v>146</v>
      </c>
      <c r="B291" s="9" t="s">
        <v>50</v>
      </c>
      <c r="C291" s="9" t="s">
        <v>104</v>
      </c>
      <c r="D291" s="9" t="s">
        <v>148</v>
      </c>
      <c r="E291" s="55">
        <f>ведомственная!F361</f>
        <v>50</v>
      </c>
      <c r="F291" s="55">
        <f>ведомственная!G361</f>
        <v>50</v>
      </c>
      <c r="G291" s="3"/>
      <c r="H291" s="3"/>
      <c r="I291" s="3"/>
    </row>
    <row r="292" spans="1:9" ht="13.5" outlineLevel="3">
      <c r="A292" s="14" t="s">
        <v>228</v>
      </c>
      <c r="B292" s="9" t="s">
        <v>50</v>
      </c>
      <c r="C292" s="9" t="s">
        <v>470</v>
      </c>
      <c r="D292" s="9" t="s">
        <v>415</v>
      </c>
      <c r="E292" s="55">
        <f>E293</f>
        <v>411.3</v>
      </c>
      <c r="F292" s="55">
        <f>F293</f>
        <v>411.3</v>
      </c>
      <c r="G292" s="34"/>
      <c r="H292" s="3"/>
      <c r="I292" s="3"/>
    </row>
    <row r="293" spans="1:9" ht="13.5" outlineLevel="3">
      <c r="A293" s="16" t="s">
        <v>145</v>
      </c>
      <c r="B293" s="9" t="s">
        <v>50</v>
      </c>
      <c r="C293" s="9" t="s">
        <v>470</v>
      </c>
      <c r="D293" s="9" t="s">
        <v>147</v>
      </c>
      <c r="E293" s="55">
        <f>E294</f>
        <v>411.3</v>
      </c>
      <c r="F293" s="55">
        <f>F294</f>
        <v>411.3</v>
      </c>
      <c r="G293" s="3"/>
      <c r="H293" s="3"/>
      <c r="I293" s="3"/>
    </row>
    <row r="294" spans="1:9" ht="13.5" outlineLevel="3">
      <c r="A294" s="16" t="s">
        <v>146</v>
      </c>
      <c r="B294" s="9" t="s">
        <v>50</v>
      </c>
      <c r="C294" s="9" t="s">
        <v>470</v>
      </c>
      <c r="D294" s="9" t="s">
        <v>148</v>
      </c>
      <c r="E294" s="55">
        <f>ведомственная!F232+ведомственная!F364</f>
        <v>411.3</v>
      </c>
      <c r="F294" s="55">
        <f>ведомственная!G232+ведомственная!G364</f>
        <v>411.3</v>
      </c>
      <c r="G294" s="3"/>
      <c r="H294" s="3"/>
      <c r="I294" s="3"/>
    </row>
    <row r="295" spans="1:9" ht="13.5" outlineLevel="3">
      <c r="A295" s="13" t="s">
        <v>136</v>
      </c>
      <c r="B295" s="12" t="s">
        <v>345</v>
      </c>
      <c r="C295" s="10"/>
      <c r="D295" s="9"/>
      <c r="E295" s="55">
        <f>E296+E312</f>
        <v>34389</v>
      </c>
      <c r="F295" s="55">
        <f>F296+F312</f>
        <v>34389</v>
      </c>
      <c r="G295" s="3"/>
      <c r="H295" s="3"/>
      <c r="I295" s="3"/>
    </row>
    <row r="296" spans="1:9" ht="13.5" outlineLevel="1">
      <c r="A296" s="14" t="s">
        <v>51</v>
      </c>
      <c r="B296" s="9" t="s">
        <v>52</v>
      </c>
      <c r="C296" s="9"/>
      <c r="D296" s="9" t="s">
        <v>415</v>
      </c>
      <c r="E296" s="55">
        <f>E307+E297+E303</f>
        <v>20586</v>
      </c>
      <c r="F296" s="55">
        <f>F307+F297+F303</f>
        <v>20586</v>
      </c>
      <c r="G296" s="3"/>
      <c r="H296" s="3"/>
      <c r="I296" s="3"/>
    </row>
    <row r="297" spans="1:9" ht="27" outlineLevel="1">
      <c r="A297" s="14" t="s">
        <v>40</v>
      </c>
      <c r="B297" s="9" t="s">
        <v>52</v>
      </c>
      <c r="C297" s="9" t="s">
        <v>493</v>
      </c>
      <c r="D297" s="9"/>
      <c r="E297" s="55">
        <f t="shared" ref="E297:F300" si="9">E298</f>
        <v>15717</v>
      </c>
      <c r="F297" s="55">
        <f t="shared" si="9"/>
        <v>15717</v>
      </c>
      <c r="G297" s="3"/>
      <c r="H297" s="3"/>
      <c r="I297" s="3"/>
    </row>
    <row r="298" spans="1:9" ht="13.5" outlineLevel="1">
      <c r="A298" s="52" t="s">
        <v>46</v>
      </c>
      <c r="B298" s="9" t="s">
        <v>52</v>
      </c>
      <c r="C298" s="9" t="s">
        <v>494</v>
      </c>
      <c r="D298" s="9"/>
      <c r="E298" s="55">
        <f t="shared" si="9"/>
        <v>15717</v>
      </c>
      <c r="F298" s="55">
        <f t="shared" si="9"/>
        <v>15717</v>
      </c>
      <c r="G298" s="3"/>
      <c r="H298" s="3"/>
      <c r="I298" s="3"/>
    </row>
    <row r="299" spans="1:9" ht="13.5" outlineLevel="1">
      <c r="A299" s="14" t="s">
        <v>551</v>
      </c>
      <c r="B299" s="9" t="s">
        <v>52</v>
      </c>
      <c r="C299" s="9" t="s">
        <v>495</v>
      </c>
      <c r="D299" s="9"/>
      <c r="E299" s="55">
        <f t="shared" si="9"/>
        <v>15717</v>
      </c>
      <c r="F299" s="55">
        <f t="shared" si="9"/>
        <v>15717</v>
      </c>
      <c r="G299" s="3"/>
      <c r="H299" s="3"/>
      <c r="I299" s="3"/>
    </row>
    <row r="300" spans="1:9" ht="13.5" outlineLevel="1">
      <c r="A300" s="16" t="s">
        <v>145</v>
      </c>
      <c r="B300" s="9" t="s">
        <v>52</v>
      </c>
      <c r="C300" s="9" t="s">
        <v>495</v>
      </c>
      <c r="D300" s="9" t="s">
        <v>147</v>
      </c>
      <c r="E300" s="55">
        <f t="shared" si="9"/>
        <v>15717</v>
      </c>
      <c r="F300" s="55">
        <f t="shared" si="9"/>
        <v>15717</v>
      </c>
      <c r="G300" s="3"/>
      <c r="H300" s="3"/>
      <c r="I300" s="3"/>
    </row>
    <row r="301" spans="1:9" ht="13.5" outlineLevel="1">
      <c r="A301" s="16" t="s">
        <v>146</v>
      </c>
      <c r="B301" s="9" t="s">
        <v>52</v>
      </c>
      <c r="C301" s="9" t="s">
        <v>495</v>
      </c>
      <c r="D301" s="9" t="s">
        <v>148</v>
      </c>
      <c r="E301" s="55">
        <f>ведомственная!F239</f>
        <v>15717</v>
      </c>
      <c r="F301" s="55">
        <f>ведомственная!G239</f>
        <v>15717</v>
      </c>
      <c r="G301" s="3"/>
      <c r="H301" s="3"/>
      <c r="I301" s="3"/>
    </row>
    <row r="302" spans="1:9" ht="13.5" outlineLevel="1">
      <c r="A302" s="14" t="s">
        <v>233</v>
      </c>
      <c r="B302" s="9" t="s">
        <v>52</v>
      </c>
      <c r="C302" s="9" t="s">
        <v>89</v>
      </c>
      <c r="D302" s="9"/>
      <c r="E302" s="55">
        <f t="shared" ref="E302:F305" si="10">E303</f>
        <v>400</v>
      </c>
      <c r="F302" s="55">
        <f t="shared" si="10"/>
        <v>400</v>
      </c>
      <c r="G302" s="3"/>
      <c r="H302" s="3"/>
      <c r="I302" s="3"/>
    </row>
    <row r="303" spans="1:9" ht="13.5" outlineLevel="1">
      <c r="A303" s="14" t="s">
        <v>175</v>
      </c>
      <c r="B303" s="9" t="s">
        <v>52</v>
      </c>
      <c r="C303" s="9" t="s">
        <v>103</v>
      </c>
      <c r="D303" s="9" t="s">
        <v>415</v>
      </c>
      <c r="E303" s="55">
        <f t="shared" si="10"/>
        <v>400</v>
      </c>
      <c r="F303" s="55">
        <f t="shared" si="10"/>
        <v>400</v>
      </c>
      <c r="G303" s="3"/>
      <c r="H303" s="3"/>
      <c r="I303" s="3"/>
    </row>
    <row r="304" spans="1:9" ht="13.5" outlineLevel="1">
      <c r="A304" s="14" t="s">
        <v>228</v>
      </c>
      <c r="B304" s="9" t="s">
        <v>52</v>
      </c>
      <c r="C304" s="9" t="s">
        <v>470</v>
      </c>
      <c r="D304" s="9" t="s">
        <v>415</v>
      </c>
      <c r="E304" s="55">
        <f t="shared" si="10"/>
        <v>400</v>
      </c>
      <c r="F304" s="55">
        <f t="shared" si="10"/>
        <v>400</v>
      </c>
      <c r="G304" s="3"/>
      <c r="H304" s="3"/>
      <c r="I304" s="3"/>
    </row>
    <row r="305" spans="1:9" ht="13.5" outlineLevel="1">
      <c r="A305" s="16" t="s">
        <v>145</v>
      </c>
      <c r="B305" s="9" t="s">
        <v>52</v>
      </c>
      <c r="C305" s="9" t="s">
        <v>470</v>
      </c>
      <c r="D305" s="9" t="s">
        <v>147</v>
      </c>
      <c r="E305" s="55">
        <f t="shared" si="10"/>
        <v>400</v>
      </c>
      <c r="F305" s="55">
        <f t="shared" si="10"/>
        <v>400</v>
      </c>
      <c r="G305" s="3"/>
      <c r="H305" s="3"/>
      <c r="I305" s="3"/>
    </row>
    <row r="306" spans="1:9" ht="13.5" outlineLevel="1">
      <c r="A306" s="16" t="s">
        <v>146</v>
      </c>
      <c r="B306" s="9" t="s">
        <v>52</v>
      </c>
      <c r="C306" s="9" t="s">
        <v>470</v>
      </c>
      <c r="D306" s="9" t="s">
        <v>148</v>
      </c>
      <c r="E306" s="55">
        <f>ведомственная!F244</f>
        <v>400</v>
      </c>
      <c r="F306" s="55">
        <f>ведомственная!G244</f>
        <v>400</v>
      </c>
      <c r="G306" s="3"/>
      <c r="H306" s="3"/>
      <c r="I306" s="3"/>
    </row>
    <row r="307" spans="1:9" ht="27" outlineLevel="2">
      <c r="A307" s="14" t="s">
        <v>180</v>
      </c>
      <c r="B307" s="9" t="s">
        <v>52</v>
      </c>
      <c r="C307" s="9" t="s">
        <v>491</v>
      </c>
      <c r="D307" s="9" t="s">
        <v>415</v>
      </c>
      <c r="E307" s="55">
        <f t="shared" ref="E307:F310" si="11">E308</f>
        <v>4469</v>
      </c>
      <c r="F307" s="55">
        <f t="shared" si="11"/>
        <v>4469</v>
      </c>
      <c r="G307" s="3"/>
      <c r="H307" s="3"/>
      <c r="I307" s="3"/>
    </row>
    <row r="308" spans="1:9" ht="13.5" outlineLevel="2">
      <c r="A308" s="24" t="s">
        <v>376</v>
      </c>
      <c r="B308" s="9" t="s">
        <v>52</v>
      </c>
      <c r="C308" s="9" t="s">
        <v>496</v>
      </c>
      <c r="D308" s="9"/>
      <c r="E308" s="55">
        <f t="shared" si="11"/>
        <v>4469</v>
      </c>
      <c r="F308" s="55">
        <f t="shared" si="11"/>
        <v>4469</v>
      </c>
      <c r="G308" s="3"/>
      <c r="H308" s="3"/>
      <c r="I308" s="3"/>
    </row>
    <row r="309" spans="1:9" ht="13.5" outlineLevel="2">
      <c r="A309" s="14" t="s">
        <v>377</v>
      </c>
      <c r="B309" s="9" t="s">
        <v>52</v>
      </c>
      <c r="C309" s="9" t="s">
        <v>497</v>
      </c>
      <c r="D309" s="9"/>
      <c r="E309" s="55">
        <f t="shared" si="11"/>
        <v>4469</v>
      </c>
      <c r="F309" s="55">
        <f t="shared" si="11"/>
        <v>4469</v>
      </c>
      <c r="G309" s="3"/>
      <c r="H309" s="3"/>
      <c r="I309" s="3"/>
    </row>
    <row r="310" spans="1:9" ht="13.5" outlineLevel="2">
      <c r="A310" s="16" t="s">
        <v>145</v>
      </c>
      <c r="B310" s="9" t="s">
        <v>52</v>
      </c>
      <c r="C310" s="9" t="s">
        <v>497</v>
      </c>
      <c r="D310" s="9" t="s">
        <v>147</v>
      </c>
      <c r="E310" s="55">
        <f t="shared" si="11"/>
        <v>4469</v>
      </c>
      <c r="F310" s="55">
        <f t="shared" si="11"/>
        <v>4469</v>
      </c>
      <c r="G310" s="3"/>
      <c r="H310" s="3"/>
      <c r="I310" s="3"/>
    </row>
    <row r="311" spans="1:9" ht="15.75" customHeight="1" outlineLevel="3">
      <c r="A311" s="16" t="s">
        <v>146</v>
      </c>
      <c r="B311" s="9" t="s">
        <v>52</v>
      </c>
      <c r="C311" s="9" t="s">
        <v>497</v>
      </c>
      <c r="D311" s="9" t="s">
        <v>148</v>
      </c>
      <c r="E311" s="55">
        <f>ведомственная!F249</f>
        <v>4469</v>
      </c>
      <c r="F311" s="55">
        <f>ведомственная!G249</f>
        <v>4469</v>
      </c>
      <c r="G311" s="3"/>
      <c r="H311" s="3"/>
      <c r="I311" s="3"/>
    </row>
    <row r="312" spans="1:9" ht="18.75" customHeight="1" outlineLevel="3">
      <c r="A312" s="16" t="s">
        <v>10</v>
      </c>
      <c r="B312" s="9" t="s">
        <v>9</v>
      </c>
      <c r="C312" s="9"/>
      <c r="D312" s="9"/>
      <c r="E312" s="55">
        <f>E313</f>
        <v>13803</v>
      </c>
      <c r="F312" s="55">
        <f>F313</f>
        <v>13803</v>
      </c>
      <c r="G312" s="3"/>
      <c r="H312" s="3"/>
      <c r="I312" s="3"/>
    </row>
    <row r="313" spans="1:9" ht="26.25" customHeight="1" outlineLevel="3">
      <c r="A313" s="16" t="s">
        <v>178</v>
      </c>
      <c r="B313" s="9" t="s">
        <v>9</v>
      </c>
      <c r="C313" s="9" t="s">
        <v>471</v>
      </c>
      <c r="D313" s="9"/>
      <c r="E313" s="55">
        <f t="shared" ref="E313:F316" si="12">E314</f>
        <v>13803</v>
      </c>
      <c r="F313" s="55">
        <f t="shared" si="12"/>
        <v>13803</v>
      </c>
      <c r="G313" s="3"/>
      <c r="H313" s="3"/>
      <c r="I313" s="3"/>
    </row>
    <row r="314" spans="1:9" ht="26.25" customHeight="1" outlineLevel="3">
      <c r="A314" s="16" t="s">
        <v>203</v>
      </c>
      <c r="B314" s="9" t="s">
        <v>9</v>
      </c>
      <c r="C314" s="9" t="s">
        <v>472</v>
      </c>
      <c r="D314" s="9"/>
      <c r="E314" s="55">
        <f t="shared" si="12"/>
        <v>13803</v>
      </c>
      <c r="F314" s="55">
        <f t="shared" si="12"/>
        <v>13803</v>
      </c>
      <c r="G314" s="3"/>
      <c r="H314" s="3"/>
      <c r="I314" s="3"/>
    </row>
    <row r="315" spans="1:9" ht="18.75" customHeight="1" outlineLevel="3">
      <c r="A315" s="16" t="s">
        <v>378</v>
      </c>
      <c r="B315" s="9" t="s">
        <v>9</v>
      </c>
      <c r="C315" s="9" t="s">
        <v>498</v>
      </c>
      <c r="D315" s="9"/>
      <c r="E315" s="55">
        <f t="shared" si="12"/>
        <v>13803</v>
      </c>
      <c r="F315" s="55">
        <f t="shared" si="12"/>
        <v>13803</v>
      </c>
      <c r="G315" s="3"/>
      <c r="H315" s="3"/>
      <c r="I315" s="3"/>
    </row>
    <row r="316" spans="1:9" ht="18" customHeight="1" outlineLevel="3">
      <c r="A316" s="16" t="s">
        <v>145</v>
      </c>
      <c r="B316" s="9" t="s">
        <v>9</v>
      </c>
      <c r="C316" s="9" t="s">
        <v>498</v>
      </c>
      <c r="D316" s="9" t="s">
        <v>147</v>
      </c>
      <c r="E316" s="55">
        <f t="shared" si="12"/>
        <v>13803</v>
      </c>
      <c r="F316" s="55">
        <f t="shared" si="12"/>
        <v>13803</v>
      </c>
      <c r="G316" s="3"/>
      <c r="H316" s="3"/>
      <c r="I316" s="3"/>
    </row>
    <row r="317" spans="1:9" ht="17.25" customHeight="1" outlineLevel="3">
      <c r="A317" s="16" t="s">
        <v>146</v>
      </c>
      <c r="B317" s="9" t="s">
        <v>9</v>
      </c>
      <c r="C317" s="9" t="s">
        <v>498</v>
      </c>
      <c r="D317" s="9" t="s">
        <v>148</v>
      </c>
      <c r="E317" s="55">
        <f>ведомственная!F255</f>
        <v>13803</v>
      </c>
      <c r="F317" s="55">
        <f>ведомственная!G255</f>
        <v>13803</v>
      </c>
      <c r="G317" s="3"/>
      <c r="H317" s="3"/>
      <c r="I317" s="3"/>
    </row>
    <row r="318" spans="1:9" ht="13.5" outlineLevel="3">
      <c r="A318" s="13" t="s">
        <v>137</v>
      </c>
      <c r="B318" s="12" t="s">
        <v>346</v>
      </c>
      <c r="C318" s="9"/>
      <c r="D318" s="9"/>
      <c r="E318" s="55">
        <f>E319</f>
        <v>4258</v>
      </c>
      <c r="F318" s="55">
        <f>F319</f>
        <v>5838</v>
      </c>
      <c r="G318" s="3"/>
      <c r="H318" s="3"/>
      <c r="I318" s="3"/>
    </row>
    <row r="319" spans="1:9" ht="15" customHeight="1" outlineLevel="1">
      <c r="A319" s="14" t="s">
        <v>53</v>
      </c>
      <c r="B319" s="9" t="s">
        <v>54</v>
      </c>
      <c r="C319" s="9"/>
      <c r="D319" s="9" t="s">
        <v>415</v>
      </c>
      <c r="E319" s="55">
        <f>E320</f>
        <v>4258</v>
      </c>
      <c r="F319" s="55">
        <f>F320</f>
        <v>5838</v>
      </c>
      <c r="G319" s="3"/>
      <c r="H319" s="3"/>
      <c r="I319" s="3"/>
    </row>
    <row r="320" spans="1:9" ht="27" outlineLevel="2">
      <c r="A320" s="14" t="s">
        <v>351</v>
      </c>
      <c r="B320" s="9" t="s">
        <v>54</v>
      </c>
      <c r="C320" s="9" t="s">
        <v>499</v>
      </c>
      <c r="D320" s="9" t="s">
        <v>415</v>
      </c>
      <c r="E320" s="55">
        <f>E324+E327+E330+E333+E336</f>
        <v>4258</v>
      </c>
      <c r="F320" s="55">
        <f>F324+F327+F330+F333+F336+F321</f>
        <v>5838</v>
      </c>
      <c r="G320" s="3"/>
      <c r="H320" s="3"/>
      <c r="I320" s="3"/>
    </row>
    <row r="321" spans="1:9" ht="13.5" outlineLevel="2">
      <c r="A321" s="14" t="s">
        <v>570</v>
      </c>
      <c r="B321" s="9" t="s">
        <v>54</v>
      </c>
      <c r="C321" s="9" t="s">
        <v>569</v>
      </c>
      <c r="D321" s="9"/>
      <c r="E321" s="55"/>
      <c r="F321" s="55">
        <f>F322</f>
        <v>1500</v>
      </c>
      <c r="G321" s="3"/>
      <c r="H321" s="3"/>
      <c r="I321" s="3"/>
    </row>
    <row r="322" spans="1:9" ht="13.5" outlineLevel="2">
      <c r="A322" s="16" t="s">
        <v>145</v>
      </c>
      <c r="B322" s="9" t="s">
        <v>54</v>
      </c>
      <c r="C322" s="9" t="s">
        <v>569</v>
      </c>
      <c r="D322" s="9" t="s">
        <v>147</v>
      </c>
      <c r="E322" s="55">
        <f>E323</f>
        <v>0</v>
      </c>
      <c r="F322" s="55">
        <f>F323</f>
        <v>1500</v>
      </c>
      <c r="G322" s="3"/>
      <c r="H322" s="3"/>
      <c r="I322" s="3"/>
    </row>
    <row r="323" spans="1:9" ht="13.5" outlineLevel="2">
      <c r="A323" s="16" t="s">
        <v>146</v>
      </c>
      <c r="B323" s="9" t="s">
        <v>54</v>
      </c>
      <c r="C323" s="9" t="s">
        <v>569</v>
      </c>
      <c r="D323" s="9" t="s">
        <v>148</v>
      </c>
      <c r="E323" s="55"/>
      <c r="F323" s="55">
        <f>ведомственная!G262</f>
        <v>1500</v>
      </c>
      <c r="G323" s="3"/>
      <c r="H323" s="3"/>
      <c r="I323" s="3"/>
    </row>
    <row r="324" spans="1:9" ht="13.5" outlineLevel="3">
      <c r="A324" s="21" t="s">
        <v>380</v>
      </c>
      <c r="B324" s="9" t="s">
        <v>54</v>
      </c>
      <c r="C324" s="9" t="s">
        <v>500</v>
      </c>
      <c r="D324" s="9"/>
      <c r="E324" s="55">
        <f>E325</f>
        <v>1850</v>
      </c>
      <c r="F324" s="55">
        <f>F325</f>
        <v>1900</v>
      </c>
      <c r="G324" s="3"/>
      <c r="H324" s="3"/>
      <c r="I324" s="3"/>
    </row>
    <row r="325" spans="1:9" ht="13.5" outlineLevel="3">
      <c r="A325" s="16" t="s">
        <v>145</v>
      </c>
      <c r="B325" s="9" t="s">
        <v>54</v>
      </c>
      <c r="C325" s="9" t="s">
        <v>500</v>
      </c>
      <c r="D325" s="9" t="s">
        <v>147</v>
      </c>
      <c r="E325" s="55">
        <f>E326</f>
        <v>1850</v>
      </c>
      <c r="F325" s="55">
        <f>F326</f>
        <v>1900</v>
      </c>
      <c r="G325" s="3"/>
      <c r="H325" s="3"/>
      <c r="I325" s="3"/>
    </row>
    <row r="326" spans="1:9" ht="13.5" outlineLevel="3">
      <c r="A326" s="16" t="s">
        <v>146</v>
      </c>
      <c r="B326" s="9" t="s">
        <v>54</v>
      </c>
      <c r="C326" s="9" t="s">
        <v>500</v>
      </c>
      <c r="D326" s="9" t="s">
        <v>148</v>
      </c>
      <c r="E326" s="55">
        <f>ведомственная!F265</f>
        <v>1850</v>
      </c>
      <c r="F326" s="55">
        <f>ведомственная!G265</f>
        <v>1900</v>
      </c>
      <c r="G326" s="3"/>
      <c r="H326" s="3"/>
      <c r="I326" s="3"/>
    </row>
    <row r="327" spans="1:9" ht="13.5" outlineLevel="3">
      <c r="A327" s="21" t="s">
        <v>381</v>
      </c>
      <c r="B327" s="9" t="s">
        <v>54</v>
      </c>
      <c r="C327" s="9" t="s">
        <v>501</v>
      </c>
      <c r="D327" s="9"/>
      <c r="E327" s="55">
        <f>E328</f>
        <v>540</v>
      </c>
      <c r="F327" s="55">
        <f>F328</f>
        <v>550</v>
      </c>
      <c r="G327" s="3"/>
      <c r="H327" s="3"/>
      <c r="I327" s="3"/>
    </row>
    <row r="328" spans="1:9" ht="13.5" outlineLevel="3">
      <c r="A328" s="16" t="s">
        <v>145</v>
      </c>
      <c r="B328" s="9" t="s">
        <v>54</v>
      </c>
      <c r="C328" s="9" t="s">
        <v>501</v>
      </c>
      <c r="D328" s="9" t="s">
        <v>147</v>
      </c>
      <c r="E328" s="55">
        <f>E329</f>
        <v>540</v>
      </c>
      <c r="F328" s="55">
        <f>F329</f>
        <v>550</v>
      </c>
      <c r="G328" s="3"/>
      <c r="H328" s="3"/>
      <c r="I328" s="3"/>
    </row>
    <row r="329" spans="1:9" ht="13.5" outlineLevel="3">
      <c r="A329" s="16" t="s">
        <v>146</v>
      </c>
      <c r="B329" s="9" t="s">
        <v>54</v>
      </c>
      <c r="C329" s="9" t="s">
        <v>501</v>
      </c>
      <c r="D329" s="9" t="s">
        <v>148</v>
      </c>
      <c r="E329" s="55">
        <f>ведомственная!F268</f>
        <v>540</v>
      </c>
      <c r="F329" s="55">
        <f>ведомственная!G268</f>
        <v>550</v>
      </c>
      <c r="G329" s="3"/>
      <c r="H329" s="3"/>
      <c r="I329" s="3"/>
    </row>
    <row r="330" spans="1:9" ht="13.5" outlineLevel="3">
      <c r="A330" s="21" t="s">
        <v>542</v>
      </c>
      <c r="B330" s="9" t="s">
        <v>54</v>
      </c>
      <c r="C330" s="9" t="s">
        <v>502</v>
      </c>
      <c r="D330" s="9"/>
      <c r="E330" s="55">
        <f>E331</f>
        <v>510</v>
      </c>
      <c r="F330" s="55">
        <f>F331</f>
        <v>0</v>
      </c>
      <c r="G330" s="3"/>
      <c r="H330" s="3"/>
      <c r="I330" s="3"/>
    </row>
    <row r="331" spans="1:9" ht="13.5" outlineLevel="3">
      <c r="A331" s="24" t="s">
        <v>157</v>
      </c>
      <c r="B331" s="9" t="s">
        <v>54</v>
      </c>
      <c r="C331" s="9" t="s">
        <v>502</v>
      </c>
      <c r="D331" s="9" t="s">
        <v>158</v>
      </c>
      <c r="E331" s="55">
        <f>E332</f>
        <v>510</v>
      </c>
      <c r="F331" s="55">
        <f>F332</f>
        <v>0</v>
      </c>
      <c r="G331" s="3"/>
      <c r="H331" s="3"/>
      <c r="I331" s="3"/>
    </row>
    <row r="332" spans="1:9" ht="13.5" outlineLevel="3">
      <c r="A332" s="21" t="s">
        <v>55</v>
      </c>
      <c r="B332" s="9" t="s">
        <v>54</v>
      </c>
      <c r="C332" s="9" t="s">
        <v>502</v>
      </c>
      <c r="D332" s="9" t="s">
        <v>56</v>
      </c>
      <c r="E332" s="55">
        <f>ведомственная!F271</f>
        <v>510</v>
      </c>
      <c r="F332" s="55">
        <f>ведомственная!G271</f>
        <v>0</v>
      </c>
      <c r="G332" s="3"/>
      <c r="H332" s="3"/>
      <c r="I332" s="3"/>
    </row>
    <row r="333" spans="1:9" ht="13.5" outlineLevel="3">
      <c r="A333" s="16" t="s">
        <v>352</v>
      </c>
      <c r="B333" s="9" t="s">
        <v>54</v>
      </c>
      <c r="C333" s="9" t="s">
        <v>503</v>
      </c>
      <c r="D333" s="9"/>
      <c r="E333" s="55">
        <f>E334</f>
        <v>918</v>
      </c>
      <c r="F333" s="55">
        <f>F334</f>
        <v>1250</v>
      </c>
      <c r="G333" s="3"/>
      <c r="H333" s="3"/>
      <c r="I333" s="3"/>
    </row>
    <row r="334" spans="1:9" ht="13.5" outlineLevel="3">
      <c r="A334" s="16" t="s">
        <v>145</v>
      </c>
      <c r="B334" s="9" t="s">
        <v>54</v>
      </c>
      <c r="C334" s="9" t="s">
        <v>503</v>
      </c>
      <c r="D334" s="9" t="s">
        <v>147</v>
      </c>
      <c r="E334" s="55">
        <f>E335</f>
        <v>918</v>
      </c>
      <c r="F334" s="55">
        <f>F335</f>
        <v>1250</v>
      </c>
      <c r="G334" s="3"/>
      <c r="H334" s="3"/>
      <c r="I334" s="3"/>
    </row>
    <row r="335" spans="1:9" ht="13.5" outlineLevel="3">
      <c r="A335" s="16" t="s">
        <v>146</v>
      </c>
      <c r="B335" s="9" t="s">
        <v>54</v>
      </c>
      <c r="C335" s="9" t="s">
        <v>503</v>
      </c>
      <c r="D335" s="9" t="s">
        <v>148</v>
      </c>
      <c r="E335" s="55">
        <f>ведомственная!F274</f>
        <v>918</v>
      </c>
      <c r="F335" s="55">
        <f>ведомственная!G274</f>
        <v>1250</v>
      </c>
      <c r="G335" s="3"/>
      <c r="H335" s="3"/>
      <c r="I335" s="3"/>
    </row>
    <row r="336" spans="1:9" ht="27" outlineLevel="3">
      <c r="A336" s="21" t="s">
        <v>455</v>
      </c>
      <c r="B336" s="9" t="s">
        <v>54</v>
      </c>
      <c r="C336" s="9" t="s">
        <v>504</v>
      </c>
      <c r="D336" s="9"/>
      <c r="E336" s="55">
        <f>E337</f>
        <v>440</v>
      </c>
      <c r="F336" s="55">
        <f>F337</f>
        <v>638</v>
      </c>
      <c r="G336" s="3"/>
      <c r="H336" s="3"/>
      <c r="I336" s="3"/>
    </row>
    <row r="337" spans="1:16" ht="13.5" outlineLevel="3">
      <c r="A337" s="16" t="s">
        <v>145</v>
      </c>
      <c r="B337" s="9" t="s">
        <v>54</v>
      </c>
      <c r="C337" s="9" t="s">
        <v>504</v>
      </c>
      <c r="D337" s="9" t="s">
        <v>147</v>
      </c>
      <c r="E337" s="55">
        <f>E338</f>
        <v>440</v>
      </c>
      <c r="F337" s="55">
        <f>F338</f>
        <v>638</v>
      </c>
      <c r="G337" s="3"/>
      <c r="H337" s="3"/>
      <c r="I337" s="3"/>
    </row>
    <row r="338" spans="1:16" ht="13.5" outlineLevel="3">
      <c r="A338" s="16" t="s">
        <v>146</v>
      </c>
      <c r="B338" s="9" t="s">
        <v>54</v>
      </c>
      <c r="C338" s="9" t="s">
        <v>504</v>
      </c>
      <c r="D338" s="9" t="s">
        <v>148</v>
      </c>
      <c r="E338" s="55">
        <f>ведомственная!F277</f>
        <v>440</v>
      </c>
      <c r="F338" s="55">
        <f>ведомственная!G277</f>
        <v>638</v>
      </c>
      <c r="G338" s="3"/>
      <c r="H338" s="3"/>
      <c r="I338" s="3"/>
    </row>
    <row r="339" spans="1:16" ht="13.5" outlineLevel="3">
      <c r="A339" s="13" t="s">
        <v>138</v>
      </c>
      <c r="B339" s="12" t="s">
        <v>353</v>
      </c>
      <c r="C339" s="9"/>
      <c r="D339" s="9"/>
      <c r="E339" s="55">
        <f>E340+E360+E458+E502+E431+E445</f>
        <v>2696190.1999999997</v>
      </c>
      <c r="F339" s="55">
        <f>F340+F360+F458+F502+F431+F445</f>
        <v>2696190.1999999997</v>
      </c>
      <c r="G339" s="6"/>
      <c r="H339" s="3"/>
      <c r="I339" s="3"/>
      <c r="J339" s="3"/>
      <c r="K339" s="3"/>
      <c r="L339" s="3"/>
      <c r="M339" s="3"/>
      <c r="N339" s="3"/>
      <c r="O339" s="3"/>
      <c r="P339" s="3"/>
    </row>
    <row r="340" spans="1:16" ht="13.5" outlineLevel="3">
      <c r="A340" s="14" t="s">
        <v>72</v>
      </c>
      <c r="B340" s="9" t="s">
        <v>73</v>
      </c>
      <c r="C340" s="9"/>
      <c r="D340" s="9" t="s">
        <v>415</v>
      </c>
      <c r="E340" s="55">
        <f>E341</f>
        <v>1053215.2</v>
      </c>
      <c r="F340" s="55">
        <f>F341</f>
        <v>1053215.2</v>
      </c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ht="27" outlineLevel="3">
      <c r="A341" s="14" t="s">
        <v>181</v>
      </c>
      <c r="B341" s="9" t="s">
        <v>73</v>
      </c>
      <c r="C341" s="9" t="s">
        <v>86</v>
      </c>
      <c r="D341" s="9"/>
      <c r="E341" s="55">
        <f>E342</f>
        <v>1053215.2</v>
      </c>
      <c r="F341" s="55">
        <f>F342</f>
        <v>1053215.2</v>
      </c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ht="13.5" outlineLevel="3">
      <c r="A342" s="22" t="s">
        <v>182</v>
      </c>
      <c r="B342" s="9" t="s">
        <v>73</v>
      </c>
      <c r="C342" s="9" t="s">
        <v>248</v>
      </c>
      <c r="D342" s="9"/>
      <c r="E342" s="55">
        <f>E343+E346+E349+E357+E354</f>
        <v>1053215.2</v>
      </c>
      <c r="F342" s="55">
        <f>F343+F346+F349+F357+F354</f>
        <v>1053215.2</v>
      </c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ht="27" outlineLevel="3">
      <c r="A343" s="67" t="s">
        <v>395</v>
      </c>
      <c r="B343" s="9" t="s">
        <v>73</v>
      </c>
      <c r="C343" s="9" t="s">
        <v>249</v>
      </c>
      <c r="D343" s="9" t="s">
        <v>415</v>
      </c>
      <c r="E343" s="55">
        <f>E344</f>
        <v>452777.2</v>
      </c>
      <c r="F343" s="55">
        <f>F344</f>
        <v>452777.2</v>
      </c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ht="13.5" outlineLevel="3">
      <c r="A344" s="16" t="s">
        <v>153</v>
      </c>
      <c r="B344" s="9" t="s">
        <v>73</v>
      </c>
      <c r="C344" s="9" t="s">
        <v>249</v>
      </c>
      <c r="D344" s="9" t="s">
        <v>154</v>
      </c>
      <c r="E344" s="55">
        <f>E345</f>
        <v>452777.2</v>
      </c>
      <c r="F344" s="55">
        <f>F345</f>
        <v>452777.2</v>
      </c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ht="13.5" outlineLevel="3">
      <c r="A345" s="24" t="s">
        <v>164</v>
      </c>
      <c r="B345" s="9" t="s">
        <v>73</v>
      </c>
      <c r="C345" s="9" t="s">
        <v>249</v>
      </c>
      <c r="D345" s="9" t="s">
        <v>155</v>
      </c>
      <c r="E345" s="55">
        <f>ведомственная!F380</f>
        <v>452777.2</v>
      </c>
      <c r="F345" s="55">
        <f>ведомственная!G380</f>
        <v>452777.2</v>
      </c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ht="27" outlineLevel="3">
      <c r="A346" s="24" t="s">
        <v>358</v>
      </c>
      <c r="B346" s="9" t="s">
        <v>73</v>
      </c>
      <c r="C346" s="9" t="s">
        <v>250</v>
      </c>
      <c r="D346" s="9"/>
      <c r="E346" s="55">
        <f>E347</f>
        <v>22092</v>
      </c>
      <c r="F346" s="55">
        <f>F347</f>
        <v>22092</v>
      </c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ht="13.5" outlineLevel="3">
      <c r="A347" s="16" t="s">
        <v>145</v>
      </c>
      <c r="B347" s="9" t="s">
        <v>73</v>
      </c>
      <c r="C347" s="9" t="s">
        <v>250</v>
      </c>
      <c r="D347" s="9" t="s">
        <v>147</v>
      </c>
      <c r="E347" s="55">
        <f>E348</f>
        <v>22092</v>
      </c>
      <c r="F347" s="55">
        <f>F348</f>
        <v>22092</v>
      </c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ht="13.5" outlineLevel="3">
      <c r="A348" s="16" t="s">
        <v>146</v>
      </c>
      <c r="B348" s="9" t="s">
        <v>73</v>
      </c>
      <c r="C348" s="9" t="s">
        <v>250</v>
      </c>
      <c r="D348" s="9" t="s">
        <v>148</v>
      </c>
      <c r="E348" s="55">
        <f>ведомственная!F383</f>
        <v>22092</v>
      </c>
      <c r="F348" s="55">
        <f>ведомственная!G383</f>
        <v>22092</v>
      </c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ht="67.5" outlineLevel="3">
      <c r="A349" s="31" t="s">
        <v>359</v>
      </c>
      <c r="B349" s="9" t="s">
        <v>73</v>
      </c>
      <c r="C349" s="9" t="s">
        <v>251</v>
      </c>
      <c r="D349" s="9"/>
      <c r="E349" s="55">
        <f>E350+E352</f>
        <v>576624</v>
      </c>
      <c r="F349" s="55">
        <f>F350+F352</f>
        <v>576624</v>
      </c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ht="40.5" outlineLevel="3">
      <c r="A350" s="16" t="s">
        <v>143</v>
      </c>
      <c r="B350" s="9" t="s">
        <v>73</v>
      </c>
      <c r="C350" s="9" t="s">
        <v>251</v>
      </c>
      <c r="D350" s="9" t="s">
        <v>125</v>
      </c>
      <c r="E350" s="55">
        <f>E351</f>
        <v>24157.5</v>
      </c>
      <c r="F350" s="55">
        <f>F351</f>
        <v>24157.5</v>
      </c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ht="13.5" outlineLevel="3">
      <c r="A351" s="16" t="s">
        <v>165</v>
      </c>
      <c r="B351" s="9" t="s">
        <v>73</v>
      </c>
      <c r="C351" s="9" t="s">
        <v>251</v>
      </c>
      <c r="D351" s="9" t="s">
        <v>166</v>
      </c>
      <c r="E351" s="55">
        <f>ведомственная!F386</f>
        <v>24157.5</v>
      </c>
      <c r="F351" s="55">
        <f>ведомственная!G386</f>
        <v>24157.5</v>
      </c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ht="13.5" outlineLevel="3">
      <c r="A352" s="16" t="s">
        <v>153</v>
      </c>
      <c r="B352" s="9" t="s">
        <v>73</v>
      </c>
      <c r="C352" s="9" t="s">
        <v>251</v>
      </c>
      <c r="D352" s="9" t="s">
        <v>154</v>
      </c>
      <c r="E352" s="55">
        <f>E353</f>
        <v>552466.5</v>
      </c>
      <c r="F352" s="55">
        <f>F353</f>
        <v>552466.5</v>
      </c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ht="13.5" outlineLevel="3">
      <c r="A353" s="24" t="s">
        <v>164</v>
      </c>
      <c r="B353" s="9" t="s">
        <v>73</v>
      </c>
      <c r="C353" s="9" t="s">
        <v>251</v>
      </c>
      <c r="D353" s="9" t="s">
        <v>155</v>
      </c>
      <c r="E353" s="55">
        <f>ведомственная!F388</f>
        <v>552466.5</v>
      </c>
      <c r="F353" s="55">
        <f>ведомственная!G388</f>
        <v>552466.5</v>
      </c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ht="13.5" outlineLevel="3">
      <c r="A354" s="16" t="s">
        <v>440</v>
      </c>
      <c r="B354" s="9" t="s">
        <v>73</v>
      </c>
      <c r="C354" s="9" t="s">
        <v>327</v>
      </c>
      <c r="D354" s="9"/>
      <c r="E354" s="55">
        <f>E355</f>
        <v>1572</v>
      </c>
      <c r="F354" s="55">
        <f>F355</f>
        <v>1572</v>
      </c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ht="13.5" outlineLevel="3">
      <c r="A355" s="16" t="s">
        <v>153</v>
      </c>
      <c r="B355" s="9" t="s">
        <v>73</v>
      </c>
      <c r="C355" s="9" t="s">
        <v>327</v>
      </c>
      <c r="D355" s="9" t="s">
        <v>154</v>
      </c>
      <c r="E355" s="55">
        <f>E356</f>
        <v>1572</v>
      </c>
      <c r="F355" s="55">
        <f>F356</f>
        <v>1572</v>
      </c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ht="13.5" outlineLevel="3">
      <c r="A356" s="24" t="s">
        <v>162</v>
      </c>
      <c r="B356" s="9" t="s">
        <v>73</v>
      </c>
      <c r="C356" s="9" t="s">
        <v>327</v>
      </c>
      <c r="D356" s="9" t="s">
        <v>155</v>
      </c>
      <c r="E356" s="55">
        <f>ведомственная!F391</f>
        <v>1572</v>
      </c>
      <c r="F356" s="55">
        <f>ведомственная!G391</f>
        <v>1572</v>
      </c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ht="40.5" outlineLevel="3">
      <c r="A357" s="24" t="s">
        <v>360</v>
      </c>
      <c r="B357" s="9" t="s">
        <v>73</v>
      </c>
      <c r="C357" s="9" t="s">
        <v>328</v>
      </c>
      <c r="D357" s="9"/>
      <c r="E357" s="55">
        <f>E358</f>
        <v>150</v>
      </c>
      <c r="F357" s="55">
        <f>F358</f>
        <v>150</v>
      </c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ht="13.5" outlineLevel="3">
      <c r="A358" s="16" t="s">
        <v>145</v>
      </c>
      <c r="B358" s="9" t="s">
        <v>73</v>
      </c>
      <c r="C358" s="9" t="s">
        <v>328</v>
      </c>
      <c r="D358" s="9" t="s">
        <v>147</v>
      </c>
      <c r="E358" s="55">
        <f>E359</f>
        <v>150</v>
      </c>
      <c r="F358" s="55">
        <f>F359</f>
        <v>150</v>
      </c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ht="13.5" outlineLevel="3">
      <c r="A359" s="16" t="s">
        <v>146</v>
      </c>
      <c r="B359" s="9" t="s">
        <v>73</v>
      </c>
      <c r="C359" s="9" t="s">
        <v>328</v>
      </c>
      <c r="D359" s="9" t="s">
        <v>148</v>
      </c>
      <c r="E359" s="55">
        <f>ведомственная!F394</f>
        <v>150</v>
      </c>
      <c r="F359" s="55">
        <f>ведомственная!G394</f>
        <v>150</v>
      </c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ht="13.5" outlineLevel="3">
      <c r="A360" s="14" t="s">
        <v>81</v>
      </c>
      <c r="B360" s="9" t="s">
        <v>82</v>
      </c>
      <c r="C360" s="9"/>
      <c r="D360" s="9" t="s">
        <v>415</v>
      </c>
      <c r="E360" s="55">
        <f>E361+E427</f>
        <v>1222793.3</v>
      </c>
      <c r="F360" s="55">
        <f>F361+F427</f>
        <v>1222793.3</v>
      </c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ht="27" outlineLevel="3">
      <c r="A361" s="14" t="s">
        <v>181</v>
      </c>
      <c r="B361" s="9" t="s">
        <v>82</v>
      </c>
      <c r="C361" s="9" t="s">
        <v>86</v>
      </c>
      <c r="D361" s="9"/>
      <c r="E361" s="55">
        <f>E362</f>
        <v>1015854.3</v>
      </c>
      <c r="F361" s="55">
        <f>F362</f>
        <v>1015854.3</v>
      </c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ht="13.5" outlineLevel="3">
      <c r="A362" s="22" t="s">
        <v>183</v>
      </c>
      <c r="B362" s="9" t="s">
        <v>82</v>
      </c>
      <c r="C362" s="9" t="s">
        <v>87</v>
      </c>
      <c r="D362" s="9"/>
      <c r="E362" s="55">
        <f>E363+E372+E375+E378+E381+E387+E394+E397+E402+E410+E413+E416+E421+E424+E384+E407</f>
        <v>1015854.3</v>
      </c>
      <c r="F362" s="55">
        <f>F363+F372+F375+F378+F381+F387+F394+F397+F402+F410+F413+F416+F421+F424+F384+F407</f>
        <v>1015854.3</v>
      </c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ht="40.5" outlineLevel="3">
      <c r="A363" s="22" t="s">
        <v>396</v>
      </c>
      <c r="B363" s="9" t="s">
        <v>82</v>
      </c>
      <c r="C363" s="9" t="s">
        <v>252</v>
      </c>
      <c r="D363" s="9"/>
      <c r="E363" s="55">
        <f>E366+E368+E370+E364</f>
        <v>117032.9</v>
      </c>
      <c r="F363" s="55">
        <f>F366+F368+F370+F364</f>
        <v>117032.9</v>
      </c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ht="40.5" outlineLevel="3">
      <c r="A364" s="16" t="s">
        <v>143</v>
      </c>
      <c r="B364" s="9" t="s">
        <v>82</v>
      </c>
      <c r="C364" s="9" t="s">
        <v>252</v>
      </c>
      <c r="D364" s="9" t="s">
        <v>125</v>
      </c>
      <c r="E364" s="55">
        <f>E365</f>
        <v>3461.4</v>
      </c>
      <c r="F364" s="55">
        <f>F365</f>
        <v>3461.4</v>
      </c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ht="13.5" outlineLevel="3">
      <c r="A365" s="16" t="s">
        <v>165</v>
      </c>
      <c r="B365" s="9" t="s">
        <v>82</v>
      </c>
      <c r="C365" s="9" t="s">
        <v>252</v>
      </c>
      <c r="D365" s="9" t="s">
        <v>166</v>
      </c>
      <c r="E365" s="55">
        <f>ведомственная!F400</f>
        <v>3461.4</v>
      </c>
      <c r="F365" s="55">
        <f>ведомственная!G400</f>
        <v>3461.4</v>
      </c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ht="13.5" outlineLevel="3">
      <c r="A366" s="16" t="s">
        <v>145</v>
      </c>
      <c r="B366" s="9" t="s">
        <v>82</v>
      </c>
      <c r="C366" s="9" t="s">
        <v>252</v>
      </c>
      <c r="D366" s="9" t="s">
        <v>147</v>
      </c>
      <c r="E366" s="55">
        <f>E367</f>
        <v>18466.7</v>
      </c>
      <c r="F366" s="55">
        <f>F367</f>
        <v>18466.7</v>
      </c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ht="13.5" outlineLevel="3">
      <c r="A367" s="16" t="s">
        <v>146</v>
      </c>
      <c r="B367" s="9" t="s">
        <v>82</v>
      </c>
      <c r="C367" s="9" t="s">
        <v>252</v>
      </c>
      <c r="D367" s="9" t="s">
        <v>148</v>
      </c>
      <c r="E367" s="55">
        <f>ведомственная!F402</f>
        <v>18466.7</v>
      </c>
      <c r="F367" s="55">
        <f>ведомственная!G402</f>
        <v>18466.7</v>
      </c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ht="13.5" outlineLevel="3">
      <c r="A368" s="16" t="s">
        <v>153</v>
      </c>
      <c r="B368" s="9" t="s">
        <v>82</v>
      </c>
      <c r="C368" s="9" t="s">
        <v>252</v>
      </c>
      <c r="D368" s="9" t="s">
        <v>154</v>
      </c>
      <c r="E368" s="55">
        <f>E369</f>
        <v>94133</v>
      </c>
      <c r="F368" s="55">
        <f>F369</f>
        <v>94133</v>
      </c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ht="13.5" outlineLevel="3">
      <c r="A369" s="24" t="s">
        <v>162</v>
      </c>
      <c r="B369" s="9" t="s">
        <v>82</v>
      </c>
      <c r="C369" s="9" t="s">
        <v>252</v>
      </c>
      <c r="D369" s="9" t="s">
        <v>163</v>
      </c>
      <c r="E369" s="55">
        <f>ведомственная!F404</f>
        <v>94133</v>
      </c>
      <c r="F369" s="55">
        <f>ведомственная!G404</f>
        <v>94133</v>
      </c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ht="13.5" outlineLevel="3">
      <c r="A370" s="15" t="s">
        <v>149</v>
      </c>
      <c r="B370" s="9" t="s">
        <v>82</v>
      </c>
      <c r="C370" s="9" t="s">
        <v>252</v>
      </c>
      <c r="D370" s="9" t="s">
        <v>151</v>
      </c>
      <c r="E370" s="55">
        <f>E371</f>
        <v>971.8</v>
      </c>
      <c r="F370" s="55">
        <f>F371</f>
        <v>971.8</v>
      </c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ht="13.5" outlineLevel="3">
      <c r="A371" s="21" t="s">
        <v>426</v>
      </c>
      <c r="B371" s="9" t="s">
        <v>82</v>
      </c>
      <c r="C371" s="9" t="s">
        <v>252</v>
      </c>
      <c r="D371" s="9" t="s">
        <v>152</v>
      </c>
      <c r="E371" s="55">
        <f>ведомственная!F406</f>
        <v>971.8</v>
      </c>
      <c r="F371" s="55">
        <f>ведомственная!G406</f>
        <v>971.8</v>
      </c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ht="13.5" outlineLevel="3">
      <c r="A372" s="24" t="s">
        <v>207</v>
      </c>
      <c r="B372" s="9" t="s">
        <v>82</v>
      </c>
      <c r="C372" s="9" t="s">
        <v>253</v>
      </c>
      <c r="D372" s="9"/>
      <c r="E372" s="55">
        <f>E373</f>
        <v>276.89999999999998</v>
      </c>
      <c r="F372" s="55">
        <f>F373</f>
        <v>276.89999999999998</v>
      </c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ht="13.5" outlineLevel="3">
      <c r="A373" s="16" t="s">
        <v>75</v>
      </c>
      <c r="B373" s="9" t="s">
        <v>82</v>
      </c>
      <c r="C373" s="9" t="s">
        <v>253</v>
      </c>
      <c r="D373" s="9" t="s">
        <v>76</v>
      </c>
      <c r="E373" s="55">
        <f>E374</f>
        <v>276.89999999999998</v>
      </c>
      <c r="F373" s="55">
        <f>F374</f>
        <v>276.89999999999998</v>
      </c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ht="13.5" outlineLevel="3">
      <c r="A374" s="16" t="s">
        <v>444</v>
      </c>
      <c r="B374" s="9" t="s">
        <v>82</v>
      </c>
      <c r="C374" s="9" t="s">
        <v>253</v>
      </c>
      <c r="D374" s="9" t="s">
        <v>445</v>
      </c>
      <c r="E374" s="55">
        <f>ведомственная!F409</f>
        <v>276.89999999999998</v>
      </c>
      <c r="F374" s="55">
        <f>ведомственная!G409</f>
        <v>276.89999999999998</v>
      </c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ht="27" outlineLevel="3">
      <c r="A375" s="24" t="s">
        <v>208</v>
      </c>
      <c r="B375" s="9" t="s">
        <v>82</v>
      </c>
      <c r="C375" s="9" t="s">
        <v>254</v>
      </c>
      <c r="D375" s="9"/>
      <c r="E375" s="55">
        <f>E376</f>
        <v>42.8</v>
      </c>
      <c r="F375" s="55">
        <f>F376</f>
        <v>42.8</v>
      </c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ht="13.5" outlineLevel="3">
      <c r="A376" s="16" t="s">
        <v>145</v>
      </c>
      <c r="B376" s="9" t="s">
        <v>82</v>
      </c>
      <c r="C376" s="9" t="s">
        <v>254</v>
      </c>
      <c r="D376" s="9" t="s">
        <v>147</v>
      </c>
      <c r="E376" s="55">
        <f>E377</f>
        <v>42.8</v>
      </c>
      <c r="F376" s="55">
        <f>F377</f>
        <v>42.8</v>
      </c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ht="13.5" outlineLevel="3">
      <c r="A377" s="16" t="s">
        <v>146</v>
      </c>
      <c r="B377" s="9" t="s">
        <v>82</v>
      </c>
      <c r="C377" s="9" t="s">
        <v>254</v>
      </c>
      <c r="D377" s="9" t="s">
        <v>148</v>
      </c>
      <c r="E377" s="55">
        <f>ведомственная!F412</f>
        <v>42.8</v>
      </c>
      <c r="F377" s="55">
        <f>ведомственная!G412</f>
        <v>42.8</v>
      </c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ht="19.5" customHeight="1" outlineLevel="3">
      <c r="A378" s="24" t="s">
        <v>209</v>
      </c>
      <c r="B378" s="9" t="s">
        <v>82</v>
      </c>
      <c r="C378" s="9" t="s">
        <v>255</v>
      </c>
      <c r="D378" s="9"/>
      <c r="E378" s="55">
        <f>E379</f>
        <v>259.2</v>
      </c>
      <c r="F378" s="55">
        <f>F379</f>
        <v>259.2</v>
      </c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ht="13.5" outlineLevel="3">
      <c r="A379" s="16" t="s">
        <v>145</v>
      </c>
      <c r="B379" s="9" t="s">
        <v>82</v>
      </c>
      <c r="C379" s="9" t="s">
        <v>255</v>
      </c>
      <c r="D379" s="9" t="s">
        <v>147</v>
      </c>
      <c r="E379" s="55">
        <f>E380</f>
        <v>259.2</v>
      </c>
      <c r="F379" s="55">
        <f>F380</f>
        <v>259.2</v>
      </c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13.5" outlineLevel="3">
      <c r="A380" s="16" t="s">
        <v>146</v>
      </c>
      <c r="B380" s="9" t="s">
        <v>82</v>
      </c>
      <c r="C380" s="9" t="s">
        <v>255</v>
      </c>
      <c r="D380" s="9" t="s">
        <v>148</v>
      </c>
      <c r="E380" s="55">
        <f>ведомственная!F415</f>
        <v>259.2</v>
      </c>
      <c r="F380" s="55">
        <f>ведомственная!G415</f>
        <v>259.2</v>
      </c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ht="27" outlineLevel="3">
      <c r="A381" s="16" t="s">
        <v>364</v>
      </c>
      <c r="B381" s="9" t="s">
        <v>82</v>
      </c>
      <c r="C381" s="9" t="s">
        <v>256</v>
      </c>
      <c r="D381" s="9"/>
      <c r="E381" s="55">
        <f>E382</f>
        <v>350</v>
      </c>
      <c r="F381" s="55">
        <f>F382</f>
        <v>350</v>
      </c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ht="13.5" outlineLevel="3">
      <c r="A382" s="16" t="s">
        <v>145</v>
      </c>
      <c r="B382" s="9" t="s">
        <v>82</v>
      </c>
      <c r="C382" s="9" t="s">
        <v>256</v>
      </c>
      <c r="D382" s="9" t="s">
        <v>147</v>
      </c>
      <c r="E382" s="55">
        <f>E383</f>
        <v>350</v>
      </c>
      <c r="F382" s="55">
        <f>F383</f>
        <v>350</v>
      </c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ht="13.5" outlineLevel="3">
      <c r="A383" s="16" t="s">
        <v>146</v>
      </c>
      <c r="B383" s="9" t="s">
        <v>82</v>
      </c>
      <c r="C383" s="9" t="s">
        <v>256</v>
      </c>
      <c r="D383" s="9" t="s">
        <v>148</v>
      </c>
      <c r="E383" s="55">
        <f>ведомственная!F418</f>
        <v>350</v>
      </c>
      <c r="F383" s="55">
        <f>ведомственная!G418</f>
        <v>350</v>
      </c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ht="30.75" customHeight="1" outlineLevel="3">
      <c r="A384" s="16" t="s">
        <v>546</v>
      </c>
      <c r="B384" s="9" t="s">
        <v>82</v>
      </c>
      <c r="C384" s="9" t="s">
        <v>257</v>
      </c>
      <c r="D384" s="9"/>
      <c r="E384" s="55">
        <f>E385</f>
        <v>1200</v>
      </c>
      <c r="F384" s="55">
        <f>F385</f>
        <v>1200</v>
      </c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ht="13.5" outlineLevel="3">
      <c r="A385" s="16" t="s">
        <v>145</v>
      </c>
      <c r="B385" s="9" t="s">
        <v>82</v>
      </c>
      <c r="C385" s="9" t="s">
        <v>257</v>
      </c>
      <c r="D385" s="9" t="s">
        <v>147</v>
      </c>
      <c r="E385" s="55">
        <f>E386</f>
        <v>1200</v>
      </c>
      <c r="F385" s="55">
        <f>F386</f>
        <v>1200</v>
      </c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ht="13.5" outlineLevel="3">
      <c r="A386" s="16" t="s">
        <v>146</v>
      </c>
      <c r="B386" s="9" t="s">
        <v>82</v>
      </c>
      <c r="C386" s="9" t="s">
        <v>257</v>
      </c>
      <c r="D386" s="9" t="s">
        <v>148</v>
      </c>
      <c r="E386" s="55">
        <f>ведомственная!F421</f>
        <v>1200</v>
      </c>
      <c r="F386" s="55">
        <f>ведомственная!G421</f>
        <v>1200</v>
      </c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ht="67.5" outlineLevel="3">
      <c r="A387" s="31" t="s">
        <v>211</v>
      </c>
      <c r="B387" s="9" t="s">
        <v>82</v>
      </c>
      <c r="C387" s="9" t="s">
        <v>258</v>
      </c>
      <c r="D387" s="9"/>
      <c r="E387" s="55">
        <f>E388+E390+E392</f>
        <v>824018</v>
      </c>
      <c r="F387" s="55">
        <f>F388+F390+F392</f>
        <v>824018</v>
      </c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ht="40.5" outlineLevel="3">
      <c r="A388" s="16" t="s">
        <v>143</v>
      </c>
      <c r="B388" s="9" t="s">
        <v>82</v>
      </c>
      <c r="C388" s="9" t="s">
        <v>258</v>
      </c>
      <c r="D388" s="9" t="s">
        <v>125</v>
      </c>
      <c r="E388" s="55">
        <f>E389</f>
        <v>55873.3</v>
      </c>
      <c r="F388" s="55">
        <f>F389</f>
        <v>55873.3</v>
      </c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ht="13.5" outlineLevel="3">
      <c r="A389" s="16" t="s">
        <v>165</v>
      </c>
      <c r="B389" s="9" t="s">
        <v>82</v>
      </c>
      <c r="C389" s="9" t="s">
        <v>258</v>
      </c>
      <c r="D389" s="9" t="s">
        <v>166</v>
      </c>
      <c r="E389" s="55">
        <f>ведомственная!F424</f>
        <v>55873.3</v>
      </c>
      <c r="F389" s="55">
        <f>ведомственная!G424</f>
        <v>55873.3</v>
      </c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ht="13.5" outlineLevel="3">
      <c r="A390" s="16" t="s">
        <v>145</v>
      </c>
      <c r="B390" s="9" t="s">
        <v>82</v>
      </c>
      <c r="C390" s="9" t="s">
        <v>258</v>
      </c>
      <c r="D390" s="9" t="s">
        <v>147</v>
      </c>
      <c r="E390" s="55">
        <f>E391</f>
        <v>494</v>
      </c>
      <c r="F390" s="55">
        <f>F391</f>
        <v>494</v>
      </c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ht="13.5" outlineLevel="3">
      <c r="A391" s="16" t="s">
        <v>146</v>
      </c>
      <c r="B391" s="9" t="s">
        <v>82</v>
      </c>
      <c r="C391" s="9" t="s">
        <v>258</v>
      </c>
      <c r="D391" s="9" t="s">
        <v>148</v>
      </c>
      <c r="E391" s="55">
        <f>ведомственная!F426</f>
        <v>494</v>
      </c>
      <c r="F391" s="55">
        <f>ведомственная!G426</f>
        <v>494</v>
      </c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ht="13.5" outlineLevel="3">
      <c r="A392" s="16" t="s">
        <v>153</v>
      </c>
      <c r="B392" s="9" t="s">
        <v>82</v>
      </c>
      <c r="C392" s="9" t="s">
        <v>258</v>
      </c>
      <c r="D392" s="9" t="s">
        <v>154</v>
      </c>
      <c r="E392" s="55">
        <f>E393</f>
        <v>767650.7</v>
      </c>
      <c r="F392" s="55">
        <f>F393</f>
        <v>767650.7</v>
      </c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ht="13.5" outlineLevel="3">
      <c r="A393" s="24" t="s">
        <v>162</v>
      </c>
      <c r="B393" s="9" t="s">
        <v>82</v>
      </c>
      <c r="C393" s="9" t="s">
        <v>258</v>
      </c>
      <c r="D393" s="9" t="s">
        <v>163</v>
      </c>
      <c r="E393" s="55">
        <f>ведомственная!F428</f>
        <v>767650.7</v>
      </c>
      <c r="F393" s="55">
        <f>ведомственная!G428</f>
        <v>767650.7</v>
      </c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ht="69" customHeight="1" outlineLevel="3">
      <c r="A394" s="31" t="s">
        <v>215</v>
      </c>
      <c r="B394" s="9" t="s">
        <v>82</v>
      </c>
      <c r="C394" s="9" t="s">
        <v>259</v>
      </c>
      <c r="D394" s="9" t="s">
        <v>415</v>
      </c>
      <c r="E394" s="55">
        <f>E395</f>
        <v>5188</v>
      </c>
      <c r="F394" s="55">
        <f>F395</f>
        <v>5188</v>
      </c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ht="13.5" outlineLevel="3">
      <c r="A395" s="15" t="s">
        <v>149</v>
      </c>
      <c r="B395" s="9" t="s">
        <v>82</v>
      </c>
      <c r="C395" s="9" t="s">
        <v>259</v>
      </c>
      <c r="D395" s="9" t="s">
        <v>151</v>
      </c>
      <c r="E395" s="55">
        <f>E396</f>
        <v>5188</v>
      </c>
      <c r="F395" s="55">
        <f>F396</f>
        <v>5188</v>
      </c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ht="27" outlineLevel="3">
      <c r="A396" s="14" t="s">
        <v>221</v>
      </c>
      <c r="B396" s="9" t="s">
        <v>82</v>
      </c>
      <c r="C396" s="9" t="s">
        <v>259</v>
      </c>
      <c r="D396" s="9" t="s">
        <v>83</v>
      </c>
      <c r="E396" s="55">
        <f>ведомственная!F431</f>
        <v>5188</v>
      </c>
      <c r="F396" s="55">
        <f>ведомственная!G431</f>
        <v>5188</v>
      </c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ht="40.5" outlineLevel="3">
      <c r="A397" s="16" t="s">
        <v>210</v>
      </c>
      <c r="B397" s="9" t="s">
        <v>82</v>
      </c>
      <c r="C397" s="9" t="s">
        <v>260</v>
      </c>
      <c r="D397" s="9" t="s">
        <v>415</v>
      </c>
      <c r="E397" s="55">
        <f>E398+E400</f>
        <v>52527</v>
      </c>
      <c r="F397" s="55">
        <f>F398+F400</f>
        <v>52527</v>
      </c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ht="13.5" outlineLevel="3">
      <c r="A398" s="16" t="s">
        <v>145</v>
      </c>
      <c r="B398" s="9" t="s">
        <v>82</v>
      </c>
      <c r="C398" s="9" t="s">
        <v>260</v>
      </c>
      <c r="D398" s="9" t="s">
        <v>147</v>
      </c>
      <c r="E398" s="55">
        <f>E399</f>
        <v>164.6</v>
      </c>
      <c r="F398" s="55">
        <f>F399</f>
        <v>164.6</v>
      </c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ht="13.5" outlineLevel="3">
      <c r="A399" s="16" t="s">
        <v>146</v>
      </c>
      <c r="B399" s="9" t="s">
        <v>82</v>
      </c>
      <c r="C399" s="9" t="s">
        <v>260</v>
      </c>
      <c r="D399" s="9" t="s">
        <v>148</v>
      </c>
      <c r="E399" s="55">
        <f>ведомственная!F434</f>
        <v>164.6</v>
      </c>
      <c r="F399" s="55">
        <f>ведомственная!G434</f>
        <v>164.6</v>
      </c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ht="13.5" outlineLevel="3">
      <c r="A400" s="16" t="s">
        <v>153</v>
      </c>
      <c r="B400" s="9" t="s">
        <v>82</v>
      </c>
      <c r="C400" s="9" t="s">
        <v>260</v>
      </c>
      <c r="D400" s="9" t="s">
        <v>154</v>
      </c>
      <c r="E400" s="55">
        <f>E401</f>
        <v>52362.400000000001</v>
      </c>
      <c r="F400" s="55">
        <f>F401</f>
        <v>52362.400000000001</v>
      </c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ht="13.5" outlineLevel="3">
      <c r="A401" s="24" t="s">
        <v>162</v>
      </c>
      <c r="B401" s="9" t="s">
        <v>82</v>
      </c>
      <c r="C401" s="9" t="s">
        <v>260</v>
      </c>
      <c r="D401" s="9" t="s">
        <v>163</v>
      </c>
      <c r="E401" s="55">
        <f>ведомственная!F436</f>
        <v>52362.400000000001</v>
      </c>
      <c r="F401" s="55">
        <f>ведомственная!G436</f>
        <v>52362.400000000001</v>
      </c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ht="40.5" outlineLevel="3">
      <c r="A402" s="14" t="s">
        <v>216</v>
      </c>
      <c r="B402" s="9" t="s">
        <v>82</v>
      </c>
      <c r="C402" s="9" t="s">
        <v>261</v>
      </c>
      <c r="D402" s="9" t="s">
        <v>415</v>
      </c>
      <c r="E402" s="55">
        <f>E403+E405</f>
        <v>948</v>
      </c>
      <c r="F402" s="55">
        <f>F403+F405</f>
        <v>948</v>
      </c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ht="13.5" outlineLevel="3">
      <c r="A403" s="16" t="s">
        <v>75</v>
      </c>
      <c r="B403" s="9" t="s">
        <v>82</v>
      </c>
      <c r="C403" s="9" t="s">
        <v>261</v>
      </c>
      <c r="D403" s="9" t="s">
        <v>76</v>
      </c>
      <c r="E403" s="55">
        <f>E404</f>
        <v>79.900000000000006</v>
      </c>
      <c r="F403" s="55">
        <f>F404</f>
        <v>79.900000000000006</v>
      </c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ht="13.5" outlineLevel="3">
      <c r="A404" s="16" t="s">
        <v>84</v>
      </c>
      <c r="B404" s="9" t="s">
        <v>82</v>
      </c>
      <c r="C404" s="9" t="s">
        <v>261</v>
      </c>
      <c r="D404" s="9" t="s">
        <v>85</v>
      </c>
      <c r="E404" s="55">
        <f>ведомственная!F439</f>
        <v>79.900000000000006</v>
      </c>
      <c r="F404" s="55">
        <f>ведомственная!G439</f>
        <v>79.900000000000006</v>
      </c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ht="13.5" outlineLevel="3">
      <c r="A405" s="16" t="s">
        <v>153</v>
      </c>
      <c r="B405" s="9" t="s">
        <v>82</v>
      </c>
      <c r="C405" s="9" t="s">
        <v>261</v>
      </c>
      <c r="D405" s="9" t="s">
        <v>154</v>
      </c>
      <c r="E405" s="55">
        <f>E406</f>
        <v>868.1</v>
      </c>
      <c r="F405" s="55">
        <f>F406</f>
        <v>868.1</v>
      </c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ht="13.5" outlineLevel="3">
      <c r="A406" s="24" t="s">
        <v>162</v>
      </c>
      <c r="B406" s="9" t="s">
        <v>82</v>
      </c>
      <c r="C406" s="9" t="s">
        <v>261</v>
      </c>
      <c r="D406" s="9" t="s">
        <v>163</v>
      </c>
      <c r="E406" s="55">
        <f>ведомственная!F441</f>
        <v>868.1</v>
      </c>
      <c r="F406" s="55">
        <f>ведомственная!G441</f>
        <v>868.1</v>
      </c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ht="27" outlineLevel="3">
      <c r="A407" s="14" t="s">
        <v>538</v>
      </c>
      <c r="B407" s="9" t="s">
        <v>82</v>
      </c>
      <c r="C407" s="9" t="s">
        <v>262</v>
      </c>
      <c r="D407" s="9"/>
      <c r="E407" s="55">
        <f>E408</f>
        <v>5604</v>
      </c>
      <c r="F407" s="55">
        <f>F408</f>
        <v>5604</v>
      </c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ht="13.5" outlineLevel="3">
      <c r="A408" s="16" t="s">
        <v>145</v>
      </c>
      <c r="B408" s="9" t="s">
        <v>82</v>
      </c>
      <c r="C408" s="9" t="s">
        <v>262</v>
      </c>
      <c r="D408" s="9" t="s">
        <v>147</v>
      </c>
      <c r="E408" s="55">
        <f>E409</f>
        <v>5604</v>
      </c>
      <c r="F408" s="55">
        <f>F409</f>
        <v>5604</v>
      </c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ht="13.5" outlineLevel="3">
      <c r="A409" s="16" t="s">
        <v>146</v>
      </c>
      <c r="B409" s="9" t="s">
        <v>82</v>
      </c>
      <c r="C409" s="9" t="s">
        <v>262</v>
      </c>
      <c r="D409" s="9" t="s">
        <v>148</v>
      </c>
      <c r="E409" s="55">
        <f>ведомственная!F444</f>
        <v>5604</v>
      </c>
      <c r="F409" s="55">
        <f>ведомственная!G444</f>
        <v>5604</v>
      </c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ht="27" outlineLevel="3">
      <c r="A410" s="24" t="s">
        <v>217</v>
      </c>
      <c r="B410" s="9" t="s">
        <v>82</v>
      </c>
      <c r="C410" s="9" t="s">
        <v>406</v>
      </c>
      <c r="D410" s="9"/>
      <c r="E410" s="55">
        <f>E411</f>
        <v>400</v>
      </c>
      <c r="F410" s="55">
        <f>F411</f>
        <v>400</v>
      </c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ht="13.5" outlineLevel="3">
      <c r="A411" s="16" t="s">
        <v>145</v>
      </c>
      <c r="B411" s="9" t="s">
        <v>82</v>
      </c>
      <c r="C411" s="9" t="s">
        <v>406</v>
      </c>
      <c r="D411" s="9" t="s">
        <v>147</v>
      </c>
      <c r="E411" s="55">
        <f>E412</f>
        <v>400</v>
      </c>
      <c r="F411" s="55">
        <f>F412</f>
        <v>400</v>
      </c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ht="13.5" outlineLevel="3">
      <c r="A412" s="16" t="s">
        <v>146</v>
      </c>
      <c r="B412" s="9" t="s">
        <v>82</v>
      </c>
      <c r="C412" s="9" t="s">
        <v>406</v>
      </c>
      <c r="D412" s="9" t="s">
        <v>148</v>
      </c>
      <c r="E412" s="55">
        <f>ведомственная!F447</f>
        <v>400</v>
      </c>
      <c r="F412" s="55">
        <f>ведомственная!G447</f>
        <v>400</v>
      </c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ht="40.5" outlineLevel="3">
      <c r="A413" s="24" t="s">
        <v>218</v>
      </c>
      <c r="B413" s="9" t="s">
        <v>82</v>
      </c>
      <c r="C413" s="9" t="s">
        <v>408</v>
      </c>
      <c r="D413" s="9"/>
      <c r="E413" s="55">
        <f>E414</f>
        <v>100</v>
      </c>
      <c r="F413" s="55">
        <f>F414</f>
        <v>100</v>
      </c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ht="13.5" outlineLevel="3">
      <c r="A414" s="16" t="s">
        <v>145</v>
      </c>
      <c r="B414" s="9" t="s">
        <v>82</v>
      </c>
      <c r="C414" s="9" t="s">
        <v>408</v>
      </c>
      <c r="D414" s="9" t="s">
        <v>147</v>
      </c>
      <c r="E414" s="55">
        <f>E415</f>
        <v>100</v>
      </c>
      <c r="F414" s="55">
        <f>F415</f>
        <v>100</v>
      </c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ht="13.5" outlineLevel="3">
      <c r="A415" s="16" t="s">
        <v>146</v>
      </c>
      <c r="B415" s="9" t="s">
        <v>82</v>
      </c>
      <c r="C415" s="9" t="s">
        <v>408</v>
      </c>
      <c r="D415" s="9" t="s">
        <v>148</v>
      </c>
      <c r="E415" s="55">
        <f>ведомственная!F450</f>
        <v>100</v>
      </c>
      <c r="F415" s="55">
        <f>ведомственная!G450</f>
        <v>100</v>
      </c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ht="13.5" outlineLevel="3">
      <c r="A416" s="16" t="s">
        <v>440</v>
      </c>
      <c r="B416" s="9" t="s">
        <v>82</v>
      </c>
      <c r="C416" s="9" t="s">
        <v>405</v>
      </c>
      <c r="D416" s="9"/>
      <c r="E416" s="55">
        <f>E417+E419</f>
        <v>2203.5</v>
      </c>
      <c r="F416" s="55">
        <f>F417+F419</f>
        <v>2203.5</v>
      </c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ht="13.5" outlineLevel="3">
      <c r="A417" s="16" t="s">
        <v>145</v>
      </c>
      <c r="B417" s="9" t="s">
        <v>82</v>
      </c>
      <c r="C417" s="9" t="s">
        <v>405</v>
      </c>
      <c r="D417" s="9" t="s">
        <v>147</v>
      </c>
      <c r="E417" s="55">
        <f>E418</f>
        <v>165</v>
      </c>
      <c r="F417" s="55">
        <f>F418</f>
        <v>165</v>
      </c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ht="13.5" outlineLevel="3">
      <c r="A418" s="16" t="s">
        <v>146</v>
      </c>
      <c r="B418" s="9" t="s">
        <v>82</v>
      </c>
      <c r="C418" s="9" t="s">
        <v>405</v>
      </c>
      <c r="D418" s="9" t="s">
        <v>148</v>
      </c>
      <c r="E418" s="55">
        <f>ведомственная!F453</f>
        <v>165</v>
      </c>
      <c r="F418" s="55">
        <f>ведомственная!G453</f>
        <v>165</v>
      </c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ht="13.5" outlineLevel="3">
      <c r="A419" s="16" t="s">
        <v>153</v>
      </c>
      <c r="B419" s="9" t="s">
        <v>82</v>
      </c>
      <c r="C419" s="9" t="s">
        <v>405</v>
      </c>
      <c r="D419" s="9" t="s">
        <v>154</v>
      </c>
      <c r="E419" s="55">
        <f>E420</f>
        <v>2038.5</v>
      </c>
      <c r="F419" s="55">
        <f>F420</f>
        <v>2038.5</v>
      </c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13.5" outlineLevel="3">
      <c r="A420" s="24" t="s">
        <v>162</v>
      </c>
      <c r="B420" s="9" t="s">
        <v>82</v>
      </c>
      <c r="C420" s="9" t="s">
        <v>405</v>
      </c>
      <c r="D420" s="9" t="s">
        <v>163</v>
      </c>
      <c r="E420" s="55">
        <f>ведомственная!F455</f>
        <v>2038.5</v>
      </c>
      <c r="F420" s="55">
        <f>ведомственная!G455</f>
        <v>2038.5</v>
      </c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ht="27" outlineLevel="3">
      <c r="A421" s="16" t="s">
        <v>219</v>
      </c>
      <c r="B421" s="9" t="s">
        <v>82</v>
      </c>
      <c r="C421" s="9" t="s">
        <v>404</v>
      </c>
      <c r="D421" s="9"/>
      <c r="E421" s="55">
        <f>E422</f>
        <v>5604</v>
      </c>
      <c r="F421" s="55">
        <f>F422</f>
        <v>5604</v>
      </c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ht="13.5" outlineLevel="3">
      <c r="A422" s="16" t="s">
        <v>145</v>
      </c>
      <c r="B422" s="9" t="s">
        <v>82</v>
      </c>
      <c r="C422" s="9" t="s">
        <v>404</v>
      </c>
      <c r="D422" s="9" t="s">
        <v>147</v>
      </c>
      <c r="E422" s="55">
        <f>E423</f>
        <v>5604</v>
      </c>
      <c r="F422" s="55">
        <f>F423</f>
        <v>5604</v>
      </c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ht="13.5" outlineLevel="3">
      <c r="A423" s="16" t="s">
        <v>146</v>
      </c>
      <c r="B423" s="9" t="s">
        <v>82</v>
      </c>
      <c r="C423" s="9" t="s">
        <v>404</v>
      </c>
      <c r="D423" s="9" t="s">
        <v>148</v>
      </c>
      <c r="E423" s="55">
        <f>ведомственная!F458</f>
        <v>5604</v>
      </c>
      <c r="F423" s="55">
        <f>ведомственная!G458</f>
        <v>5604</v>
      </c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ht="40.5" outlineLevel="3">
      <c r="A424" s="16" t="s">
        <v>220</v>
      </c>
      <c r="B424" s="9" t="s">
        <v>82</v>
      </c>
      <c r="C424" s="9" t="s">
        <v>407</v>
      </c>
      <c r="D424" s="9"/>
      <c r="E424" s="55">
        <f>E425</f>
        <v>100</v>
      </c>
      <c r="F424" s="55">
        <f>F425</f>
        <v>100</v>
      </c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ht="13.5" outlineLevel="3">
      <c r="A425" s="16" t="s">
        <v>145</v>
      </c>
      <c r="B425" s="9" t="s">
        <v>82</v>
      </c>
      <c r="C425" s="9" t="s">
        <v>407</v>
      </c>
      <c r="D425" s="9" t="s">
        <v>147</v>
      </c>
      <c r="E425" s="55">
        <f>E426</f>
        <v>100</v>
      </c>
      <c r="F425" s="55">
        <f>F426</f>
        <v>100</v>
      </c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ht="13.5" outlineLevel="3">
      <c r="A426" s="16" t="s">
        <v>146</v>
      </c>
      <c r="B426" s="9" t="s">
        <v>82</v>
      </c>
      <c r="C426" s="9" t="s">
        <v>407</v>
      </c>
      <c r="D426" s="9" t="s">
        <v>148</v>
      </c>
      <c r="E426" s="55">
        <f>ведомственная!F461</f>
        <v>100</v>
      </c>
      <c r="F426" s="55">
        <f>ведомственная!G461</f>
        <v>100</v>
      </c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ht="27" outlineLevel="3">
      <c r="A427" s="25" t="s">
        <v>195</v>
      </c>
      <c r="B427" s="9" t="s">
        <v>82</v>
      </c>
      <c r="C427" s="9" t="s">
        <v>281</v>
      </c>
      <c r="D427" s="9"/>
      <c r="E427" s="55">
        <f t="shared" ref="E427:F429" si="13">E428</f>
        <v>206939</v>
      </c>
      <c r="F427" s="55">
        <f t="shared" si="13"/>
        <v>206939</v>
      </c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ht="14.25" customHeight="1" outlineLevel="3">
      <c r="A428" s="14" t="s">
        <v>21</v>
      </c>
      <c r="B428" s="9" t="s">
        <v>82</v>
      </c>
      <c r="C428" s="9" t="s">
        <v>282</v>
      </c>
      <c r="D428" s="9" t="s">
        <v>415</v>
      </c>
      <c r="E428" s="55">
        <f t="shared" si="13"/>
        <v>206939</v>
      </c>
      <c r="F428" s="55">
        <f t="shared" si="13"/>
        <v>206939</v>
      </c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ht="13.5" outlineLevel="3">
      <c r="A429" s="16" t="s">
        <v>153</v>
      </c>
      <c r="B429" s="9" t="s">
        <v>82</v>
      </c>
      <c r="C429" s="9" t="s">
        <v>282</v>
      </c>
      <c r="D429" s="9" t="s">
        <v>154</v>
      </c>
      <c r="E429" s="55">
        <f t="shared" si="13"/>
        <v>206939</v>
      </c>
      <c r="F429" s="55">
        <f t="shared" si="13"/>
        <v>206939</v>
      </c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ht="13.5" outlineLevel="3">
      <c r="A430" s="24" t="s">
        <v>162</v>
      </c>
      <c r="B430" s="9" t="s">
        <v>82</v>
      </c>
      <c r="C430" s="9" t="s">
        <v>282</v>
      </c>
      <c r="D430" s="9" t="s">
        <v>163</v>
      </c>
      <c r="E430" s="55">
        <f>ведомственная!F556</f>
        <v>206939</v>
      </c>
      <c r="F430" s="55">
        <f>ведомственная!G556</f>
        <v>206939</v>
      </c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ht="13.5" outlineLevel="3">
      <c r="A431" s="16" t="s">
        <v>540</v>
      </c>
      <c r="B431" s="9" t="s">
        <v>541</v>
      </c>
      <c r="C431" s="9"/>
      <c r="D431" s="9"/>
      <c r="E431" s="55">
        <f>E441+E432</f>
        <v>241614.40000000002</v>
      </c>
      <c r="F431" s="55">
        <f>F441+F432</f>
        <v>241614.40000000002</v>
      </c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ht="27" outlineLevel="3">
      <c r="A432" s="14" t="s">
        <v>365</v>
      </c>
      <c r="B432" s="9" t="s">
        <v>541</v>
      </c>
      <c r="C432" s="9" t="s">
        <v>278</v>
      </c>
      <c r="D432" s="9"/>
      <c r="E432" s="55">
        <f>E433</f>
        <v>87761.8</v>
      </c>
      <c r="F432" s="55">
        <f>F433</f>
        <v>87761.8</v>
      </c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ht="27" outlineLevel="3">
      <c r="A433" s="25" t="s">
        <v>202</v>
      </c>
      <c r="B433" s="9" t="s">
        <v>541</v>
      </c>
      <c r="C433" s="9" t="s">
        <v>279</v>
      </c>
      <c r="D433" s="9"/>
      <c r="E433" s="55">
        <f>E434+E438</f>
        <v>87761.8</v>
      </c>
      <c r="F433" s="55">
        <f>F434+F438</f>
        <v>87761.8</v>
      </c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ht="13.5" outlineLevel="3">
      <c r="A434" s="14" t="s">
        <v>240</v>
      </c>
      <c r="B434" s="9" t="s">
        <v>541</v>
      </c>
      <c r="C434" s="9" t="s">
        <v>280</v>
      </c>
      <c r="D434" s="9" t="s">
        <v>415</v>
      </c>
      <c r="E434" s="55">
        <f>E435</f>
        <v>87673.8</v>
      </c>
      <c r="F434" s="55">
        <f>F435</f>
        <v>87673.8</v>
      </c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ht="13.5" outlineLevel="3">
      <c r="A435" s="16" t="s">
        <v>153</v>
      </c>
      <c r="B435" s="9" t="s">
        <v>541</v>
      </c>
      <c r="C435" s="9" t="s">
        <v>280</v>
      </c>
      <c r="D435" s="9" t="s">
        <v>154</v>
      </c>
      <c r="E435" s="55">
        <f>E436+E437</f>
        <v>87673.8</v>
      </c>
      <c r="F435" s="55">
        <f>F436+F437</f>
        <v>87673.8</v>
      </c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ht="13.5" outlineLevel="3">
      <c r="A436" s="24" t="s">
        <v>162</v>
      </c>
      <c r="B436" s="9" t="s">
        <v>541</v>
      </c>
      <c r="C436" s="9" t="s">
        <v>280</v>
      </c>
      <c r="D436" s="9" t="s">
        <v>163</v>
      </c>
      <c r="E436" s="55">
        <f>ведомственная!F562</f>
        <v>43837.4</v>
      </c>
      <c r="F436" s="55">
        <f>ведомственная!G562</f>
        <v>43837.4</v>
      </c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ht="13.5" outlineLevel="3">
      <c r="A437" s="24" t="s">
        <v>164</v>
      </c>
      <c r="B437" s="9" t="s">
        <v>541</v>
      </c>
      <c r="C437" s="9" t="s">
        <v>280</v>
      </c>
      <c r="D437" s="9" t="s">
        <v>155</v>
      </c>
      <c r="E437" s="55">
        <f>ведомственная!F563</f>
        <v>43836.4</v>
      </c>
      <c r="F437" s="55">
        <f>ведомственная!G563</f>
        <v>43836.4</v>
      </c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ht="27" outlineLevel="3">
      <c r="A438" s="24" t="s">
        <v>549</v>
      </c>
      <c r="B438" s="9" t="s">
        <v>541</v>
      </c>
      <c r="C438" s="9" t="s">
        <v>550</v>
      </c>
      <c r="D438" s="9"/>
      <c r="E438" s="55">
        <f>E439</f>
        <v>88</v>
      </c>
      <c r="F438" s="55">
        <f>F439</f>
        <v>88</v>
      </c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ht="13.5" outlineLevel="3">
      <c r="A439" s="16" t="s">
        <v>153</v>
      </c>
      <c r="B439" s="9" t="s">
        <v>541</v>
      </c>
      <c r="C439" s="9" t="s">
        <v>550</v>
      </c>
      <c r="D439" s="9" t="s">
        <v>154</v>
      </c>
      <c r="E439" s="55">
        <f>E440</f>
        <v>88</v>
      </c>
      <c r="F439" s="55">
        <f>F440</f>
        <v>88</v>
      </c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ht="13.5" outlineLevel="3">
      <c r="A440" s="24" t="s">
        <v>164</v>
      </c>
      <c r="B440" s="9" t="s">
        <v>541</v>
      </c>
      <c r="C440" s="9" t="s">
        <v>550</v>
      </c>
      <c r="D440" s="9" t="s">
        <v>155</v>
      </c>
      <c r="E440" s="55">
        <f>ведомственная!F566</f>
        <v>88</v>
      </c>
      <c r="F440" s="55">
        <f>ведомственная!G566</f>
        <v>88</v>
      </c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ht="27" outlineLevel="3">
      <c r="A441" s="22" t="s">
        <v>363</v>
      </c>
      <c r="B441" s="9" t="s">
        <v>541</v>
      </c>
      <c r="C441" s="9" t="s">
        <v>530</v>
      </c>
      <c r="D441" s="9"/>
      <c r="E441" s="55">
        <f t="shared" ref="E441:F443" si="14">E442</f>
        <v>153852.6</v>
      </c>
      <c r="F441" s="55">
        <f t="shared" si="14"/>
        <v>153852.6</v>
      </c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ht="27" outlineLevel="3">
      <c r="A442" s="67" t="s">
        <v>397</v>
      </c>
      <c r="B442" s="9" t="s">
        <v>541</v>
      </c>
      <c r="C442" s="9" t="s">
        <v>263</v>
      </c>
      <c r="D442" s="9" t="s">
        <v>415</v>
      </c>
      <c r="E442" s="55">
        <f t="shared" si="14"/>
        <v>153852.6</v>
      </c>
      <c r="F442" s="55">
        <f t="shared" si="14"/>
        <v>153852.6</v>
      </c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ht="13.5" outlineLevel="3">
      <c r="A443" s="16" t="s">
        <v>153</v>
      </c>
      <c r="B443" s="9" t="s">
        <v>541</v>
      </c>
      <c r="C443" s="9" t="s">
        <v>263</v>
      </c>
      <c r="D443" s="9" t="s">
        <v>154</v>
      </c>
      <c r="E443" s="55">
        <f t="shared" si="14"/>
        <v>153852.6</v>
      </c>
      <c r="F443" s="55">
        <f t="shared" si="14"/>
        <v>153852.6</v>
      </c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ht="13.5" outlineLevel="3">
      <c r="A444" s="24" t="s">
        <v>162</v>
      </c>
      <c r="B444" s="9" t="s">
        <v>541</v>
      </c>
      <c r="C444" s="9" t="s">
        <v>263</v>
      </c>
      <c r="D444" s="9" t="s">
        <v>163</v>
      </c>
      <c r="E444" s="55">
        <f>ведомственная!F466</f>
        <v>153852.6</v>
      </c>
      <c r="F444" s="55">
        <f>ведомственная!G466</f>
        <v>153852.6</v>
      </c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ht="13.5" outlineLevel="3">
      <c r="A445" s="26" t="s">
        <v>115</v>
      </c>
      <c r="B445" s="9" t="s">
        <v>116</v>
      </c>
      <c r="C445" s="9"/>
      <c r="D445" s="9"/>
      <c r="E445" s="55">
        <f>E446</f>
        <v>601</v>
      </c>
      <c r="F445" s="55">
        <f>F446</f>
        <v>601</v>
      </c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ht="27" outlineLevel="3">
      <c r="A446" s="14" t="s">
        <v>181</v>
      </c>
      <c r="B446" s="9" t="s">
        <v>116</v>
      </c>
      <c r="C446" s="9" t="s">
        <v>86</v>
      </c>
      <c r="D446" s="9"/>
      <c r="E446" s="55">
        <f>E447+E451+E455</f>
        <v>601</v>
      </c>
      <c r="F446" s="55">
        <f>F447+F451+F455</f>
        <v>601</v>
      </c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ht="13.5" outlineLevel="3">
      <c r="A447" s="22" t="s">
        <v>182</v>
      </c>
      <c r="B447" s="9" t="s">
        <v>116</v>
      </c>
      <c r="C447" s="9" t="s">
        <v>248</v>
      </c>
      <c r="D447" s="9"/>
      <c r="E447" s="55">
        <f>E448</f>
        <v>200</v>
      </c>
      <c r="F447" s="55">
        <f>F448</f>
        <v>200</v>
      </c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ht="27" outlineLevel="3">
      <c r="A448" s="14" t="s">
        <v>222</v>
      </c>
      <c r="B448" s="9" t="s">
        <v>116</v>
      </c>
      <c r="C448" s="9" t="s">
        <v>264</v>
      </c>
      <c r="D448" s="9" t="s">
        <v>415</v>
      </c>
      <c r="E448" s="55">
        <f>E449</f>
        <v>200</v>
      </c>
      <c r="F448" s="55">
        <f>F449</f>
        <v>200</v>
      </c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ht="13.5" outlineLevel="3">
      <c r="A449" s="26" t="s">
        <v>115</v>
      </c>
      <c r="B449" s="9" t="s">
        <v>116</v>
      </c>
      <c r="C449" s="9" t="s">
        <v>264</v>
      </c>
      <c r="D449" s="9" t="s">
        <v>166</v>
      </c>
      <c r="E449" s="55">
        <f>ведомственная!F472</f>
        <v>200</v>
      </c>
      <c r="F449" s="55">
        <f>ведомственная!G472</f>
        <v>200</v>
      </c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ht="27" outlineLevel="3">
      <c r="A450" s="14" t="s">
        <v>181</v>
      </c>
      <c r="B450" s="9" t="s">
        <v>116</v>
      </c>
      <c r="C450" s="9" t="s">
        <v>87</v>
      </c>
      <c r="D450" s="9"/>
      <c r="E450" s="55">
        <f t="shared" ref="E450:F452" si="15">E451</f>
        <v>350</v>
      </c>
      <c r="F450" s="55">
        <f t="shared" si="15"/>
        <v>350</v>
      </c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ht="13.5" outlineLevel="3">
      <c r="A451" s="22" t="s">
        <v>182</v>
      </c>
      <c r="B451" s="9" t="s">
        <v>116</v>
      </c>
      <c r="C451" s="9" t="s">
        <v>265</v>
      </c>
      <c r="D451" s="9" t="s">
        <v>415</v>
      </c>
      <c r="E451" s="55">
        <f t="shared" si="15"/>
        <v>350</v>
      </c>
      <c r="F451" s="55">
        <f t="shared" si="15"/>
        <v>350</v>
      </c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ht="27" outlineLevel="3">
      <c r="A452" s="14" t="s">
        <v>222</v>
      </c>
      <c r="B452" s="9" t="s">
        <v>116</v>
      </c>
      <c r="C452" s="9" t="s">
        <v>265</v>
      </c>
      <c r="D452" s="9" t="s">
        <v>125</v>
      </c>
      <c r="E452" s="55">
        <f t="shared" si="15"/>
        <v>350</v>
      </c>
      <c r="F452" s="55">
        <f t="shared" si="15"/>
        <v>350</v>
      </c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ht="13.5" outlineLevel="3">
      <c r="A453" s="16" t="s">
        <v>165</v>
      </c>
      <c r="B453" s="9" t="s">
        <v>116</v>
      </c>
      <c r="C453" s="9" t="s">
        <v>265</v>
      </c>
      <c r="D453" s="9" t="s">
        <v>166</v>
      </c>
      <c r="E453" s="55">
        <f>ведомственная!F476</f>
        <v>350</v>
      </c>
      <c r="F453" s="55">
        <f>ведомственная!G476</f>
        <v>350</v>
      </c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ht="27" outlineLevel="3">
      <c r="A454" s="22" t="s">
        <v>363</v>
      </c>
      <c r="B454" s="9" t="s">
        <v>116</v>
      </c>
      <c r="C454" s="9" t="s">
        <v>530</v>
      </c>
      <c r="D454" s="9"/>
      <c r="E454" s="55">
        <f t="shared" ref="E454:F456" si="16">E455</f>
        <v>51</v>
      </c>
      <c r="F454" s="55">
        <f t="shared" si="16"/>
        <v>51</v>
      </c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ht="27" outlineLevel="3">
      <c r="A455" s="14" t="s">
        <v>222</v>
      </c>
      <c r="B455" s="9" t="s">
        <v>116</v>
      </c>
      <c r="C455" s="9" t="s">
        <v>266</v>
      </c>
      <c r="D455" s="9" t="s">
        <v>415</v>
      </c>
      <c r="E455" s="55">
        <f t="shared" si="16"/>
        <v>51</v>
      </c>
      <c r="F455" s="55">
        <f t="shared" si="16"/>
        <v>51</v>
      </c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ht="40.5" outlineLevel="3">
      <c r="A456" s="16" t="s">
        <v>143</v>
      </c>
      <c r="B456" s="9" t="s">
        <v>116</v>
      </c>
      <c r="C456" s="9" t="s">
        <v>266</v>
      </c>
      <c r="D456" s="9" t="s">
        <v>125</v>
      </c>
      <c r="E456" s="55">
        <f t="shared" si="16"/>
        <v>51</v>
      </c>
      <c r="F456" s="55">
        <f t="shared" si="16"/>
        <v>51</v>
      </c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ht="13.5" outlineLevel="3">
      <c r="A457" s="16" t="s">
        <v>165</v>
      </c>
      <c r="B457" s="9" t="s">
        <v>116</v>
      </c>
      <c r="C457" s="9" t="s">
        <v>266</v>
      </c>
      <c r="D457" s="9" t="s">
        <v>166</v>
      </c>
      <c r="E457" s="55">
        <f>ведомственная!F480</f>
        <v>51</v>
      </c>
      <c r="F457" s="55">
        <f>ведомственная!G480</f>
        <v>51</v>
      </c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13.5" outlineLevel="3">
      <c r="A458" s="14" t="s">
        <v>539</v>
      </c>
      <c r="B458" s="9" t="s">
        <v>57</v>
      </c>
      <c r="C458" s="9"/>
      <c r="D458" s="9"/>
      <c r="E458" s="55">
        <f>E459+E473+E478</f>
        <v>91743</v>
      </c>
      <c r="F458" s="55">
        <f>F459+F473+F478</f>
        <v>91743</v>
      </c>
      <c r="G458" s="6"/>
      <c r="H458" s="3"/>
      <c r="I458" s="3"/>
      <c r="J458" s="3"/>
      <c r="K458" s="3"/>
      <c r="L458" s="3"/>
      <c r="M458" s="3"/>
      <c r="N458" s="3"/>
      <c r="O458" s="3"/>
      <c r="P458" s="3"/>
    </row>
    <row r="459" spans="1:16" ht="27" outlineLevel="3">
      <c r="A459" s="14" t="s">
        <v>181</v>
      </c>
      <c r="B459" s="9" t="s">
        <v>57</v>
      </c>
      <c r="C459" s="9" t="s">
        <v>86</v>
      </c>
      <c r="D459" s="9"/>
      <c r="E459" s="55">
        <f>E460</f>
        <v>29917</v>
      </c>
      <c r="F459" s="55">
        <f>F460</f>
        <v>29917</v>
      </c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ht="27" outlineLevel="3">
      <c r="A460" s="22" t="s">
        <v>363</v>
      </c>
      <c r="B460" s="9" t="s">
        <v>57</v>
      </c>
      <c r="C460" s="9" t="s">
        <v>530</v>
      </c>
      <c r="D460" s="9"/>
      <c r="E460" s="55">
        <f>E461+E468</f>
        <v>29917</v>
      </c>
      <c r="F460" s="55">
        <f>F461+F468</f>
        <v>29917</v>
      </c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ht="27" outlineLevel="3">
      <c r="A461" s="16" t="s">
        <v>223</v>
      </c>
      <c r="B461" s="9" t="s">
        <v>57</v>
      </c>
      <c r="C461" s="9" t="s">
        <v>531</v>
      </c>
      <c r="D461" s="9"/>
      <c r="E461" s="55">
        <f>E466+E462+E464</f>
        <v>28766.7</v>
      </c>
      <c r="F461" s="55">
        <f>F466+F462+F464</f>
        <v>28766.7</v>
      </c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ht="13.5" outlineLevel="3">
      <c r="A462" s="16" t="s">
        <v>145</v>
      </c>
      <c r="B462" s="9" t="s">
        <v>57</v>
      </c>
      <c r="C462" s="9" t="s">
        <v>531</v>
      </c>
      <c r="D462" s="9" t="s">
        <v>147</v>
      </c>
      <c r="E462" s="55">
        <f>E463</f>
        <v>18599</v>
      </c>
      <c r="F462" s="55">
        <f>F463</f>
        <v>18599</v>
      </c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ht="13.5" outlineLevel="3">
      <c r="A463" s="16" t="s">
        <v>146</v>
      </c>
      <c r="B463" s="9" t="s">
        <v>57</v>
      </c>
      <c r="C463" s="9" t="s">
        <v>531</v>
      </c>
      <c r="D463" s="9" t="s">
        <v>148</v>
      </c>
      <c r="E463" s="55">
        <f>ведомственная!F486+ведомственная!F572</f>
        <v>18599</v>
      </c>
      <c r="F463" s="55">
        <f>ведомственная!G486+ведомственная!G572</f>
        <v>18599</v>
      </c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ht="13.5" outlineLevel="3">
      <c r="A464" s="16" t="s">
        <v>153</v>
      </c>
      <c r="B464" s="9" t="s">
        <v>57</v>
      </c>
      <c r="C464" s="9" t="s">
        <v>531</v>
      </c>
      <c r="D464" s="9" t="s">
        <v>154</v>
      </c>
      <c r="E464" s="55">
        <f>E465</f>
        <v>7167.7</v>
      </c>
      <c r="F464" s="55">
        <f>F465</f>
        <v>7167.7</v>
      </c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ht="13.5" outlineLevel="3">
      <c r="A465" s="24" t="s">
        <v>162</v>
      </c>
      <c r="B465" s="9" t="s">
        <v>57</v>
      </c>
      <c r="C465" s="9" t="s">
        <v>531</v>
      </c>
      <c r="D465" s="9" t="s">
        <v>163</v>
      </c>
      <c r="E465" s="55">
        <f>ведомственная!F574</f>
        <v>7167.7</v>
      </c>
      <c r="F465" s="55">
        <f>ведомственная!G574</f>
        <v>7167.7</v>
      </c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ht="13.5" outlineLevel="3">
      <c r="A466" s="23" t="s">
        <v>149</v>
      </c>
      <c r="B466" s="9" t="s">
        <v>57</v>
      </c>
      <c r="C466" s="9" t="s">
        <v>531</v>
      </c>
      <c r="D466" s="9" t="s">
        <v>151</v>
      </c>
      <c r="E466" s="55">
        <f>E467</f>
        <v>3000</v>
      </c>
      <c r="F466" s="55">
        <f>F467</f>
        <v>3000</v>
      </c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ht="27" outlineLevel="3">
      <c r="A467" s="23" t="s">
        <v>167</v>
      </c>
      <c r="B467" s="9" t="s">
        <v>57</v>
      </c>
      <c r="C467" s="9" t="s">
        <v>531</v>
      </c>
      <c r="D467" s="9" t="s">
        <v>83</v>
      </c>
      <c r="E467" s="55">
        <f>ведомственная!F284</f>
        <v>3000</v>
      </c>
      <c r="F467" s="55">
        <f>ведомственная!G284</f>
        <v>3000</v>
      </c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ht="13.5" outlineLevel="3">
      <c r="A468" s="14" t="s">
        <v>361</v>
      </c>
      <c r="B468" s="9" t="s">
        <v>57</v>
      </c>
      <c r="C468" s="9" t="s">
        <v>267</v>
      </c>
      <c r="D468" s="9" t="s">
        <v>415</v>
      </c>
      <c r="E468" s="55">
        <f>E469+E471</f>
        <v>1150.3</v>
      </c>
      <c r="F468" s="55">
        <f>F469+F471</f>
        <v>1150.3</v>
      </c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ht="13.5" outlineLevel="3">
      <c r="A469" s="16" t="s">
        <v>145</v>
      </c>
      <c r="B469" s="9" t="s">
        <v>57</v>
      </c>
      <c r="C469" s="9" t="s">
        <v>267</v>
      </c>
      <c r="D469" s="9" t="s">
        <v>147</v>
      </c>
      <c r="E469" s="55">
        <f>E470</f>
        <v>551</v>
      </c>
      <c r="F469" s="55">
        <f>F470</f>
        <v>551</v>
      </c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ht="13.5" outlineLevel="3">
      <c r="A470" s="16" t="s">
        <v>146</v>
      </c>
      <c r="B470" s="9" t="s">
        <v>57</v>
      </c>
      <c r="C470" s="9" t="s">
        <v>267</v>
      </c>
      <c r="D470" s="9" t="s">
        <v>148</v>
      </c>
      <c r="E470" s="55">
        <f>ведомственная!F489</f>
        <v>551</v>
      </c>
      <c r="F470" s="55">
        <f>ведомственная!G489</f>
        <v>551</v>
      </c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ht="13.5" outlineLevel="3">
      <c r="A471" s="16" t="s">
        <v>153</v>
      </c>
      <c r="B471" s="9" t="s">
        <v>57</v>
      </c>
      <c r="C471" s="9" t="s">
        <v>267</v>
      </c>
      <c r="D471" s="9" t="s">
        <v>154</v>
      </c>
      <c r="E471" s="55">
        <f>E472</f>
        <v>599.29999999999995</v>
      </c>
      <c r="F471" s="55">
        <f>F472</f>
        <v>599.29999999999995</v>
      </c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ht="13.5" outlineLevel="3">
      <c r="A472" s="24" t="s">
        <v>162</v>
      </c>
      <c r="B472" s="9" t="s">
        <v>57</v>
      </c>
      <c r="C472" s="9" t="s">
        <v>267</v>
      </c>
      <c r="D472" s="9" t="s">
        <v>163</v>
      </c>
      <c r="E472" s="55">
        <f>ведомственная!F577</f>
        <v>599.29999999999995</v>
      </c>
      <c r="F472" s="55">
        <f>ведомственная!G577</f>
        <v>599.29999999999995</v>
      </c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ht="13.5" outlineLevel="3">
      <c r="A473" s="14" t="s">
        <v>233</v>
      </c>
      <c r="B473" s="9" t="s">
        <v>57</v>
      </c>
      <c r="C473" s="9" t="s">
        <v>89</v>
      </c>
      <c r="D473" s="9"/>
      <c r="E473" s="55">
        <f t="shared" ref="E473:F476" si="17">E474</f>
        <v>50</v>
      </c>
      <c r="F473" s="55">
        <f t="shared" si="17"/>
        <v>50</v>
      </c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ht="13.5" outlineLevel="3">
      <c r="A474" s="14" t="s">
        <v>175</v>
      </c>
      <c r="B474" s="9" t="s">
        <v>57</v>
      </c>
      <c r="C474" s="9" t="s">
        <v>103</v>
      </c>
      <c r="D474" s="9" t="s">
        <v>415</v>
      </c>
      <c r="E474" s="55">
        <f t="shared" si="17"/>
        <v>50</v>
      </c>
      <c r="F474" s="55">
        <f t="shared" si="17"/>
        <v>50</v>
      </c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ht="13.5" outlineLevel="3">
      <c r="A475" s="14" t="s">
        <v>228</v>
      </c>
      <c r="B475" s="9" t="s">
        <v>57</v>
      </c>
      <c r="C475" s="9" t="s">
        <v>470</v>
      </c>
      <c r="D475" s="9"/>
      <c r="E475" s="55">
        <f t="shared" si="17"/>
        <v>50</v>
      </c>
      <c r="F475" s="55">
        <f t="shared" si="17"/>
        <v>50</v>
      </c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ht="13.5" outlineLevel="3">
      <c r="A476" s="16" t="s">
        <v>145</v>
      </c>
      <c r="B476" s="9" t="s">
        <v>57</v>
      </c>
      <c r="C476" s="9" t="s">
        <v>470</v>
      </c>
      <c r="D476" s="9" t="s">
        <v>147</v>
      </c>
      <c r="E476" s="55">
        <f t="shared" si="17"/>
        <v>50</v>
      </c>
      <c r="F476" s="55">
        <f t="shared" si="17"/>
        <v>50</v>
      </c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ht="13.5" outlineLevel="3">
      <c r="A477" s="16" t="s">
        <v>146</v>
      </c>
      <c r="B477" s="9" t="s">
        <v>57</v>
      </c>
      <c r="C477" s="9" t="s">
        <v>470</v>
      </c>
      <c r="D477" s="9" t="s">
        <v>148</v>
      </c>
      <c r="E477" s="55">
        <f>ведомственная!F582</f>
        <v>50</v>
      </c>
      <c r="F477" s="55">
        <f>ведомственная!G582</f>
        <v>50</v>
      </c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ht="27" outlineLevel="3">
      <c r="A478" s="25" t="s">
        <v>401</v>
      </c>
      <c r="B478" s="9" t="s">
        <v>57</v>
      </c>
      <c r="C478" s="9" t="s">
        <v>283</v>
      </c>
      <c r="D478" s="9"/>
      <c r="E478" s="55">
        <f>E479+E495</f>
        <v>61776</v>
      </c>
      <c r="F478" s="55">
        <f>F479+F495</f>
        <v>61776</v>
      </c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ht="13.5" outlineLevel="3">
      <c r="A479" s="25" t="s">
        <v>402</v>
      </c>
      <c r="B479" s="9" t="s">
        <v>57</v>
      </c>
      <c r="C479" s="9" t="s">
        <v>315</v>
      </c>
      <c r="D479" s="9"/>
      <c r="E479" s="55">
        <f>E480+E489+E492</f>
        <v>55706</v>
      </c>
      <c r="F479" s="55">
        <f>F480+F489+F492</f>
        <v>55706</v>
      </c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ht="13.5" outlineLevel="3">
      <c r="A480" s="14" t="s">
        <v>245</v>
      </c>
      <c r="B480" s="9" t="s">
        <v>57</v>
      </c>
      <c r="C480" s="9" t="s">
        <v>316</v>
      </c>
      <c r="D480" s="9" t="s">
        <v>415</v>
      </c>
      <c r="E480" s="55">
        <f>E485+E481+E483+E487</f>
        <v>53456</v>
      </c>
      <c r="F480" s="55">
        <f>F485+F481+F483+F487</f>
        <v>53456</v>
      </c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ht="40.5" outlineLevel="3">
      <c r="A481" s="16" t="s">
        <v>143</v>
      </c>
      <c r="B481" s="9" t="s">
        <v>57</v>
      </c>
      <c r="C481" s="9" t="s">
        <v>316</v>
      </c>
      <c r="D481" s="9" t="s">
        <v>125</v>
      </c>
      <c r="E481" s="55">
        <f>E482</f>
        <v>5300</v>
      </c>
      <c r="F481" s="55">
        <f>F482</f>
        <v>5300</v>
      </c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ht="13.5" outlineLevel="3">
      <c r="A482" s="16" t="s">
        <v>165</v>
      </c>
      <c r="B482" s="9" t="s">
        <v>57</v>
      </c>
      <c r="C482" s="9" t="s">
        <v>316</v>
      </c>
      <c r="D482" s="9" t="s">
        <v>166</v>
      </c>
      <c r="E482" s="55">
        <f>ведомственная!F587</f>
        <v>5300</v>
      </c>
      <c r="F482" s="55">
        <f>ведомственная!G587</f>
        <v>5300</v>
      </c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ht="13.5" outlineLevel="3">
      <c r="A483" s="16" t="s">
        <v>145</v>
      </c>
      <c r="B483" s="9" t="s">
        <v>57</v>
      </c>
      <c r="C483" s="9" t="s">
        <v>316</v>
      </c>
      <c r="D483" s="9" t="s">
        <v>147</v>
      </c>
      <c r="E483" s="55">
        <f>E484</f>
        <v>185</v>
      </c>
      <c r="F483" s="55">
        <f>F484</f>
        <v>185</v>
      </c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ht="13.5" outlineLevel="3">
      <c r="A484" s="16" t="s">
        <v>146</v>
      </c>
      <c r="B484" s="9" t="s">
        <v>57</v>
      </c>
      <c r="C484" s="9" t="s">
        <v>316</v>
      </c>
      <c r="D484" s="9" t="s">
        <v>148</v>
      </c>
      <c r="E484" s="55">
        <f>ведомственная!F589</f>
        <v>185</v>
      </c>
      <c r="F484" s="55">
        <f>ведомственная!G589</f>
        <v>185</v>
      </c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ht="13.5" outlineLevel="3">
      <c r="A485" s="16" t="s">
        <v>153</v>
      </c>
      <c r="B485" s="9" t="s">
        <v>57</v>
      </c>
      <c r="C485" s="9" t="s">
        <v>316</v>
      </c>
      <c r="D485" s="9" t="s">
        <v>154</v>
      </c>
      <c r="E485" s="55">
        <f>E486</f>
        <v>47970.8</v>
      </c>
      <c r="F485" s="55">
        <f>F486</f>
        <v>47970.8</v>
      </c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ht="13.5" outlineLevel="3">
      <c r="A486" s="24" t="s">
        <v>162</v>
      </c>
      <c r="B486" s="9" t="s">
        <v>57</v>
      </c>
      <c r="C486" s="9" t="s">
        <v>316</v>
      </c>
      <c r="D486" s="9" t="s">
        <v>163</v>
      </c>
      <c r="E486" s="55">
        <f>ведомственная!F591</f>
        <v>47970.8</v>
      </c>
      <c r="F486" s="55">
        <f>ведомственная!G591</f>
        <v>47970.8</v>
      </c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ht="13.5" outlineLevel="3">
      <c r="A487" s="15" t="s">
        <v>149</v>
      </c>
      <c r="B487" s="9" t="s">
        <v>57</v>
      </c>
      <c r="C487" s="9" t="s">
        <v>316</v>
      </c>
      <c r="D487" s="9" t="s">
        <v>151</v>
      </c>
      <c r="E487" s="55">
        <f>E488</f>
        <v>0.2</v>
      </c>
      <c r="F487" s="55">
        <f>F488</f>
        <v>0.2</v>
      </c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ht="13.5" outlineLevel="3">
      <c r="A488" s="16" t="s">
        <v>150</v>
      </c>
      <c r="B488" s="9" t="s">
        <v>57</v>
      </c>
      <c r="C488" s="9" t="s">
        <v>316</v>
      </c>
      <c r="D488" s="9" t="s">
        <v>152</v>
      </c>
      <c r="E488" s="55">
        <f>ведомственная!F593</f>
        <v>0.2</v>
      </c>
      <c r="F488" s="55">
        <f>ведомственная!G593</f>
        <v>0.2</v>
      </c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ht="27" outlineLevel="3">
      <c r="A489" s="24" t="s">
        <v>237</v>
      </c>
      <c r="B489" s="9" t="s">
        <v>57</v>
      </c>
      <c r="C489" s="9" t="s">
        <v>284</v>
      </c>
      <c r="D489" s="9" t="s">
        <v>415</v>
      </c>
      <c r="E489" s="55">
        <f>E490</f>
        <v>29</v>
      </c>
      <c r="F489" s="55">
        <f>F490</f>
        <v>29</v>
      </c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ht="13.5" outlineLevel="3">
      <c r="A490" s="16" t="s">
        <v>153</v>
      </c>
      <c r="B490" s="9" t="s">
        <v>57</v>
      </c>
      <c r="C490" s="9" t="s">
        <v>284</v>
      </c>
      <c r="D490" s="9" t="s">
        <v>154</v>
      </c>
      <c r="E490" s="55">
        <f>E491</f>
        <v>29</v>
      </c>
      <c r="F490" s="55">
        <f>F491</f>
        <v>29</v>
      </c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ht="13.5" outlineLevel="3">
      <c r="A491" s="24" t="s">
        <v>162</v>
      </c>
      <c r="B491" s="9" t="s">
        <v>57</v>
      </c>
      <c r="C491" s="9" t="s">
        <v>284</v>
      </c>
      <c r="D491" s="9" t="s">
        <v>163</v>
      </c>
      <c r="E491" s="55">
        <f>ведомственная!F596</f>
        <v>29</v>
      </c>
      <c r="F491" s="55">
        <f>ведомственная!G596</f>
        <v>29</v>
      </c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ht="13.5" outlineLevel="3">
      <c r="A492" s="14" t="s">
        <v>236</v>
      </c>
      <c r="B492" s="9" t="s">
        <v>57</v>
      </c>
      <c r="C492" s="9" t="s">
        <v>285</v>
      </c>
      <c r="D492" s="9"/>
      <c r="E492" s="55">
        <f>E493</f>
        <v>2221</v>
      </c>
      <c r="F492" s="55">
        <f>F493</f>
        <v>2221</v>
      </c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ht="13.5" outlineLevel="3">
      <c r="A493" s="16" t="s">
        <v>153</v>
      </c>
      <c r="B493" s="9" t="s">
        <v>57</v>
      </c>
      <c r="C493" s="9" t="s">
        <v>285</v>
      </c>
      <c r="D493" s="9" t="s">
        <v>154</v>
      </c>
      <c r="E493" s="55">
        <f>E494</f>
        <v>2221</v>
      </c>
      <c r="F493" s="55">
        <f>F494</f>
        <v>2221</v>
      </c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ht="13.5" outlineLevel="3">
      <c r="A494" s="24" t="s">
        <v>162</v>
      </c>
      <c r="B494" s="9" t="s">
        <v>57</v>
      </c>
      <c r="C494" s="9" t="s">
        <v>285</v>
      </c>
      <c r="D494" s="9" t="s">
        <v>163</v>
      </c>
      <c r="E494" s="55">
        <f>ведомственная!F599</f>
        <v>2221</v>
      </c>
      <c r="F494" s="55">
        <f>ведомственная!G599</f>
        <v>2221</v>
      </c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ht="13.5" outlineLevel="3">
      <c r="A495" s="25" t="s">
        <v>43</v>
      </c>
      <c r="B495" s="9" t="s">
        <v>57</v>
      </c>
      <c r="C495" s="9" t="s">
        <v>287</v>
      </c>
      <c r="D495" s="9"/>
      <c r="E495" s="55">
        <f>E496+E499</f>
        <v>6070</v>
      </c>
      <c r="F495" s="55">
        <f>F496+F499</f>
        <v>6070</v>
      </c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ht="13.5" outlineLevel="3">
      <c r="A496" s="14" t="s">
        <v>245</v>
      </c>
      <c r="B496" s="9" t="s">
        <v>57</v>
      </c>
      <c r="C496" s="9" t="s">
        <v>288</v>
      </c>
      <c r="D496" s="9" t="s">
        <v>415</v>
      </c>
      <c r="E496" s="55">
        <f>E497</f>
        <v>5920</v>
      </c>
      <c r="F496" s="55">
        <f>F497</f>
        <v>5920</v>
      </c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ht="13.5" outlineLevel="3">
      <c r="A497" s="16" t="s">
        <v>153</v>
      </c>
      <c r="B497" s="9" t="s">
        <v>57</v>
      </c>
      <c r="C497" s="9" t="s">
        <v>288</v>
      </c>
      <c r="D497" s="9" t="s">
        <v>154</v>
      </c>
      <c r="E497" s="55">
        <f>E498</f>
        <v>5920</v>
      </c>
      <c r="F497" s="55">
        <f>F498</f>
        <v>5920</v>
      </c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ht="13.5" outlineLevel="3">
      <c r="A498" s="24" t="s">
        <v>162</v>
      </c>
      <c r="B498" s="9" t="s">
        <v>57</v>
      </c>
      <c r="C498" s="9" t="s">
        <v>288</v>
      </c>
      <c r="D498" s="9" t="s">
        <v>163</v>
      </c>
      <c r="E498" s="55">
        <f>ведомственная!F603</f>
        <v>5920</v>
      </c>
      <c r="F498" s="55">
        <f>ведомственная!G603</f>
        <v>5920</v>
      </c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ht="13.5" outlineLevel="3">
      <c r="A499" s="14" t="s">
        <v>236</v>
      </c>
      <c r="B499" s="9" t="s">
        <v>57</v>
      </c>
      <c r="C499" s="9" t="s">
        <v>286</v>
      </c>
      <c r="D499" s="9" t="s">
        <v>415</v>
      </c>
      <c r="E499" s="55">
        <f>E500</f>
        <v>150</v>
      </c>
      <c r="F499" s="55">
        <f>F500</f>
        <v>150</v>
      </c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ht="13.5" outlineLevel="3">
      <c r="A500" s="16" t="s">
        <v>153</v>
      </c>
      <c r="B500" s="9" t="s">
        <v>57</v>
      </c>
      <c r="C500" s="9" t="s">
        <v>286</v>
      </c>
      <c r="D500" s="9" t="s">
        <v>154</v>
      </c>
      <c r="E500" s="55">
        <f>E501</f>
        <v>150</v>
      </c>
      <c r="F500" s="55">
        <f>F501</f>
        <v>150</v>
      </c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ht="13.5" outlineLevel="3">
      <c r="A501" s="24" t="s">
        <v>162</v>
      </c>
      <c r="B501" s="9" t="s">
        <v>57</v>
      </c>
      <c r="C501" s="9" t="s">
        <v>286</v>
      </c>
      <c r="D501" s="9" t="s">
        <v>163</v>
      </c>
      <c r="E501" s="55">
        <f>ведомственная!F606</f>
        <v>150</v>
      </c>
      <c r="F501" s="55">
        <f>ведомственная!G606</f>
        <v>150</v>
      </c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ht="13.5" outlineLevel="1">
      <c r="A502" s="14" t="s">
        <v>58</v>
      </c>
      <c r="B502" s="9" t="s">
        <v>59</v>
      </c>
      <c r="C502" s="9"/>
      <c r="D502" s="9" t="s">
        <v>415</v>
      </c>
      <c r="E502" s="55">
        <f>E503+E535+E551+E540</f>
        <v>86223.3</v>
      </c>
      <c r="F502" s="55">
        <f>F503+F535+F551+F540</f>
        <v>86223.3</v>
      </c>
      <c r="G502" s="3"/>
      <c r="H502" s="3"/>
      <c r="I502" s="3"/>
    </row>
    <row r="503" spans="1:16" ht="27" outlineLevel="1">
      <c r="A503" s="14" t="s">
        <v>181</v>
      </c>
      <c r="B503" s="9" t="s">
        <v>59</v>
      </c>
      <c r="C503" s="9" t="s">
        <v>86</v>
      </c>
      <c r="D503" s="9"/>
      <c r="E503" s="55">
        <f>E504+E508</f>
        <v>64883.1</v>
      </c>
      <c r="F503" s="55">
        <f>F504+F508</f>
        <v>64883.1</v>
      </c>
      <c r="G503" s="3"/>
      <c r="H503" s="3"/>
      <c r="I503" s="3"/>
    </row>
    <row r="504" spans="1:16" ht="13.5" outlineLevel="2">
      <c r="A504" s="22" t="s">
        <v>182</v>
      </c>
      <c r="B504" s="9" t="s">
        <v>59</v>
      </c>
      <c r="C504" s="9" t="s">
        <v>248</v>
      </c>
      <c r="D504" s="9"/>
      <c r="E504" s="55">
        <f t="shared" ref="E504:F506" si="18">E505</f>
        <v>1746</v>
      </c>
      <c r="F504" s="55">
        <f t="shared" si="18"/>
        <v>1746</v>
      </c>
      <c r="G504" s="3"/>
      <c r="H504" s="3"/>
      <c r="I504" s="3"/>
    </row>
    <row r="505" spans="1:16" ht="40.5" outlineLevel="3">
      <c r="A505" s="21" t="s">
        <v>224</v>
      </c>
      <c r="B505" s="9" t="s">
        <v>59</v>
      </c>
      <c r="C505" s="9" t="s">
        <v>268</v>
      </c>
      <c r="D505" s="9" t="s">
        <v>415</v>
      </c>
      <c r="E505" s="55">
        <f t="shared" si="18"/>
        <v>1746</v>
      </c>
      <c r="F505" s="55">
        <f t="shared" si="18"/>
        <v>1746</v>
      </c>
      <c r="G505" s="3"/>
      <c r="H505" s="3"/>
      <c r="I505" s="3"/>
    </row>
    <row r="506" spans="1:16" ht="40.5" outlineLevel="3">
      <c r="A506" s="16" t="s">
        <v>143</v>
      </c>
      <c r="B506" s="9" t="s">
        <v>59</v>
      </c>
      <c r="C506" s="9" t="s">
        <v>268</v>
      </c>
      <c r="D506" s="9" t="s">
        <v>125</v>
      </c>
      <c r="E506" s="55">
        <f t="shared" si="18"/>
        <v>1746</v>
      </c>
      <c r="F506" s="55">
        <f t="shared" si="18"/>
        <v>1746</v>
      </c>
      <c r="G506" s="3"/>
      <c r="H506" s="3"/>
      <c r="I506" s="3"/>
    </row>
    <row r="507" spans="1:16" ht="13.5" outlineLevel="3">
      <c r="A507" s="16" t="s">
        <v>165</v>
      </c>
      <c r="B507" s="9" t="s">
        <v>59</v>
      </c>
      <c r="C507" s="9" t="s">
        <v>268</v>
      </c>
      <c r="D507" s="9" t="s">
        <v>166</v>
      </c>
      <c r="E507" s="55">
        <f>ведомственная!F495</f>
        <v>1746</v>
      </c>
      <c r="F507" s="55">
        <f>ведомственная!G495</f>
        <v>1746</v>
      </c>
      <c r="G507" s="3"/>
      <c r="H507" s="3"/>
      <c r="I507" s="3"/>
    </row>
    <row r="508" spans="1:16" ht="13.5" outlineLevel="3">
      <c r="A508" s="24" t="s">
        <v>225</v>
      </c>
      <c r="B508" s="9" t="s">
        <v>59</v>
      </c>
      <c r="C508" s="9" t="s">
        <v>269</v>
      </c>
      <c r="D508" s="9"/>
      <c r="E508" s="55">
        <f>E516+E519+E509+E526+E529+E532</f>
        <v>63137.1</v>
      </c>
      <c r="F508" s="55">
        <f>F516+F519+F509+F526+F529+F532</f>
        <v>63137.1</v>
      </c>
      <c r="G508" s="3"/>
      <c r="H508" s="3"/>
      <c r="I508" s="3"/>
    </row>
    <row r="509" spans="1:16" ht="27" outlineLevel="3">
      <c r="A509" s="14" t="s">
        <v>199</v>
      </c>
      <c r="B509" s="9" t="s">
        <v>59</v>
      </c>
      <c r="C509" s="9" t="s">
        <v>270</v>
      </c>
      <c r="D509" s="9" t="s">
        <v>415</v>
      </c>
      <c r="E509" s="55">
        <f>E510+E512+E514</f>
        <v>35626</v>
      </c>
      <c r="F509" s="55">
        <f>F510+F512+F514</f>
        <v>35626</v>
      </c>
      <c r="G509" s="3"/>
      <c r="H509" s="3"/>
      <c r="I509" s="3"/>
    </row>
    <row r="510" spans="1:16" ht="40.5" outlineLevel="3">
      <c r="A510" s="16" t="s">
        <v>143</v>
      </c>
      <c r="B510" s="9" t="s">
        <v>59</v>
      </c>
      <c r="C510" s="9" t="s">
        <v>270</v>
      </c>
      <c r="D510" s="9" t="s">
        <v>125</v>
      </c>
      <c r="E510" s="55">
        <f>E511</f>
        <v>31156.1</v>
      </c>
      <c r="F510" s="55">
        <f>F511</f>
        <v>31156.1</v>
      </c>
      <c r="G510" s="3"/>
      <c r="H510" s="3"/>
      <c r="I510" s="3"/>
    </row>
    <row r="511" spans="1:16" ht="13.5" outlineLevel="3">
      <c r="A511" s="16" t="s">
        <v>165</v>
      </c>
      <c r="B511" s="9" t="s">
        <v>59</v>
      </c>
      <c r="C511" s="9" t="s">
        <v>270</v>
      </c>
      <c r="D511" s="9" t="s">
        <v>166</v>
      </c>
      <c r="E511" s="55">
        <f>ведомственная!F499</f>
        <v>31156.1</v>
      </c>
      <c r="F511" s="55">
        <f>ведомственная!G499</f>
        <v>31156.1</v>
      </c>
      <c r="G511" s="3"/>
      <c r="H511" s="3"/>
      <c r="I511" s="3"/>
    </row>
    <row r="512" spans="1:16" ht="13.5" outlineLevel="3">
      <c r="A512" s="16" t="s">
        <v>145</v>
      </c>
      <c r="B512" s="9" t="s">
        <v>59</v>
      </c>
      <c r="C512" s="9" t="s">
        <v>270</v>
      </c>
      <c r="D512" s="9" t="s">
        <v>147</v>
      </c>
      <c r="E512" s="55">
        <f>E513</f>
        <v>4435.5</v>
      </c>
      <c r="F512" s="55">
        <f>F513</f>
        <v>4435.5</v>
      </c>
      <c r="G512" s="3"/>
      <c r="H512" s="3"/>
      <c r="I512" s="3"/>
    </row>
    <row r="513" spans="1:9" ht="13.5" outlineLevel="3">
      <c r="A513" s="16" t="s">
        <v>146</v>
      </c>
      <c r="B513" s="9" t="s">
        <v>59</v>
      </c>
      <c r="C513" s="9" t="s">
        <v>270</v>
      </c>
      <c r="D513" s="9" t="s">
        <v>148</v>
      </c>
      <c r="E513" s="55">
        <f>ведомственная!F501</f>
        <v>4435.5</v>
      </c>
      <c r="F513" s="55">
        <f>ведомственная!G501</f>
        <v>4435.5</v>
      </c>
      <c r="G513" s="3"/>
      <c r="H513" s="3"/>
      <c r="I513" s="3"/>
    </row>
    <row r="514" spans="1:9" ht="13.5" outlineLevel="3">
      <c r="A514" s="15" t="s">
        <v>149</v>
      </c>
      <c r="B514" s="9" t="s">
        <v>59</v>
      </c>
      <c r="C514" s="9" t="s">
        <v>270</v>
      </c>
      <c r="D514" s="9" t="s">
        <v>151</v>
      </c>
      <c r="E514" s="55">
        <f>E515</f>
        <v>34.4</v>
      </c>
      <c r="F514" s="55">
        <f>F515</f>
        <v>34.4</v>
      </c>
      <c r="G514" s="3"/>
      <c r="H514" s="3"/>
      <c r="I514" s="3"/>
    </row>
    <row r="515" spans="1:9" ht="13.5" outlineLevel="3">
      <c r="A515" s="16" t="s">
        <v>150</v>
      </c>
      <c r="B515" s="9" t="s">
        <v>59</v>
      </c>
      <c r="C515" s="9" t="s">
        <v>270</v>
      </c>
      <c r="D515" s="9" t="s">
        <v>152</v>
      </c>
      <c r="E515" s="55">
        <f>ведомственная!F503</f>
        <v>34.4</v>
      </c>
      <c r="F515" s="55">
        <f>ведомственная!G503</f>
        <v>34.4</v>
      </c>
      <c r="G515" s="3"/>
      <c r="H515" s="3"/>
      <c r="I515" s="3"/>
    </row>
    <row r="516" spans="1:9" ht="27" outlineLevel="3">
      <c r="A516" s="67" t="s">
        <v>398</v>
      </c>
      <c r="B516" s="9" t="s">
        <v>59</v>
      </c>
      <c r="C516" s="9" t="s">
        <v>271</v>
      </c>
      <c r="D516" s="9"/>
      <c r="E516" s="55">
        <f>E517</f>
        <v>7755.5</v>
      </c>
      <c r="F516" s="55">
        <f>F517</f>
        <v>7755.5</v>
      </c>
      <c r="G516" s="3"/>
      <c r="H516" s="3"/>
      <c r="I516" s="3"/>
    </row>
    <row r="517" spans="1:9" ht="13.5" outlineLevel="3">
      <c r="A517" s="16" t="s">
        <v>153</v>
      </c>
      <c r="B517" s="9" t="s">
        <v>59</v>
      </c>
      <c r="C517" s="9" t="s">
        <v>271</v>
      </c>
      <c r="D517" s="9" t="s">
        <v>154</v>
      </c>
      <c r="E517" s="55">
        <f>E518</f>
        <v>7755.5</v>
      </c>
      <c r="F517" s="55">
        <f>F518</f>
        <v>7755.5</v>
      </c>
      <c r="G517" s="3"/>
      <c r="H517" s="3"/>
      <c r="I517" s="3"/>
    </row>
    <row r="518" spans="1:9" ht="13.5" outlineLevel="3">
      <c r="A518" s="75" t="s">
        <v>162</v>
      </c>
      <c r="B518" s="9" t="s">
        <v>59</v>
      </c>
      <c r="C518" s="9" t="s">
        <v>271</v>
      </c>
      <c r="D518" s="9" t="s">
        <v>163</v>
      </c>
      <c r="E518" s="55">
        <f>ведомственная!F506</f>
        <v>7755.5</v>
      </c>
      <c r="F518" s="55">
        <f>ведомственная!G506</f>
        <v>7755.5</v>
      </c>
      <c r="G518" s="3"/>
      <c r="H518" s="3"/>
      <c r="I518" s="3"/>
    </row>
    <row r="519" spans="1:9" ht="27" outlineLevel="3">
      <c r="A519" s="74" t="s">
        <v>399</v>
      </c>
      <c r="B519" s="73" t="s">
        <v>59</v>
      </c>
      <c r="C519" s="9" t="s">
        <v>272</v>
      </c>
      <c r="D519" s="9"/>
      <c r="E519" s="55">
        <f>E520+E522+E524</f>
        <v>15225.4</v>
      </c>
      <c r="F519" s="55">
        <f>F520+F522+F524</f>
        <v>15225.4</v>
      </c>
      <c r="G519" s="3"/>
      <c r="H519" s="3"/>
      <c r="I519" s="3"/>
    </row>
    <row r="520" spans="1:9" ht="40.5" outlineLevel="3">
      <c r="A520" s="16" t="s">
        <v>143</v>
      </c>
      <c r="B520" s="9" t="s">
        <v>59</v>
      </c>
      <c r="C520" s="9" t="s">
        <v>272</v>
      </c>
      <c r="D520" s="9" t="s">
        <v>125</v>
      </c>
      <c r="E520" s="55">
        <f>E521</f>
        <v>8439</v>
      </c>
      <c r="F520" s="55">
        <f>F521</f>
        <v>8439</v>
      </c>
      <c r="G520" s="3"/>
      <c r="H520" s="3"/>
      <c r="I520" s="3"/>
    </row>
    <row r="521" spans="1:9" ht="13.5" outlineLevel="3">
      <c r="A521" s="16" t="s">
        <v>165</v>
      </c>
      <c r="B521" s="9" t="s">
        <v>59</v>
      </c>
      <c r="C521" s="9" t="s">
        <v>272</v>
      </c>
      <c r="D521" s="9" t="s">
        <v>166</v>
      </c>
      <c r="E521" s="55">
        <v>8439</v>
      </c>
      <c r="F521" s="55">
        <v>8439</v>
      </c>
      <c r="G521" s="3"/>
      <c r="H521" s="3"/>
      <c r="I521" s="3"/>
    </row>
    <row r="522" spans="1:9" ht="13.5" outlineLevel="3">
      <c r="A522" s="16" t="s">
        <v>145</v>
      </c>
      <c r="B522" s="9" t="s">
        <v>59</v>
      </c>
      <c r="C522" s="9" t="s">
        <v>272</v>
      </c>
      <c r="D522" s="9" t="s">
        <v>147</v>
      </c>
      <c r="E522" s="55">
        <f>E523</f>
        <v>6440.6</v>
      </c>
      <c r="F522" s="55">
        <f>F523</f>
        <v>6440.6</v>
      </c>
      <c r="G522" s="3"/>
      <c r="H522" s="3"/>
      <c r="I522" s="3"/>
    </row>
    <row r="523" spans="1:9" ht="13.5" outlineLevel="3">
      <c r="A523" s="16" t="s">
        <v>146</v>
      </c>
      <c r="B523" s="9" t="s">
        <v>59</v>
      </c>
      <c r="C523" s="9" t="s">
        <v>272</v>
      </c>
      <c r="D523" s="9" t="s">
        <v>148</v>
      </c>
      <c r="E523" s="55">
        <v>6440.6</v>
      </c>
      <c r="F523" s="55">
        <v>6440.6</v>
      </c>
      <c r="G523" s="3"/>
      <c r="H523" s="3"/>
      <c r="I523" s="3"/>
    </row>
    <row r="524" spans="1:9" ht="13.5" outlineLevel="3">
      <c r="A524" s="15" t="s">
        <v>149</v>
      </c>
      <c r="B524" s="9" t="s">
        <v>59</v>
      </c>
      <c r="C524" s="9" t="s">
        <v>272</v>
      </c>
      <c r="D524" s="9" t="s">
        <v>151</v>
      </c>
      <c r="E524" s="55">
        <f>E525</f>
        <v>345.8</v>
      </c>
      <c r="F524" s="55">
        <f>F525</f>
        <v>345.8</v>
      </c>
      <c r="G524" s="3"/>
      <c r="H524" s="3"/>
      <c r="I524" s="3"/>
    </row>
    <row r="525" spans="1:9" ht="13.5" outlineLevel="3">
      <c r="A525" s="16" t="s">
        <v>150</v>
      </c>
      <c r="B525" s="9" t="s">
        <v>59</v>
      </c>
      <c r="C525" s="9" t="s">
        <v>272</v>
      </c>
      <c r="D525" s="9" t="s">
        <v>152</v>
      </c>
      <c r="E525" s="55">
        <v>345.8</v>
      </c>
      <c r="F525" s="55">
        <v>345.8</v>
      </c>
      <c r="G525" s="3"/>
      <c r="H525" s="3"/>
      <c r="I525" s="3"/>
    </row>
    <row r="526" spans="1:9" ht="13.5" outlineLevel="3">
      <c r="A526" s="16" t="s">
        <v>226</v>
      </c>
      <c r="B526" s="9" t="s">
        <v>59</v>
      </c>
      <c r="C526" s="9" t="s">
        <v>273</v>
      </c>
      <c r="D526" s="9"/>
      <c r="E526" s="55">
        <f>E527</f>
        <v>2547.1999999999998</v>
      </c>
      <c r="F526" s="55">
        <f>F527</f>
        <v>2547.1999999999998</v>
      </c>
      <c r="G526" s="3"/>
      <c r="H526" s="3"/>
      <c r="I526" s="3"/>
    </row>
    <row r="527" spans="1:9" ht="13.5" outlineLevel="3">
      <c r="A527" s="16" t="s">
        <v>145</v>
      </c>
      <c r="B527" s="9" t="s">
        <v>59</v>
      </c>
      <c r="C527" s="9" t="s">
        <v>273</v>
      </c>
      <c r="D527" s="9" t="s">
        <v>148</v>
      </c>
      <c r="E527" s="55">
        <f>E528</f>
        <v>2547.1999999999998</v>
      </c>
      <c r="F527" s="55">
        <f>F528</f>
        <v>2547.1999999999998</v>
      </c>
      <c r="G527" s="3"/>
      <c r="H527" s="3"/>
      <c r="I527" s="3"/>
    </row>
    <row r="528" spans="1:9" ht="13.5" outlineLevel="3">
      <c r="A528" s="16" t="s">
        <v>146</v>
      </c>
      <c r="B528" s="9" t="s">
        <v>59</v>
      </c>
      <c r="C528" s="9" t="s">
        <v>273</v>
      </c>
      <c r="D528" s="9" t="s">
        <v>148</v>
      </c>
      <c r="E528" s="55">
        <f>ведомственная!F516</f>
        <v>2547.1999999999998</v>
      </c>
      <c r="F528" s="55">
        <f>ведомственная!G516</f>
        <v>2547.1999999999998</v>
      </c>
      <c r="G528" s="3"/>
      <c r="H528" s="3"/>
      <c r="I528" s="3"/>
    </row>
    <row r="529" spans="1:9" ht="27" outlineLevel="3">
      <c r="A529" s="16" t="s">
        <v>200</v>
      </c>
      <c r="B529" s="9" t="s">
        <v>59</v>
      </c>
      <c r="C529" s="9" t="s">
        <v>274</v>
      </c>
      <c r="D529" s="9"/>
      <c r="E529" s="55">
        <f>E530</f>
        <v>80</v>
      </c>
      <c r="F529" s="55">
        <f>F530</f>
        <v>80</v>
      </c>
      <c r="G529" s="3"/>
      <c r="H529" s="3"/>
      <c r="I529" s="3"/>
    </row>
    <row r="530" spans="1:9" ht="13.5" outlineLevel="3">
      <c r="A530" s="16" t="s">
        <v>145</v>
      </c>
      <c r="B530" s="9" t="s">
        <v>59</v>
      </c>
      <c r="C530" s="9" t="s">
        <v>274</v>
      </c>
      <c r="D530" s="9" t="s">
        <v>147</v>
      </c>
      <c r="E530" s="55">
        <f>E531</f>
        <v>80</v>
      </c>
      <c r="F530" s="55">
        <f>F531</f>
        <v>80</v>
      </c>
      <c r="G530" s="3"/>
      <c r="H530" s="3"/>
      <c r="I530" s="3"/>
    </row>
    <row r="531" spans="1:9" ht="13.5" outlineLevel="3">
      <c r="A531" s="16" t="s">
        <v>146</v>
      </c>
      <c r="B531" s="9" t="s">
        <v>59</v>
      </c>
      <c r="C531" s="9" t="s">
        <v>274</v>
      </c>
      <c r="D531" s="9" t="s">
        <v>148</v>
      </c>
      <c r="E531" s="55">
        <f>ведомственная!F519</f>
        <v>80</v>
      </c>
      <c r="F531" s="55">
        <f>ведомственная!G519</f>
        <v>80</v>
      </c>
      <c r="G531" s="3"/>
      <c r="H531" s="3"/>
      <c r="I531" s="3"/>
    </row>
    <row r="532" spans="1:9" ht="27" outlineLevel="3">
      <c r="A532" s="16" t="s">
        <v>227</v>
      </c>
      <c r="B532" s="9" t="s">
        <v>59</v>
      </c>
      <c r="C532" s="9" t="s">
        <v>275</v>
      </c>
      <c r="D532" s="9"/>
      <c r="E532" s="55">
        <f>E533</f>
        <v>1903</v>
      </c>
      <c r="F532" s="55">
        <f>F533</f>
        <v>1903</v>
      </c>
      <c r="G532" s="3"/>
      <c r="H532" s="3"/>
      <c r="I532" s="3"/>
    </row>
    <row r="533" spans="1:9" ht="13.5" outlineLevel="3">
      <c r="A533" s="16" t="s">
        <v>145</v>
      </c>
      <c r="B533" s="9" t="s">
        <v>59</v>
      </c>
      <c r="C533" s="9" t="s">
        <v>275</v>
      </c>
      <c r="D533" s="9" t="s">
        <v>147</v>
      </c>
      <c r="E533" s="55">
        <f>E534</f>
        <v>1903</v>
      </c>
      <c r="F533" s="55">
        <f>F534</f>
        <v>1903</v>
      </c>
      <c r="G533" s="3"/>
      <c r="H533" s="3"/>
      <c r="I533" s="3"/>
    </row>
    <row r="534" spans="1:9" ht="13.5" outlineLevel="3">
      <c r="A534" s="16" t="s">
        <v>146</v>
      </c>
      <c r="B534" s="9" t="s">
        <v>59</v>
      </c>
      <c r="C534" s="9" t="s">
        <v>275</v>
      </c>
      <c r="D534" s="9" t="s">
        <v>148</v>
      </c>
      <c r="E534" s="55">
        <f>ведомственная!F522</f>
        <v>1903</v>
      </c>
      <c r="F534" s="55">
        <f>ведомственная!G522</f>
        <v>1903</v>
      </c>
      <c r="G534" s="3"/>
      <c r="H534" s="3"/>
      <c r="I534" s="3"/>
    </row>
    <row r="535" spans="1:9" ht="13.5" outlineLevel="3">
      <c r="A535" s="14" t="s">
        <v>233</v>
      </c>
      <c r="B535" s="9" t="s">
        <v>59</v>
      </c>
      <c r="C535" s="9" t="s">
        <v>89</v>
      </c>
      <c r="D535" s="9"/>
      <c r="E535" s="55">
        <f t="shared" ref="E535:F538" si="19">E536</f>
        <v>220</v>
      </c>
      <c r="F535" s="55">
        <f t="shared" si="19"/>
        <v>220</v>
      </c>
      <c r="G535" s="3"/>
      <c r="H535" s="3"/>
      <c r="I535" s="3"/>
    </row>
    <row r="536" spans="1:9" ht="13.5" outlineLevel="3">
      <c r="A536" s="14" t="s">
        <v>175</v>
      </c>
      <c r="B536" s="9" t="s">
        <v>59</v>
      </c>
      <c r="C536" s="9" t="s">
        <v>103</v>
      </c>
      <c r="D536" s="9"/>
      <c r="E536" s="55">
        <f t="shared" si="19"/>
        <v>220</v>
      </c>
      <c r="F536" s="55">
        <f t="shared" si="19"/>
        <v>220</v>
      </c>
      <c r="G536" s="3"/>
      <c r="H536" s="3"/>
      <c r="I536" s="3"/>
    </row>
    <row r="537" spans="1:9" ht="13.5" outlineLevel="3">
      <c r="A537" s="14" t="s">
        <v>228</v>
      </c>
      <c r="B537" s="9" t="s">
        <v>59</v>
      </c>
      <c r="C537" s="9" t="s">
        <v>470</v>
      </c>
      <c r="D537" s="9"/>
      <c r="E537" s="55">
        <f t="shared" si="19"/>
        <v>220</v>
      </c>
      <c r="F537" s="55">
        <f t="shared" si="19"/>
        <v>220</v>
      </c>
      <c r="G537" s="3"/>
      <c r="H537" s="3"/>
      <c r="I537" s="3"/>
    </row>
    <row r="538" spans="1:9" ht="13.5" outlineLevel="3">
      <c r="A538" s="16" t="s">
        <v>145</v>
      </c>
      <c r="B538" s="9" t="s">
        <v>59</v>
      </c>
      <c r="C538" s="9" t="s">
        <v>470</v>
      </c>
      <c r="D538" s="9" t="s">
        <v>147</v>
      </c>
      <c r="E538" s="55">
        <f t="shared" si="19"/>
        <v>220</v>
      </c>
      <c r="F538" s="55">
        <f t="shared" si="19"/>
        <v>220</v>
      </c>
      <c r="G538" s="3"/>
      <c r="H538" s="3"/>
      <c r="I538" s="3"/>
    </row>
    <row r="539" spans="1:9" ht="13.5" outlineLevel="3">
      <c r="A539" s="16" t="s">
        <v>146</v>
      </c>
      <c r="B539" s="9" t="s">
        <v>59</v>
      </c>
      <c r="C539" s="9" t="s">
        <v>470</v>
      </c>
      <c r="D539" s="9" t="s">
        <v>148</v>
      </c>
      <c r="E539" s="55">
        <f>ведомственная!F527</f>
        <v>220</v>
      </c>
      <c r="F539" s="55">
        <f>ведомственная!G527</f>
        <v>220</v>
      </c>
      <c r="G539" s="3"/>
      <c r="H539" s="3"/>
      <c r="I539" s="3"/>
    </row>
    <row r="540" spans="1:9" ht="13.5" outlineLevel="3">
      <c r="A540" s="16" t="s">
        <v>39</v>
      </c>
      <c r="B540" s="9" t="s">
        <v>59</v>
      </c>
      <c r="C540" s="9" t="s">
        <v>92</v>
      </c>
      <c r="D540" s="9"/>
      <c r="E540" s="55">
        <f>E541+E544</f>
        <v>21100.2</v>
      </c>
      <c r="F540" s="55">
        <f>F541+F544</f>
        <v>21100.2</v>
      </c>
      <c r="G540" s="3"/>
      <c r="H540" s="3"/>
      <c r="I540" s="3"/>
    </row>
    <row r="541" spans="1:9" ht="13.5" outlineLevel="3">
      <c r="A541" s="16" t="s">
        <v>191</v>
      </c>
      <c r="B541" s="9" t="s">
        <v>59</v>
      </c>
      <c r="C541" s="9" t="s">
        <v>93</v>
      </c>
      <c r="D541" s="9" t="s">
        <v>415</v>
      </c>
      <c r="E541" s="55">
        <f>E542</f>
        <v>10005.299999999999</v>
      </c>
      <c r="F541" s="55">
        <f>F542</f>
        <v>10005.299999999999</v>
      </c>
      <c r="G541" s="3"/>
      <c r="H541" s="3"/>
      <c r="I541" s="3"/>
    </row>
    <row r="542" spans="1:9" ht="40.5" outlineLevel="3">
      <c r="A542" s="16" t="s">
        <v>143</v>
      </c>
      <c r="B542" s="9" t="s">
        <v>59</v>
      </c>
      <c r="C542" s="9" t="s">
        <v>93</v>
      </c>
      <c r="D542" s="9" t="s">
        <v>125</v>
      </c>
      <c r="E542" s="55">
        <f>E543</f>
        <v>10005.299999999999</v>
      </c>
      <c r="F542" s="55">
        <f>F543</f>
        <v>10005.299999999999</v>
      </c>
      <c r="G542" s="3"/>
      <c r="H542" s="3"/>
      <c r="I542" s="3"/>
    </row>
    <row r="543" spans="1:9" ht="13.5" outlineLevel="3">
      <c r="A543" s="16" t="s">
        <v>144</v>
      </c>
      <c r="B543" s="9" t="s">
        <v>59</v>
      </c>
      <c r="C543" s="9" t="s">
        <v>93</v>
      </c>
      <c r="D543" s="9" t="s">
        <v>429</v>
      </c>
      <c r="E543" s="55">
        <f>ведомственная!F290</f>
        <v>10005.299999999999</v>
      </c>
      <c r="F543" s="55">
        <f>ведомственная!G290</f>
        <v>10005.299999999999</v>
      </c>
      <c r="G543" s="3"/>
      <c r="H543" s="3"/>
      <c r="I543" s="3"/>
    </row>
    <row r="544" spans="1:9" ht="13.5" outlineLevel="3">
      <c r="A544" s="16" t="s">
        <v>0</v>
      </c>
      <c r="B544" s="9" t="s">
        <v>59</v>
      </c>
      <c r="C544" s="9" t="s">
        <v>1</v>
      </c>
      <c r="D544" s="9"/>
      <c r="E544" s="55">
        <f>E545+E547+E549</f>
        <v>11094.900000000001</v>
      </c>
      <c r="F544" s="55">
        <f>F545+F547+F549</f>
        <v>11094.900000000001</v>
      </c>
      <c r="G544" s="3"/>
      <c r="H544" s="3"/>
      <c r="I544" s="3"/>
    </row>
    <row r="545" spans="1:9" ht="40.5" outlineLevel="3">
      <c r="A545" s="16" t="s">
        <v>143</v>
      </c>
      <c r="B545" s="9" t="s">
        <v>59</v>
      </c>
      <c r="C545" s="9" t="s">
        <v>1</v>
      </c>
      <c r="D545" s="9" t="s">
        <v>125</v>
      </c>
      <c r="E545" s="55">
        <f>E546</f>
        <v>6957.6</v>
      </c>
      <c r="F545" s="55">
        <f>F546</f>
        <v>6957.6</v>
      </c>
      <c r="G545" s="3"/>
      <c r="H545" s="3"/>
      <c r="I545" s="3"/>
    </row>
    <row r="546" spans="1:9" ht="13.5" outlineLevel="3">
      <c r="A546" s="16" t="s">
        <v>165</v>
      </c>
      <c r="B546" s="9" t="s">
        <v>59</v>
      </c>
      <c r="C546" s="9" t="s">
        <v>1</v>
      </c>
      <c r="D546" s="9" t="s">
        <v>166</v>
      </c>
      <c r="E546" s="55">
        <f>ведомственная!F531</f>
        <v>6957.6</v>
      </c>
      <c r="F546" s="55">
        <f>ведомственная!G531</f>
        <v>6957.6</v>
      </c>
      <c r="G546" s="3"/>
      <c r="H546" s="3"/>
      <c r="I546" s="3"/>
    </row>
    <row r="547" spans="1:9" ht="13.5" outlineLevel="3">
      <c r="A547" s="16" t="s">
        <v>145</v>
      </c>
      <c r="B547" s="9" t="s">
        <v>59</v>
      </c>
      <c r="C547" s="9" t="s">
        <v>1</v>
      </c>
      <c r="D547" s="9" t="s">
        <v>147</v>
      </c>
      <c r="E547" s="55">
        <f>E548</f>
        <v>4061.8</v>
      </c>
      <c r="F547" s="55">
        <f>F548</f>
        <v>4061.8</v>
      </c>
      <c r="G547" s="3"/>
      <c r="H547" s="3"/>
      <c r="I547" s="3"/>
    </row>
    <row r="548" spans="1:9" ht="13.5" outlineLevel="3">
      <c r="A548" s="16" t="s">
        <v>146</v>
      </c>
      <c r="B548" s="9" t="s">
        <v>59</v>
      </c>
      <c r="C548" s="9" t="s">
        <v>1</v>
      </c>
      <c r="D548" s="9" t="s">
        <v>148</v>
      </c>
      <c r="E548" s="55">
        <f>ведомственная!F533</f>
        <v>4061.8</v>
      </c>
      <c r="F548" s="55">
        <f>ведомственная!G533</f>
        <v>4061.8</v>
      </c>
      <c r="G548" s="3"/>
      <c r="H548" s="3"/>
      <c r="I548" s="3"/>
    </row>
    <row r="549" spans="1:9" ht="13.5" outlineLevel="3">
      <c r="A549" s="15" t="s">
        <v>149</v>
      </c>
      <c r="B549" s="9" t="s">
        <v>59</v>
      </c>
      <c r="C549" s="9" t="s">
        <v>1</v>
      </c>
      <c r="D549" s="9" t="s">
        <v>151</v>
      </c>
      <c r="E549" s="55">
        <f>E550</f>
        <v>75.5</v>
      </c>
      <c r="F549" s="55">
        <f>F550</f>
        <v>75.5</v>
      </c>
      <c r="G549" s="3"/>
      <c r="H549" s="3"/>
      <c r="I549" s="3"/>
    </row>
    <row r="550" spans="1:9" ht="13.5" outlineLevel="3">
      <c r="A550" s="16" t="s">
        <v>150</v>
      </c>
      <c r="B550" s="9" t="s">
        <v>59</v>
      </c>
      <c r="C550" s="9" t="s">
        <v>1</v>
      </c>
      <c r="D550" s="9" t="s">
        <v>152</v>
      </c>
      <c r="E550" s="55">
        <f>ведомственная!F535</f>
        <v>75.5</v>
      </c>
      <c r="F550" s="55">
        <f>ведомственная!G535</f>
        <v>75.5</v>
      </c>
      <c r="G550" s="3"/>
      <c r="H550" s="3"/>
      <c r="I550" s="3"/>
    </row>
    <row r="551" spans="1:9" ht="27" outlineLevel="3">
      <c r="A551" s="14" t="s">
        <v>239</v>
      </c>
      <c r="B551" s="9" t="s">
        <v>59</v>
      </c>
      <c r="C551" s="9" t="s">
        <v>276</v>
      </c>
      <c r="D551" s="9"/>
      <c r="E551" s="55">
        <f t="shared" ref="E551:F553" si="20">E552</f>
        <v>20</v>
      </c>
      <c r="F551" s="55">
        <f t="shared" si="20"/>
        <v>20</v>
      </c>
      <c r="G551" s="3"/>
      <c r="H551" s="3"/>
      <c r="I551" s="3"/>
    </row>
    <row r="552" spans="1:9" ht="13.5" outlineLevel="3">
      <c r="A552" s="16" t="s">
        <v>230</v>
      </c>
      <c r="B552" s="9" t="s">
        <v>59</v>
      </c>
      <c r="C552" s="9" t="s">
        <v>277</v>
      </c>
      <c r="D552" s="9"/>
      <c r="E552" s="55">
        <f t="shared" si="20"/>
        <v>20</v>
      </c>
      <c r="F552" s="55">
        <f t="shared" si="20"/>
        <v>20</v>
      </c>
      <c r="G552" s="3"/>
      <c r="H552" s="3"/>
      <c r="I552" s="3"/>
    </row>
    <row r="553" spans="1:9" ht="13.5" outlineLevel="3">
      <c r="A553" s="16" t="s">
        <v>145</v>
      </c>
      <c r="B553" s="9" t="s">
        <v>59</v>
      </c>
      <c r="C553" s="9" t="s">
        <v>277</v>
      </c>
      <c r="D553" s="9" t="s">
        <v>147</v>
      </c>
      <c r="E553" s="55">
        <f t="shared" si="20"/>
        <v>20</v>
      </c>
      <c r="F553" s="55">
        <f t="shared" si="20"/>
        <v>20</v>
      </c>
      <c r="G553" s="3"/>
      <c r="H553" s="3"/>
      <c r="I553" s="3"/>
    </row>
    <row r="554" spans="1:9" ht="13.5" outlineLevel="3">
      <c r="A554" s="16" t="s">
        <v>146</v>
      </c>
      <c r="B554" s="9" t="s">
        <v>59</v>
      </c>
      <c r="C554" s="9" t="s">
        <v>277</v>
      </c>
      <c r="D554" s="9" t="s">
        <v>148</v>
      </c>
      <c r="E554" s="55">
        <f>ведомственная!F539</f>
        <v>20</v>
      </c>
      <c r="F554" s="55">
        <f>ведомственная!G539</f>
        <v>20</v>
      </c>
      <c r="G554" s="3"/>
      <c r="H554" s="3"/>
      <c r="I554" s="3"/>
    </row>
    <row r="555" spans="1:9" ht="13.5" outlineLevel="3">
      <c r="A555" s="13" t="s">
        <v>193</v>
      </c>
      <c r="B555" s="32" t="s">
        <v>354</v>
      </c>
      <c r="C555" s="9"/>
      <c r="D555" s="9"/>
      <c r="E555" s="54">
        <f>E556+E606</f>
        <v>315158.7</v>
      </c>
      <c r="F555" s="54">
        <f>F556+F606</f>
        <v>315146.7</v>
      </c>
      <c r="G555" s="3"/>
      <c r="H555" s="3"/>
      <c r="I555" s="3"/>
    </row>
    <row r="556" spans="1:9" ht="13.5" outlineLevel="3">
      <c r="A556" s="28" t="s">
        <v>119</v>
      </c>
      <c r="B556" s="7" t="s">
        <v>120</v>
      </c>
      <c r="C556" s="7"/>
      <c r="D556" s="7" t="s">
        <v>415</v>
      </c>
      <c r="E556" s="54">
        <f>E557+E596+E601</f>
        <v>287217.5</v>
      </c>
      <c r="F556" s="54">
        <f>F557+F596+F601</f>
        <v>287205.5</v>
      </c>
      <c r="G556" s="3"/>
      <c r="H556" s="3"/>
      <c r="I556" s="3"/>
    </row>
    <row r="557" spans="1:9" ht="27" outlineLevel="3">
      <c r="A557" s="14" t="s">
        <v>365</v>
      </c>
      <c r="B557" s="9" t="s">
        <v>120</v>
      </c>
      <c r="C557" s="9" t="s">
        <v>278</v>
      </c>
      <c r="D557" s="7"/>
      <c r="E557" s="54">
        <f>E558+E565</f>
        <v>287165.5</v>
      </c>
      <c r="F557" s="54">
        <f>F558+F565</f>
        <v>287165.5</v>
      </c>
      <c r="G557" s="3"/>
      <c r="H557" s="3"/>
      <c r="I557" s="3"/>
    </row>
    <row r="558" spans="1:9" ht="13.5" outlineLevel="3">
      <c r="A558" s="25" t="s">
        <v>238</v>
      </c>
      <c r="B558" s="9" t="s">
        <v>120</v>
      </c>
      <c r="C558" s="9" t="s">
        <v>289</v>
      </c>
      <c r="D558" s="7"/>
      <c r="E558" s="60">
        <f>E559+E562</f>
        <v>12358.1</v>
      </c>
      <c r="F558" s="60">
        <f>F559+F562</f>
        <v>12358.1</v>
      </c>
      <c r="G558" s="3"/>
      <c r="H558" s="3"/>
      <c r="I558" s="3"/>
    </row>
    <row r="559" spans="1:9" ht="13.5" outlineLevel="3">
      <c r="A559" s="14" t="s">
        <v>400</v>
      </c>
      <c r="B559" s="9" t="s">
        <v>120</v>
      </c>
      <c r="C559" s="9" t="s">
        <v>290</v>
      </c>
      <c r="D559" s="9" t="s">
        <v>415</v>
      </c>
      <c r="E559" s="55">
        <f>E560</f>
        <v>12086.7</v>
      </c>
      <c r="F559" s="55">
        <f>F560</f>
        <v>12086.7</v>
      </c>
      <c r="G559" s="3"/>
      <c r="H559" s="3"/>
      <c r="I559" s="3"/>
    </row>
    <row r="560" spans="1:9" ht="13.5" outlineLevel="3">
      <c r="A560" s="16" t="s">
        <v>153</v>
      </c>
      <c r="B560" s="9" t="s">
        <v>120</v>
      </c>
      <c r="C560" s="9" t="s">
        <v>290</v>
      </c>
      <c r="D560" s="9" t="s">
        <v>154</v>
      </c>
      <c r="E560" s="55">
        <f>E561</f>
        <v>12086.7</v>
      </c>
      <c r="F560" s="55">
        <f>F561</f>
        <v>12086.7</v>
      </c>
      <c r="G560" s="3"/>
      <c r="H560" s="3"/>
      <c r="I560" s="3"/>
    </row>
    <row r="561" spans="1:9" ht="13.5" outlineLevel="3">
      <c r="A561" s="24" t="s">
        <v>162</v>
      </c>
      <c r="B561" s="9" t="s">
        <v>120</v>
      </c>
      <c r="C561" s="9" t="s">
        <v>290</v>
      </c>
      <c r="D561" s="9" t="s">
        <v>163</v>
      </c>
      <c r="E561" s="55">
        <f>ведомственная!F613</f>
        <v>12086.7</v>
      </c>
      <c r="F561" s="55">
        <f>ведомственная!G613</f>
        <v>12086.7</v>
      </c>
      <c r="G561" s="3"/>
      <c r="H561" s="3"/>
      <c r="I561" s="3"/>
    </row>
    <row r="562" spans="1:9" ht="27" outlineLevel="3">
      <c r="A562" s="24" t="s">
        <v>587</v>
      </c>
      <c r="B562" s="9" t="s">
        <v>120</v>
      </c>
      <c r="C562" s="9" t="s">
        <v>548</v>
      </c>
      <c r="D562" s="9"/>
      <c r="E562" s="55">
        <f>E563</f>
        <v>271.39999999999998</v>
      </c>
      <c r="F562" s="55">
        <f>F563</f>
        <v>271.39999999999998</v>
      </c>
      <c r="G562" s="3"/>
      <c r="H562" s="3"/>
      <c r="I562" s="3"/>
    </row>
    <row r="563" spans="1:9" ht="13.5" outlineLevel="3">
      <c r="A563" s="16" t="s">
        <v>153</v>
      </c>
      <c r="B563" s="9" t="s">
        <v>120</v>
      </c>
      <c r="C563" s="9" t="s">
        <v>548</v>
      </c>
      <c r="D563" s="9" t="s">
        <v>154</v>
      </c>
      <c r="E563" s="55">
        <f>E564</f>
        <v>271.39999999999998</v>
      </c>
      <c r="F563" s="55">
        <f>F564</f>
        <v>271.39999999999998</v>
      </c>
      <c r="G563" s="3"/>
      <c r="H563" s="3"/>
      <c r="I563" s="3"/>
    </row>
    <row r="564" spans="1:9" ht="13.5" outlineLevel="3">
      <c r="A564" s="24" t="s">
        <v>162</v>
      </c>
      <c r="B564" s="9" t="s">
        <v>120</v>
      </c>
      <c r="C564" s="9" t="s">
        <v>548</v>
      </c>
      <c r="D564" s="9" t="s">
        <v>163</v>
      </c>
      <c r="E564" s="55">
        <f>ведомственная!F616</f>
        <v>271.39999999999998</v>
      </c>
      <c r="F564" s="55">
        <f>ведомственная!G616</f>
        <v>271.39999999999998</v>
      </c>
      <c r="G564" s="3"/>
      <c r="H564" s="3"/>
      <c r="I564" s="3"/>
    </row>
    <row r="565" spans="1:9" ht="13.5" outlineLevel="3">
      <c r="A565" s="16" t="s">
        <v>443</v>
      </c>
      <c r="B565" s="9" t="s">
        <v>120</v>
      </c>
      <c r="C565" s="9" t="s">
        <v>291</v>
      </c>
      <c r="D565" s="9"/>
      <c r="E565" s="55">
        <f>E566+E571+E574+E578+E584+E581+E587+E593+E590</f>
        <v>274807.40000000002</v>
      </c>
      <c r="F565" s="55">
        <f>F566+F571+F574+F578+F584+F581+F587+F593+F590</f>
        <v>274807.40000000002</v>
      </c>
      <c r="G565" s="3"/>
      <c r="H565" s="3"/>
      <c r="I565" s="3"/>
    </row>
    <row r="566" spans="1:9" ht="13.5" outlineLevel="3">
      <c r="A566" s="14" t="s">
        <v>184</v>
      </c>
      <c r="B566" s="9" t="s">
        <v>120</v>
      </c>
      <c r="C566" s="9" t="s">
        <v>292</v>
      </c>
      <c r="D566" s="9" t="s">
        <v>415</v>
      </c>
      <c r="E566" s="55">
        <f>E567+E569</f>
        <v>1994.1</v>
      </c>
      <c r="F566" s="55">
        <f>F567+F569</f>
        <v>1994.1</v>
      </c>
      <c r="G566" s="3"/>
      <c r="H566" s="3"/>
      <c r="I566" s="3"/>
    </row>
    <row r="567" spans="1:9" ht="13.5" outlineLevel="3">
      <c r="A567" s="16" t="s">
        <v>145</v>
      </c>
      <c r="B567" s="9" t="s">
        <v>120</v>
      </c>
      <c r="C567" s="9" t="s">
        <v>292</v>
      </c>
      <c r="D567" s="9" t="s">
        <v>147</v>
      </c>
      <c r="E567" s="55">
        <f>E568</f>
        <v>1984.1</v>
      </c>
      <c r="F567" s="55">
        <f>F568</f>
        <v>1984.1</v>
      </c>
      <c r="G567" s="3"/>
      <c r="H567" s="3"/>
      <c r="I567" s="3"/>
    </row>
    <row r="568" spans="1:9" ht="13.5" outlineLevel="3">
      <c r="A568" s="16" t="s">
        <v>146</v>
      </c>
      <c r="B568" s="9" t="s">
        <v>120</v>
      </c>
      <c r="C568" s="9" t="s">
        <v>292</v>
      </c>
      <c r="D568" s="9" t="s">
        <v>148</v>
      </c>
      <c r="E568" s="55">
        <f>ведомственная!F620</f>
        <v>1984.1</v>
      </c>
      <c r="F568" s="55">
        <f>ведомственная!G620</f>
        <v>1984.1</v>
      </c>
      <c r="G568" s="3"/>
      <c r="H568" s="3"/>
      <c r="I568" s="3"/>
    </row>
    <row r="569" spans="1:9" ht="13.5" outlineLevel="3">
      <c r="A569" s="15" t="s">
        <v>149</v>
      </c>
      <c r="B569" s="9" t="s">
        <v>120</v>
      </c>
      <c r="C569" s="9" t="s">
        <v>292</v>
      </c>
      <c r="D569" s="9" t="s">
        <v>151</v>
      </c>
      <c r="E569" s="55">
        <f>E570</f>
        <v>10</v>
      </c>
      <c r="F569" s="55">
        <f>F570</f>
        <v>10</v>
      </c>
      <c r="G569" s="3"/>
      <c r="H569" s="3"/>
      <c r="I569" s="3"/>
    </row>
    <row r="570" spans="1:9" ht="13.5" outlineLevel="3">
      <c r="A570" s="16" t="s">
        <v>150</v>
      </c>
      <c r="B570" s="9" t="s">
        <v>120</v>
      </c>
      <c r="C570" s="9" t="s">
        <v>292</v>
      </c>
      <c r="D570" s="9" t="s">
        <v>152</v>
      </c>
      <c r="E570" s="55">
        <f>ведомственная!F622</f>
        <v>10</v>
      </c>
      <c r="F570" s="55">
        <f>ведомственная!G622</f>
        <v>10</v>
      </c>
      <c r="G570" s="3"/>
      <c r="H570" s="3"/>
      <c r="I570" s="3"/>
    </row>
    <row r="571" spans="1:9" ht="13.5" outlineLevel="3">
      <c r="A571" s="14" t="s">
        <v>325</v>
      </c>
      <c r="B571" s="9" t="s">
        <v>120</v>
      </c>
      <c r="C571" s="9" t="s">
        <v>293</v>
      </c>
      <c r="D571" s="9"/>
      <c r="E571" s="55">
        <f>E572</f>
        <v>750</v>
      </c>
      <c r="F571" s="55">
        <f>F572</f>
        <v>750</v>
      </c>
      <c r="G571" s="3"/>
      <c r="H571" s="3"/>
      <c r="I571" s="3"/>
    </row>
    <row r="572" spans="1:9" ht="13.5" outlineLevel="3">
      <c r="A572" s="16" t="s">
        <v>145</v>
      </c>
      <c r="B572" s="9" t="s">
        <v>120</v>
      </c>
      <c r="C572" s="9" t="s">
        <v>293</v>
      </c>
      <c r="D572" s="9" t="s">
        <v>147</v>
      </c>
      <c r="E572" s="55">
        <f>E573</f>
        <v>750</v>
      </c>
      <c r="F572" s="55">
        <f>F573</f>
        <v>750</v>
      </c>
      <c r="G572" s="3"/>
      <c r="H572" s="3"/>
      <c r="I572" s="3"/>
    </row>
    <row r="573" spans="1:9" ht="13.5" outlineLevel="3">
      <c r="A573" s="16" t="s">
        <v>146</v>
      </c>
      <c r="B573" s="9" t="s">
        <v>120</v>
      </c>
      <c r="C573" s="9" t="s">
        <v>293</v>
      </c>
      <c r="D573" s="9" t="s">
        <v>148</v>
      </c>
      <c r="E573" s="55">
        <f>ведомственная!F625</f>
        <v>750</v>
      </c>
      <c r="F573" s="55">
        <f>ведомственная!G625</f>
        <v>750</v>
      </c>
      <c r="G573" s="3"/>
      <c r="H573" s="3"/>
      <c r="I573" s="3"/>
    </row>
    <row r="574" spans="1:9" ht="27" outlineLevel="3">
      <c r="A574" s="24" t="s">
        <v>329</v>
      </c>
      <c r="B574" s="9" t="s">
        <v>120</v>
      </c>
      <c r="C574" s="9" t="s">
        <v>294</v>
      </c>
      <c r="D574" s="9"/>
      <c r="E574" s="55">
        <f>E575</f>
        <v>119522.8</v>
      </c>
      <c r="F574" s="55">
        <f>F575</f>
        <v>119522.8</v>
      </c>
      <c r="G574" s="3"/>
      <c r="H574" s="3"/>
      <c r="I574" s="3"/>
    </row>
    <row r="575" spans="1:9" ht="13.5" outlineLevel="3">
      <c r="A575" s="16" t="s">
        <v>153</v>
      </c>
      <c r="B575" s="9" t="s">
        <v>120</v>
      </c>
      <c r="C575" s="9" t="s">
        <v>294</v>
      </c>
      <c r="D575" s="9" t="s">
        <v>154</v>
      </c>
      <c r="E575" s="55">
        <f>E576+E577</f>
        <v>119522.8</v>
      </c>
      <c r="F575" s="55">
        <f>F576+F577</f>
        <v>119522.8</v>
      </c>
      <c r="G575" s="3"/>
      <c r="H575" s="3"/>
      <c r="I575" s="3"/>
    </row>
    <row r="576" spans="1:9" ht="13.5" outlineLevel="3">
      <c r="A576" s="24" t="s">
        <v>162</v>
      </c>
      <c r="B576" s="9" t="s">
        <v>120</v>
      </c>
      <c r="C576" s="9" t="s">
        <v>294</v>
      </c>
      <c r="D576" s="9" t="s">
        <v>163</v>
      </c>
      <c r="E576" s="55">
        <f>ведомственная!F628</f>
        <v>110368.8</v>
      </c>
      <c r="F576" s="55">
        <f>ведомственная!G628</f>
        <v>110368.8</v>
      </c>
      <c r="G576" s="3"/>
      <c r="H576" s="3"/>
      <c r="I576" s="3"/>
    </row>
    <row r="577" spans="1:9" ht="13.5" outlineLevel="3">
      <c r="A577" s="24" t="s">
        <v>164</v>
      </c>
      <c r="B577" s="9" t="s">
        <v>120</v>
      </c>
      <c r="C577" s="9" t="s">
        <v>294</v>
      </c>
      <c r="D577" s="9" t="s">
        <v>155</v>
      </c>
      <c r="E577" s="55">
        <f>ведомственная!F629</f>
        <v>9154</v>
      </c>
      <c r="F577" s="55">
        <f>ведомственная!G629</f>
        <v>9154</v>
      </c>
      <c r="G577" s="3"/>
      <c r="H577" s="3"/>
      <c r="I577" s="3"/>
    </row>
    <row r="578" spans="1:9" ht="13.5" outlineLevel="3">
      <c r="A578" s="24" t="s">
        <v>326</v>
      </c>
      <c r="B578" s="9" t="s">
        <v>120</v>
      </c>
      <c r="C578" s="9" t="s">
        <v>131</v>
      </c>
      <c r="D578" s="9"/>
      <c r="E578" s="55">
        <f>E579</f>
        <v>6000</v>
      </c>
      <c r="F578" s="55">
        <f>F579</f>
        <v>6000</v>
      </c>
      <c r="G578" s="3"/>
      <c r="H578" s="3"/>
      <c r="I578" s="3"/>
    </row>
    <row r="579" spans="1:9" ht="13.5" outlineLevel="3">
      <c r="A579" s="16" t="s">
        <v>153</v>
      </c>
      <c r="B579" s="9" t="s">
        <v>120</v>
      </c>
      <c r="C579" s="9" t="s">
        <v>131</v>
      </c>
      <c r="D579" s="9" t="s">
        <v>154</v>
      </c>
      <c r="E579" s="55">
        <f>E580</f>
        <v>6000</v>
      </c>
      <c r="F579" s="55">
        <f>F580</f>
        <v>6000</v>
      </c>
      <c r="G579" s="3"/>
      <c r="H579" s="3"/>
      <c r="I579" s="3"/>
    </row>
    <row r="580" spans="1:9" ht="13.5" outlineLevel="3">
      <c r="A580" s="24" t="s">
        <v>162</v>
      </c>
      <c r="B580" s="9" t="s">
        <v>120</v>
      </c>
      <c r="C580" s="9" t="s">
        <v>131</v>
      </c>
      <c r="D580" s="9" t="s">
        <v>163</v>
      </c>
      <c r="E580" s="55">
        <f>ведомственная!F632</f>
        <v>6000</v>
      </c>
      <c r="F580" s="55">
        <f>ведомственная!G632</f>
        <v>6000</v>
      </c>
      <c r="G580" s="3"/>
      <c r="H580" s="3"/>
      <c r="I580" s="3"/>
    </row>
    <row r="581" spans="1:9" ht="27" outlineLevel="3">
      <c r="A581" s="24" t="s">
        <v>331</v>
      </c>
      <c r="B581" s="9" t="s">
        <v>120</v>
      </c>
      <c r="C581" s="9" t="s">
        <v>295</v>
      </c>
      <c r="D581" s="9"/>
      <c r="E581" s="55">
        <f>E582</f>
        <v>94631.6</v>
      </c>
      <c r="F581" s="55">
        <f>F582</f>
        <v>94631.6</v>
      </c>
      <c r="G581" s="3"/>
      <c r="H581" s="3"/>
      <c r="I581" s="3"/>
    </row>
    <row r="582" spans="1:9" ht="13.5" outlineLevel="3">
      <c r="A582" s="16" t="s">
        <v>153</v>
      </c>
      <c r="B582" s="9" t="s">
        <v>120</v>
      </c>
      <c r="C582" s="9" t="s">
        <v>295</v>
      </c>
      <c r="D582" s="9" t="s">
        <v>154</v>
      </c>
      <c r="E582" s="55">
        <f>E583</f>
        <v>94631.6</v>
      </c>
      <c r="F582" s="55">
        <f>F583</f>
        <v>94631.6</v>
      </c>
      <c r="G582" s="3"/>
      <c r="H582" s="3"/>
      <c r="I582" s="3"/>
    </row>
    <row r="583" spans="1:9" ht="13.5" outlineLevel="3">
      <c r="A583" s="24" t="s">
        <v>164</v>
      </c>
      <c r="B583" s="9" t="s">
        <v>120</v>
      </c>
      <c r="C583" s="9" t="s">
        <v>295</v>
      </c>
      <c r="D583" s="9" t="s">
        <v>155</v>
      </c>
      <c r="E583" s="55">
        <f>ведомственная!F635</f>
        <v>94631.6</v>
      </c>
      <c r="F583" s="55">
        <f>ведомственная!G635</f>
        <v>94631.6</v>
      </c>
      <c r="G583" s="3"/>
      <c r="H583" s="3"/>
      <c r="I583" s="3"/>
    </row>
    <row r="584" spans="1:9" ht="13.5" outlineLevel="3">
      <c r="A584" s="24" t="s">
        <v>330</v>
      </c>
      <c r="B584" s="9" t="s">
        <v>120</v>
      </c>
      <c r="C584" s="9" t="s">
        <v>132</v>
      </c>
      <c r="D584" s="9"/>
      <c r="E584" s="55">
        <f>E585</f>
        <v>1500</v>
      </c>
      <c r="F584" s="55">
        <f>F585</f>
        <v>1500</v>
      </c>
      <c r="G584" s="3"/>
      <c r="H584" s="3"/>
      <c r="I584" s="3"/>
    </row>
    <row r="585" spans="1:9" ht="13.5" outlineLevel="3">
      <c r="A585" s="16" t="s">
        <v>153</v>
      </c>
      <c r="B585" s="9" t="s">
        <v>120</v>
      </c>
      <c r="C585" s="9" t="s">
        <v>132</v>
      </c>
      <c r="D585" s="9" t="s">
        <v>154</v>
      </c>
      <c r="E585" s="55">
        <f>E586</f>
        <v>1500</v>
      </c>
      <c r="F585" s="55">
        <f>F586</f>
        <v>1500</v>
      </c>
      <c r="G585" s="3"/>
      <c r="H585" s="3"/>
      <c r="I585" s="3"/>
    </row>
    <row r="586" spans="1:9" ht="13.5" outlineLevel="3">
      <c r="A586" s="24" t="s">
        <v>164</v>
      </c>
      <c r="B586" s="9" t="s">
        <v>120</v>
      </c>
      <c r="C586" s="9" t="s">
        <v>132</v>
      </c>
      <c r="D586" s="9" t="s">
        <v>155</v>
      </c>
      <c r="E586" s="55">
        <f>ведомственная!F638</f>
        <v>1500</v>
      </c>
      <c r="F586" s="55">
        <f>ведомственная!G638</f>
        <v>1500</v>
      </c>
      <c r="G586" s="3"/>
      <c r="H586" s="3"/>
      <c r="I586" s="3"/>
    </row>
    <row r="587" spans="1:9" ht="27" outlineLevel="3">
      <c r="A587" s="24" t="s">
        <v>332</v>
      </c>
      <c r="B587" s="9" t="s">
        <v>120</v>
      </c>
      <c r="C587" s="9" t="s">
        <v>296</v>
      </c>
      <c r="D587" s="9"/>
      <c r="E587" s="55">
        <f>E588</f>
        <v>5238</v>
      </c>
      <c r="F587" s="55">
        <f>F588</f>
        <v>5238</v>
      </c>
      <c r="G587" s="3"/>
      <c r="H587" s="3"/>
      <c r="I587" s="3"/>
    </row>
    <row r="588" spans="1:9" ht="13.5" outlineLevel="3">
      <c r="A588" s="16" t="s">
        <v>153</v>
      </c>
      <c r="B588" s="9" t="s">
        <v>120</v>
      </c>
      <c r="C588" s="9" t="s">
        <v>296</v>
      </c>
      <c r="D588" s="9" t="s">
        <v>154</v>
      </c>
      <c r="E588" s="55">
        <f>E589</f>
        <v>5238</v>
      </c>
      <c r="F588" s="55">
        <f>F589</f>
        <v>5238</v>
      </c>
      <c r="G588" s="3"/>
      <c r="H588" s="3"/>
      <c r="I588" s="3"/>
    </row>
    <row r="589" spans="1:9" ht="13.5" outlineLevel="3">
      <c r="A589" s="24" t="s">
        <v>162</v>
      </c>
      <c r="B589" s="9" t="s">
        <v>120</v>
      </c>
      <c r="C589" s="9" t="s">
        <v>296</v>
      </c>
      <c r="D589" s="9" t="s">
        <v>163</v>
      </c>
      <c r="E589" s="55">
        <f>ведомственная!F641</f>
        <v>5238</v>
      </c>
      <c r="F589" s="55">
        <f>ведомственная!G641</f>
        <v>5238</v>
      </c>
      <c r="G589" s="3"/>
      <c r="H589" s="3"/>
      <c r="I589" s="3"/>
    </row>
    <row r="590" spans="1:9" ht="27" outlineLevel="3">
      <c r="A590" s="24" t="s">
        <v>334</v>
      </c>
      <c r="B590" s="71" t="s">
        <v>120</v>
      </c>
      <c r="C590" s="9" t="s">
        <v>297</v>
      </c>
      <c r="D590" s="9"/>
      <c r="E590" s="55">
        <f>E591</f>
        <v>43670.9</v>
      </c>
      <c r="F590" s="55">
        <f>F591</f>
        <v>43670.9</v>
      </c>
      <c r="G590" s="3"/>
      <c r="H590" s="3"/>
      <c r="I590" s="3"/>
    </row>
    <row r="591" spans="1:9" ht="13.5" outlineLevel="3">
      <c r="A591" s="16" t="s">
        <v>153</v>
      </c>
      <c r="B591" s="68" t="s">
        <v>120</v>
      </c>
      <c r="C591" s="9" t="s">
        <v>297</v>
      </c>
      <c r="D591" s="68" t="s">
        <v>154</v>
      </c>
      <c r="E591" s="69">
        <f>E592</f>
        <v>43670.9</v>
      </c>
      <c r="F591" s="69">
        <f>F592</f>
        <v>43670.9</v>
      </c>
      <c r="G591" s="3"/>
      <c r="H591" s="3"/>
      <c r="I591" s="3"/>
    </row>
    <row r="592" spans="1:9" ht="13.5" outlineLevel="3">
      <c r="A592" s="24" t="s">
        <v>162</v>
      </c>
      <c r="B592" s="68" t="s">
        <v>120</v>
      </c>
      <c r="C592" s="9" t="s">
        <v>297</v>
      </c>
      <c r="D592" s="68" t="s">
        <v>163</v>
      </c>
      <c r="E592" s="69">
        <f>ведомственная!F644</f>
        <v>43670.9</v>
      </c>
      <c r="F592" s="69">
        <f>ведомственная!G644</f>
        <v>43670.9</v>
      </c>
      <c r="G592" s="3"/>
      <c r="H592" s="3"/>
      <c r="I592" s="3"/>
    </row>
    <row r="593" spans="1:9" ht="13.5" outlineLevel="3">
      <c r="A593" s="24" t="s">
        <v>333</v>
      </c>
      <c r="B593" s="71" t="s">
        <v>120</v>
      </c>
      <c r="C593" s="9" t="s">
        <v>133</v>
      </c>
      <c r="D593" s="9"/>
      <c r="E593" s="69">
        <f>E594</f>
        <v>1500</v>
      </c>
      <c r="F593" s="69">
        <f>F594</f>
        <v>1500</v>
      </c>
      <c r="G593" s="3"/>
      <c r="H593" s="3"/>
      <c r="I593" s="3"/>
    </row>
    <row r="594" spans="1:9" ht="13.5" outlineLevel="3">
      <c r="A594" s="16" t="s">
        <v>153</v>
      </c>
      <c r="B594" s="68" t="s">
        <v>120</v>
      </c>
      <c r="C594" s="9" t="s">
        <v>133</v>
      </c>
      <c r="D594" s="68" t="s">
        <v>154</v>
      </c>
      <c r="E594" s="69">
        <f>E595</f>
        <v>1500</v>
      </c>
      <c r="F594" s="69">
        <f>F595</f>
        <v>1500</v>
      </c>
      <c r="G594" s="3"/>
      <c r="H594" s="3"/>
      <c r="I594" s="3"/>
    </row>
    <row r="595" spans="1:9" ht="13.5" outlineLevel="3">
      <c r="A595" s="24" t="s">
        <v>164</v>
      </c>
      <c r="B595" s="68" t="s">
        <v>120</v>
      </c>
      <c r="C595" s="9" t="s">
        <v>133</v>
      </c>
      <c r="D595" s="68" t="s">
        <v>163</v>
      </c>
      <c r="E595" s="69">
        <f>ведомственная!F647</f>
        <v>1500</v>
      </c>
      <c r="F595" s="69">
        <f>ведомственная!G647</f>
        <v>1500</v>
      </c>
      <c r="G595" s="3"/>
      <c r="H595" s="3"/>
      <c r="I595" s="3"/>
    </row>
    <row r="596" spans="1:9" ht="13.5" outlineLevel="3">
      <c r="A596" s="14" t="s">
        <v>233</v>
      </c>
      <c r="B596" s="9" t="s">
        <v>120</v>
      </c>
      <c r="C596" s="9" t="s">
        <v>89</v>
      </c>
      <c r="D596" s="9"/>
      <c r="E596" s="55">
        <f t="shared" ref="E596:F599" si="21">E597</f>
        <v>40</v>
      </c>
      <c r="F596" s="55">
        <f t="shared" si="21"/>
        <v>40</v>
      </c>
      <c r="G596" s="3"/>
      <c r="H596" s="3"/>
      <c r="I596" s="3"/>
    </row>
    <row r="597" spans="1:9" ht="13.5" outlineLevel="3">
      <c r="A597" s="14" t="s">
        <v>175</v>
      </c>
      <c r="B597" s="9" t="s">
        <v>120</v>
      </c>
      <c r="C597" s="9" t="s">
        <v>103</v>
      </c>
      <c r="D597" s="9" t="s">
        <v>415</v>
      </c>
      <c r="E597" s="55">
        <f t="shared" si="21"/>
        <v>40</v>
      </c>
      <c r="F597" s="55">
        <f t="shared" si="21"/>
        <v>40</v>
      </c>
      <c r="G597" s="3"/>
      <c r="H597" s="3"/>
      <c r="I597" s="3"/>
    </row>
    <row r="598" spans="1:9" ht="13.5" outlineLevel="3">
      <c r="A598" s="14" t="s">
        <v>228</v>
      </c>
      <c r="B598" s="9" t="s">
        <v>120</v>
      </c>
      <c r="C598" s="9" t="s">
        <v>470</v>
      </c>
      <c r="D598" s="9"/>
      <c r="E598" s="55">
        <f t="shared" si="21"/>
        <v>40</v>
      </c>
      <c r="F598" s="55">
        <f t="shared" si="21"/>
        <v>40</v>
      </c>
      <c r="G598" s="3"/>
      <c r="H598" s="3"/>
      <c r="I598" s="3"/>
    </row>
    <row r="599" spans="1:9" ht="13.5" outlineLevel="3">
      <c r="A599" s="16" t="s">
        <v>145</v>
      </c>
      <c r="B599" s="9" t="s">
        <v>120</v>
      </c>
      <c r="C599" s="9" t="s">
        <v>470</v>
      </c>
      <c r="D599" s="9" t="s">
        <v>147</v>
      </c>
      <c r="E599" s="55">
        <f t="shared" si="21"/>
        <v>40</v>
      </c>
      <c r="F599" s="55">
        <f t="shared" si="21"/>
        <v>40</v>
      </c>
      <c r="G599" s="3"/>
      <c r="H599" s="3"/>
      <c r="I599" s="3"/>
    </row>
    <row r="600" spans="1:9" ht="13.5" outlineLevel="3">
      <c r="A600" s="16" t="s">
        <v>146</v>
      </c>
      <c r="B600" s="9" t="s">
        <v>120</v>
      </c>
      <c r="C600" s="9" t="s">
        <v>470</v>
      </c>
      <c r="D600" s="9" t="s">
        <v>148</v>
      </c>
      <c r="E600" s="55">
        <f>ведомственная!F652</f>
        <v>40</v>
      </c>
      <c r="F600" s="55">
        <f>ведомственная!G652</f>
        <v>40</v>
      </c>
      <c r="G600" s="3"/>
      <c r="H600" s="3"/>
      <c r="I600" s="3"/>
    </row>
    <row r="601" spans="1:9" ht="27" outlineLevel="3">
      <c r="A601" s="14" t="s">
        <v>180</v>
      </c>
      <c r="B601" s="9" t="s">
        <v>120</v>
      </c>
      <c r="C601" s="9" t="s">
        <v>491</v>
      </c>
      <c r="D601" s="9"/>
      <c r="E601" s="55">
        <f t="shared" ref="E601:F604" si="22">E602</f>
        <v>12</v>
      </c>
      <c r="F601" s="55">
        <f t="shared" si="22"/>
        <v>0</v>
      </c>
      <c r="G601" s="3"/>
      <c r="H601" s="3"/>
      <c r="I601" s="3"/>
    </row>
    <row r="602" spans="1:9" ht="27" outlineLevel="3">
      <c r="A602" s="16" t="s">
        <v>2</v>
      </c>
      <c r="B602" s="9" t="s">
        <v>120</v>
      </c>
      <c r="C602" s="9" t="s">
        <v>298</v>
      </c>
      <c r="D602" s="9"/>
      <c r="E602" s="55">
        <f t="shared" si="22"/>
        <v>12</v>
      </c>
      <c r="F602" s="55">
        <f t="shared" si="22"/>
        <v>0</v>
      </c>
      <c r="G602" s="3"/>
      <c r="H602" s="3"/>
      <c r="I602" s="3"/>
    </row>
    <row r="603" spans="1:9" ht="13.5" outlineLevel="3">
      <c r="A603" s="23" t="s">
        <v>3</v>
      </c>
      <c r="B603" s="9" t="s">
        <v>120</v>
      </c>
      <c r="C603" s="9" t="s">
        <v>298</v>
      </c>
      <c r="D603" s="9"/>
      <c r="E603" s="55">
        <f t="shared" si="22"/>
        <v>12</v>
      </c>
      <c r="F603" s="55">
        <f t="shared" si="22"/>
        <v>0</v>
      </c>
      <c r="G603" s="3"/>
      <c r="H603" s="3"/>
      <c r="I603" s="3"/>
    </row>
    <row r="604" spans="1:9" ht="13.5" outlineLevel="3">
      <c r="A604" s="16" t="s">
        <v>153</v>
      </c>
      <c r="B604" s="9" t="s">
        <v>120</v>
      </c>
      <c r="C604" s="9" t="s">
        <v>298</v>
      </c>
      <c r="D604" s="9" t="s">
        <v>154</v>
      </c>
      <c r="E604" s="55">
        <f t="shared" si="22"/>
        <v>12</v>
      </c>
      <c r="F604" s="55">
        <f t="shared" si="22"/>
        <v>0</v>
      </c>
      <c r="G604" s="3"/>
      <c r="H604" s="3"/>
      <c r="I604" s="3"/>
    </row>
    <row r="605" spans="1:9" ht="13.5" outlineLevel="3">
      <c r="A605" s="24" t="s">
        <v>162</v>
      </c>
      <c r="B605" s="9" t="s">
        <v>120</v>
      </c>
      <c r="C605" s="9" t="s">
        <v>298</v>
      </c>
      <c r="D605" s="9" t="s">
        <v>163</v>
      </c>
      <c r="E605" s="55">
        <f>ведомственная!F657</f>
        <v>12</v>
      </c>
      <c r="F605" s="55"/>
      <c r="G605" s="3"/>
      <c r="H605" s="3"/>
      <c r="I605" s="3"/>
    </row>
    <row r="606" spans="1:9" ht="13.5" outlineLevel="3">
      <c r="A606" s="14" t="s">
        <v>60</v>
      </c>
      <c r="B606" s="9" t="s">
        <v>61</v>
      </c>
      <c r="C606" s="9"/>
      <c r="D606" s="9" t="s">
        <v>415</v>
      </c>
      <c r="E606" s="55">
        <f>E607</f>
        <v>27941.200000000001</v>
      </c>
      <c r="F606" s="55">
        <f>F607</f>
        <v>27941.200000000001</v>
      </c>
      <c r="G606" s="3"/>
      <c r="H606" s="3"/>
      <c r="I606" s="3"/>
    </row>
    <row r="607" spans="1:9" ht="13.5" outlineLevel="3">
      <c r="A607" s="16" t="s">
        <v>443</v>
      </c>
      <c r="B607" s="9" t="s">
        <v>61</v>
      </c>
      <c r="C607" s="9" t="s">
        <v>291</v>
      </c>
      <c r="D607" s="9"/>
      <c r="E607" s="55">
        <f>E608</f>
        <v>27941.200000000001</v>
      </c>
      <c r="F607" s="55">
        <f>F608</f>
        <v>27941.200000000001</v>
      </c>
      <c r="G607" s="3"/>
      <c r="H607" s="3"/>
      <c r="I607" s="3"/>
    </row>
    <row r="608" spans="1:9" ht="27" outlineLevel="3">
      <c r="A608" s="16" t="s">
        <v>441</v>
      </c>
      <c r="B608" s="9" t="s">
        <v>61</v>
      </c>
      <c r="C608" s="9" t="s">
        <v>299</v>
      </c>
      <c r="D608" s="9"/>
      <c r="E608" s="55">
        <f>E609+E611+E613</f>
        <v>27941.200000000001</v>
      </c>
      <c r="F608" s="55">
        <f>F609+F611+F613</f>
        <v>27941.200000000001</v>
      </c>
      <c r="G608" s="3"/>
      <c r="H608" s="3"/>
      <c r="I608" s="3"/>
    </row>
    <row r="609" spans="1:9" ht="40.5" outlineLevel="3">
      <c r="A609" s="16" t="s">
        <v>143</v>
      </c>
      <c r="B609" s="9" t="s">
        <v>61</v>
      </c>
      <c r="C609" s="9" t="s">
        <v>299</v>
      </c>
      <c r="D609" s="9" t="s">
        <v>125</v>
      </c>
      <c r="E609" s="55">
        <f>E610</f>
        <v>24760.2</v>
      </c>
      <c r="F609" s="55">
        <f>F610</f>
        <v>24760.2</v>
      </c>
      <c r="G609" s="3"/>
      <c r="H609" s="3"/>
      <c r="I609" s="3"/>
    </row>
    <row r="610" spans="1:9" ht="13.5" outlineLevel="3">
      <c r="A610" s="16" t="s">
        <v>165</v>
      </c>
      <c r="B610" s="9" t="s">
        <v>61</v>
      </c>
      <c r="C610" s="9" t="s">
        <v>299</v>
      </c>
      <c r="D610" s="9" t="s">
        <v>166</v>
      </c>
      <c r="E610" s="55">
        <f>ведомственная!F795</f>
        <v>24760.2</v>
      </c>
      <c r="F610" s="55">
        <f>ведомственная!G795</f>
        <v>24760.2</v>
      </c>
      <c r="G610" s="3"/>
      <c r="H610" s="3"/>
      <c r="I610" s="3"/>
    </row>
    <row r="611" spans="1:9" ht="13.5" outlineLevel="3">
      <c r="A611" s="16" t="s">
        <v>145</v>
      </c>
      <c r="B611" s="9" t="s">
        <v>61</v>
      </c>
      <c r="C611" s="9" t="s">
        <v>299</v>
      </c>
      <c r="D611" s="9" t="s">
        <v>147</v>
      </c>
      <c r="E611" s="55">
        <f>E612</f>
        <v>3175</v>
      </c>
      <c r="F611" s="55">
        <f>F612</f>
        <v>3175</v>
      </c>
      <c r="G611" s="3"/>
      <c r="H611" s="3"/>
      <c r="I611" s="3"/>
    </row>
    <row r="612" spans="1:9" ht="13.5" outlineLevel="3">
      <c r="A612" s="16" t="s">
        <v>146</v>
      </c>
      <c r="B612" s="9" t="s">
        <v>61</v>
      </c>
      <c r="C612" s="9" t="s">
        <v>299</v>
      </c>
      <c r="D612" s="9" t="s">
        <v>148</v>
      </c>
      <c r="E612" s="55">
        <f>ведомственная!F797</f>
        <v>3175</v>
      </c>
      <c r="F612" s="55">
        <f>ведомственная!G797</f>
        <v>3175</v>
      </c>
      <c r="G612" s="3"/>
      <c r="H612" s="3"/>
      <c r="I612" s="3"/>
    </row>
    <row r="613" spans="1:9" ht="13.5" outlineLevel="3">
      <c r="A613" s="15" t="s">
        <v>149</v>
      </c>
      <c r="B613" s="9" t="s">
        <v>61</v>
      </c>
      <c r="C613" s="9" t="s">
        <v>299</v>
      </c>
      <c r="D613" s="9" t="s">
        <v>151</v>
      </c>
      <c r="E613" s="55">
        <f>E614</f>
        <v>6</v>
      </c>
      <c r="F613" s="55">
        <f>F614</f>
        <v>6</v>
      </c>
      <c r="G613" s="3"/>
      <c r="H613" s="3"/>
      <c r="I613" s="3"/>
    </row>
    <row r="614" spans="1:9" ht="13.5" outlineLevel="3">
      <c r="A614" s="16" t="s">
        <v>150</v>
      </c>
      <c r="B614" s="9" t="s">
        <v>61</v>
      </c>
      <c r="C614" s="9" t="s">
        <v>299</v>
      </c>
      <c r="D614" s="9" t="s">
        <v>152</v>
      </c>
      <c r="E614" s="55">
        <f>ведомственная!F799</f>
        <v>6</v>
      </c>
      <c r="F614" s="55">
        <f>ведомственная!G799</f>
        <v>6</v>
      </c>
      <c r="G614" s="3"/>
      <c r="H614" s="3"/>
      <c r="I614" s="3"/>
    </row>
    <row r="615" spans="1:9" ht="13.5" outlineLevel="3">
      <c r="A615" s="13" t="s">
        <v>139</v>
      </c>
      <c r="B615" s="32" t="s">
        <v>355</v>
      </c>
      <c r="C615" s="10"/>
      <c r="D615" s="9"/>
      <c r="E615" s="57">
        <f>E616</f>
        <v>33943.300000000003</v>
      </c>
      <c r="F615" s="57">
        <f>F616</f>
        <v>34949.300000000003</v>
      </c>
      <c r="G615" s="3"/>
      <c r="H615" s="3"/>
      <c r="I615" s="3"/>
    </row>
    <row r="616" spans="1:9" ht="13.5" outlineLevel="1">
      <c r="A616" s="14" t="s">
        <v>62</v>
      </c>
      <c r="B616" s="9" t="s">
        <v>63</v>
      </c>
      <c r="C616" s="9"/>
      <c r="D616" s="9" t="s">
        <v>415</v>
      </c>
      <c r="E616" s="55">
        <f>E617+E631</f>
        <v>33943.300000000003</v>
      </c>
      <c r="F616" s="55">
        <f>F617+F631</f>
        <v>34949.300000000003</v>
      </c>
      <c r="G616" s="3"/>
      <c r="H616" s="3"/>
      <c r="I616" s="3"/>
    </row>
    <row r="617" spans="1:9" ht="13.5" outlineLevel="3">
      <c r="A617" s="14" t="s">
        <v>233</v>
      </c>
      <c r="B617" s="9" t="s">
        <v>63</v>
      </c>
      <c r="C617" s="9" t="s">
        <v>89</v>
      </c>
      <c r="D617" s="9"/>
      <c r="E617" s="55">
        <f>E618</f>
        <v>10532.3</v>
      </c>
      <c r="F617" s="55">
        <f>F618</f>
        <v>10532.3</v>
      </c>
      <c r="G617" s="3"/>
      <c r="H617" s="3"/>
      <c r="I617" s="3"/>
    </row>
    <row r="618" spans="1:9" ht="27" outlineLevel="3">
      <c r="A618" s="14" t="s">
        <v>194</v>
      </c>
      <c r="B618" s="9" t="s">
        <v>63</v>
      </c>
      <c r="C618" s="9" t="s">
        <v>532</v>
      </c>
      <c r="D618" s="9" t="s">
        <v>415</v>
      </c>
      <c r="E618" s="55">
        <f>E625+E622+E619+E628</f>
        <v>10532.3</v>
      </c>
      <c r="F618" s="55">
        <f>F625+F622+F619+F628</f>
        <v>10532.3</v>
      </c>
      <c r="G618" s="3"/>
      <c r="H618" s="3"/>
      <c r="I618" s="3"/>
    </row>
    <row r="619" spans="1:9" ht="13.5" outlineLevel="3">
      <c r="A619" s="14" t="s">
        <v>212</v>
      </c>
      <c r="B619" s="9" t="s">
        <v>63</v>
      </c>
      <c r="C619" s="9" t="s">
        <v>533</v>
      </c>
      <c r="D619" s="9"/>
      <c r="E619" s="55">
        <f>E620</f>
        <v>50</v>
      </c>
      <c r="F619" s="55">
        <f>F620</f>
        <v>50</v>
      </c>
      <c r="G619" s="3"/>
      <c r="H619" s="3"/>
      <c r="I619" s="3"/>
    </row>
    <row r="620" spans="1:9" ht="13.5" outlineLevel="3">
      <c r="A620" s="16" t="s">
        <v>145</v>
      </c>
      <c r="B620" s="9" t="s">
        <v>63</v>
      </c>
      <c r="C620" s="9" t="s">
        <v>533</v>
      </c>
      <c r="D620" s="9" t="s">
        <v>147</v>
      </c>
      <c r="E620" s="55">
        <f>E621</f>
        <v>50</v>
      </c>
      <c r="F620" s="55">
        <f>F621</f>
        <v>50</v>
      </c>
      <c r="G620" s="3"/>
      <c r="H620" s="3"/>
      <c r="I620" s="3"/>
    </row>
    <row r="621" spans="1:9" ht="13.5" outlineLevel="3">
      <c r="A621" s="16" t="s">
        <v>146</v>
      </c>
      <c r="B621" s="9" t="s">
        <v>63</v>
      </c>
      <c r="C621" s="9" t="s">
        <v>533</v>
      </c>
      <c r="D621" s="9" t="s">
        <v>148</v>
      </c>
      <c r="E621" s="55">
        <f>ведомственная!F297</f>
        <v>50</v>
      </c>
      <c r="F621" s="55">
        <f>ведомственная!G297</f>
        <v>50</v>
      </c>
      <c r="G621" s="3"/>
      <c r="H621" s="3"/>
      <c r="I621" s="3"/>
    </row>
    <row r="622" spans="1:9" ht="13.5" outlineLevel="3">
      <c r="A622" s="14" t="s">
        <v>213</v>
      </c>
      <c r="B622" s="9" t="s">
        <v>63</v>
      </c>
      <c r="C622" s="9" t="s">
        <v>534</v>
      </c>
      <c r="D622" s="9"/>
      <c r="E622" s="55">
        <f>E623</f>
        <v>50</v>
      </c>
      <c r="F622" s="55">
        <f>F623</f>
        <v>50</v>
      </c>
      <c r="G622" s="3"/>
      <c r="H622" s="3"/>
      <c r="I622" s="3"/>
    </row>
    <row r="623" spans="1:9" ht="13.5" outlineLevel="3">
      <c r="A623" s="16" t="s">
        <v>145</v>
      </c>
      <c r="B623" s="9" t="s">
        <v>63</v>
      </c>
      <c r="C623" s="9" t="s">
        <v>534</v>
      </c>
      <c r="D623" s="9" t="s">
        <v>147</v>
      </c>
      <c r="E623" s="55">
        <f>E624</f>
        <v>50</v>
      </c>
      <c r="F623" s="55">
        <f>F624</f>
        <v>50</v>
      </c>
      <c r="G623" s="3"/>
      <c r="H623" s="3"/>
      <c r="I623" s="3"/>
    </row>
    <row r="624" spans="1:9" ht="13.5" outlineLevel="3">
      <c r="A624" s="16" t="s">
        <v>146</v>
      </c>
      <c r="B624" s="9" t="s">
        <v>63</v>
      </c>
      <c r="C624" s="9" t="s">
        <v>534</v>
      </c>
      <c r="D624" s="9" t="s">
        <v>148</v>
      </c>
      <c r="E624" s="55">
        <f>ведомственная!F300</f>
        <v>50</v>
      </c>
      <c r="F624" s="55">
        <f>ведомственная!G300</f>
        <v>50</v>
      </c>
      <c r="G624" s="3"/>
      <c r="H624" s="3"/>
      <c r="I624" s="3"/>
    </row>
    <row r="625" spans="1:9" ht="27" outlineLevel="3">
      <c r="A625" s="14" t="s">
        <v>379</v>
      </c>
      <c r="B625" s="9" t="s">
        <v>63</v>
      </c>
      <c r="C625" s="9" t="s">
        <v>535</v>
      </c>
      <c r="D625" s="9"/>
      <c r="E625" s="55">
        <f>E626</f>
        <v>10382.299999999999</v>
      </c>
      <c r="F625" s="55">
        <f>F626</f>
        <v>10382.299999999999</v>
      </c>
      <c r="G625" s="3"/>
      <c r="H625" s="3"/>
      <c r="I625" s="3"/>
    </row>
    <row r="626" spans="1:9" ht="13.5" outlineLevel="3">
      <c r="A626" s="16" t="s">
        <v>75</v>
      </c>
      <c r="B626" s="9" t="s">
        <v>63</v>
      </c>
      <c r="C626" s="9" t="s">
        <v>535</v>
      </c>
      <c r="D626" s="9" t="s">
        <v>76</v>
      </c>
      <c r="E626" s="55">
        <f>E627</f>
        <v>10382.299999999999</v>
      </c>
      <c r="F626" s="55">
        <f>F627</f>
        <v>10382.299999999999</v>
      </c>
      <c r="G626" s="3"/>
      <c r="H626" s="3"/>
      <c r="I626" s="3"/>
    </row>
    <row r="627" spans="1:9" ht="13.5" outlineLevel="3">
      <c r="A627" s="16" t="s">
        <v>84</v>
      </c>
      <c r="B627" s="9" t="s">
        <v>63</v>
      </c>
      <c r="C627" s="9" t="s">
        <v>535</v>
      </c>
      <c r="D627" s="9" t="s">
        <v>85</v>
      </c>
      <c r="E627" s="55">
        <f>ведомственная!F303</f>
        <v>10382.299999999999</v>
      </c>
      <c r="F627" s="55">
        <f>ведомственная!G303</f>
        <v>10382.299999999999</v>
      </c>
      <c r="G627" s="3"/>
      <c r="H627" s="3"/>
      <c r="I627" s="3"/>
    </row>
    <row r="628" spans="1:9" ht="13.5" outlineLevel="3">
      <c r="A628" s="16" t="s">
        <v>214</v>
      </c>
      <c r="B628" s="9" t="s">
        <v>63</v>
      </c>
      <c r="C628" s="9" t="s">
        <v>536</v>
      </c>
      <c r="D628" s="9"/>
      <c r="E628" s="55">
        <f>E629</f>
        <v>50</v>
      </c>
      <c r="F628" s="55">
        <f>F629</f>
        <v>50</v>
      </c>
      <c r="G628" s="3"/>
      <c r="H628" s="3"/>
      <c r="I628" s="3"/>
    </row>
    <row r="629" spans="1:9" ht="13.5" outlineLevel="3">
      <c r="A629" s="16" t="s">
        <v>145</v>
      </c>
      <c r="B629" s="9" t="s">
        <v>63</v>
      </c>
      <c r="C629" s="9" t="s">
        <v>536</v>
      </c>
      <c r="D629" s="9" t="s">
        <v>147</v>
      </c>
      <c r="E629" s="55">
        <f>E630</f>
        <v>50</v>
      </c>
      <c r="F629" s="55">
        <f>F630</f>
        <v>50</v>
      </c>
      <c r="G629" s="3"/>
      <c r="H629" s="3"/>
      <c r="I629" s="3"/>
    </row>
    <row r="630" spans="1:9" ht="13.5" outlineLevel="3">
      <c r="A630" s="16" t="s">
        <v>146</v>
      </c>
      <c r="B630" s="9" t="s">
        <v>63</v>
      </c>
      <c r="C630" s="9" t="s">
        <v>536</v>
      </c>
      <c r="D630" s="9" t="s">
        <v>148</v>
      </c>
      <c r="E630" s="55">
        <f>ведомственная!F306</f>
        <v>50</v>
      </c>
      <c r="F630" s="55">
        <f>ведомственная!G306</f>
        <v>50</v>
      </c>
      <c r="G630" s="3"/>
      <c r="H630" s="3"/>
      <c r="I630" s="3"/>
    </row>
    <row r="631" spans="1:9" ht="27" outlineLevel="3">
      <c r="A631" s="14" t="s">
        <v>448</v>
      </c>
      <c r="B631" s="9" t="s">
        <v>63</v>
      </c>
      <c r="C631" s="9" t="s">
        <v>99</v>
      </c>
      <c r="D631" s="9"/>
      <c r="E631" s="55">
        <f t="shared" ref="E631:F633" si="23">E632</f>
        <v>23411</v>
      </c>
      <c r="F631" s="55">
        <f t="shared" si="23"/>
        <v>24417</v>
      </c>
      <c r="G631" s="3"/>
      <c r="H631" s="3"/>
      <c r="I631" s="3"/>
    </row>
    <row r="632" spans="1:9" ht="15.75" customHeight="1" outlineLevel="3">
      <c r="A632" s="16" t="s">
        <v>12</v>
      </c>
      <c r="B632" s="9" t="s">
        <v>63</v>
      </c>
      <c r="C632" s="9" t="s">
        <v>537</v>
      </c>
      <c r="D632" s="9"/>
      <c r="E632" s="55">
        <f t="shared" si="23"/>
        <v>23411</v>
      </c>
      <c r="F632" s="55">
        <f t="shared" si="23"/>
        <v>24417</v>
      </c>
      <c r="G632" s="3"/>
      <c r="H632" s="3"/>
      <c r="I632" s="3"/>
    </row>
    <row r="633" spans="1:9" ht="13.5" outlineLevel="3">
      <c r="A633" s="16" t="s">
        <v>145</v>
      </c>
      <c r="B633" s="9" t="s">
        <v>63</v>
      </c>
      <c r="C633" s="9" t="s">
        <v>537</v>
      </c>
      <c r="D633" s="9" t="s">
        <v>147</v>
      </c>
      <c r="E633" s="55">
        <f t="shared" si="23"/>
        <v>23411</v>
      </c>
      <c r="F633" s="55">
        <f t="shared" si="23"/>
        <v>24417</v>
      </c>
      <c r="G633" s="3"/>
      <c r="H633" s="3"/>
      <c r="I633" s="3"/>
    </row>
    <row r="634" spans="1:9" ht="13.5" outlineLevel="3">
      <c r="A634" s="16" t="s">
        <v>146</v>
      </c>
      <c r="B634" s="9" t="s">
        <v>63</v>
      </c>
      <c r="C634" s="9" t="s">
        <v>537</v>
      </c>
      <c r="D634" s="9" t="s">
        <v>148</v>
      </c>
      <c r="E634" s="55">
        <f>ведомственная!F310</f>
        <v>23411</v>
      </c>
      <c r="F634" s="55">
        <f>ведомственная!G310</f>
        <v>24417</v>
      </c>
      <c r="G634" s="3"/>
      <c r="H634" s="3"/>
      <c r="I634" s="3"/>
    </row>
    <row r="635" spans="1:9" ht="13.5" outlineLevel="3">
      <c r="A635" s="13" t="s">
        <v>140</v>
      </c>
      <c r="B635" s="32">
        <v>1000</v>
      </c>
      <c r="C635" s="9"/>
      <c r="D635" s="9"/>
      <c r="E635" s="57">
        <f>E636+E642+E670</f>
        <v>138640.70000000001</v>
      </c>
      <c r="F635" s="57">
        <f>F636+F642+F670</f>
        <v>157281.70000000001</v>
      </c>
      <c r="G635" s="6"/>
      <c r="H635" s="3"/>
      <c r="I635" s="3"/>
    </row>
    <row r="636" spans="1:9" ht="13.5" outlineLevel="1">
      <c r="A636" s="14" t="s">
        <v>64</v>
      </c>
      <c r="B636" s="9" t="s">
        <v>65</v>
      </c>
      <c r="C636" s="9"/>
      <c r="D636" s="9" t="s">
        <v>415</v>
      </c>
      <c r="E636" s="55">
        <f t="shared" ref="E636:F640" si="24">E637</f>
        <v>11640</v>
      </c>
      <c r="F636" s="55">
        <f t="shared" si="24"/>
        <v>11640</v>
      </c>
      <c r="G636" s="3"/>
      <c r="H636" s="3"/>
      <c r="I636" s="3"/>
    </row>
    <row r="637" spans="1:9" ht="13.5" outlineLevel="1">
      <c r="A637" s="14" t="s">
        <v>233</v>
      </c>
      <c r="B637" s="9" t="s">
        <v>65</v>
      </c>
      <c r="C637" s="9" t="s">
        <v>89</v>
      </c>
      <c r="D637" s="9"/>
      <c r="E637" s="55">
        <f t="shared" si="24"/>
        <v>11640</v>
      </c>
      <c r="F637" s="55">
        <f t="shared" si="24"/>
        <v>11640</v>
      </c>
      <c r="G637" s="3"/>
      <c r="H637" s="3"/>
      <c r="I637" s="3"/>
    </row>
    <row r="638" spans="1:9" ht="13.5" outlineLevel="1">
      <c r="A638" s="16" t="s">
        <v>39</v>
      </c>
      <c r="B638" s="9" t="s">
        <v>65</v>
      </c>
      <c r="C638" s="9" t="s">
        <v>92</v>
      </c>
      <c r="D638" s="9"/>
      <c r="E638" s="55">
        <f t="shared" si="24"/>
        <v>11640</v>
      </c>
      <c r="F638" s="55">
        <f t="shared" si="24"/>
        <v>11640</v>
      </c>
      <c r="G638" s="3"/>
      <c r="H638" s="3"/>
      <c r="I638" s="3"/>
    </row>
    <row r="639" spans="1:9" ht="27" outlineLevel="2">
      <c r="A639" s="14" t="s">
        <v>356</v>
      </c>
      <c r="B639" s="9" t="s">
        <v>65</v>
      </c>
      <c r="C639" s="9" t="s">
        <v>383</v>
      </c>
      <c r="D639" s="9" t="s">
        <v>415</v>
      </c>
      <c r="E639" s="55">
        <f t="shared" si="24"/>
        <v>11640</v>
      </c>
      <c r="F639" s="55">
        <f t="shared" si="24"/>
        <v>11640</v>
      </c>
      <c r="G639" s="3"/>
      <c r="H639" s="3"/>
      <c r="I639" s="3"/>
    </row>
    <row r="640" spans="1:9" ht="13.5" outlineLevel="2">
      <c r="A640" s="16" t="s">
        <v>75</v>
      </c>
      <c r="B640" s="9" t="s">
        <v>65</v>
      </c>
      <c r="C640" s="9" t="s">
        <v>383</v>
      </c>
      <c r="D640" s="9" t="s">
        <v>76</v>
      </c>
      <c r="E640" s="55">
        <f t="shared" si="24"/>
        <v>11640</v>
      </c>
      <c r="F640" s="55">
        <f t="shared" si="24"/>
        <v>11640</v>
      </c>
      <c r="G640" s="3"/>
      <c r="H640" s="3"/>
      <c r="I640" s="3"/>
    </row>
    <row r="641" spans="1:9" ht="13.5" outlineLevel="2">
      <c r="A641" s="16" t="s">
        <v>84</v>
      </c>
      <c r="B641" s="9" t="s">
        <v>65</v>
      </c>
      <c r="C641" s="9" t="s">
        <v>383</v>
      </c>
      <c r="D641" s="9" t="s">
        <v>85</v>
      </c>
      <c r="E641" s="55">
        <f>ведомственная!F317</f>
        <v>11640</v>
      </c>
      <c r="F641" s="55">
        <f>ведомственная!G317</f>
        <v>11640</v>
      </c>
      <c r="G641" s="3"/>
      <c r="H641" s="3"/>
      <c r="I641" s="3"/>
    </row>
    <row r="642" spans="1:9" ht="13.5" outlineLevel="1">
      <c r="A642" s="14" t="s">
        <v>66</v>
      </c>
      <c r="B642" s="9" t="s">
        <v>67</v>
      </c>
      <c r="C642" s="9"/>
      <c r="D642" s="9" t="s">
        <v>415</v>
      </c>
      <c r="E642" s="55">
        <f>E643+E652+E648</f>
        <v>57035.7</v>
      </c>
      <c r="F642" s="55">
        <f>F643+F652+F648</f>
        <v>59561.7</v>
      </c>
      <c r="G642" s="3"/>
      <c r="H642" s="3"/>
      <c r="I642" s="3"/>
    </row>
    <row r="643" spans="1:9" ht="13.5" outlineLevel="1">
      <c r="A643" s="14" t="s">
        <v>233</v>
      </c>
      <c r="B643" s="9" t="s">
        <v>67</v>
      </c>
      <c r="C643" s="9" t="s">
        <v>89</v>
      </c>
      <c r="D643" s="9"/>
      <c r="E643" s="55">
        <f t="shared" ref="E643:F646" si="25">E644</f>
        <v>570</v>
      </c>
      <c r="F643" s="55">
        <f t="shared" si="25"/>
        <v>570</v>
      </c>
      <c r="G643" s="3"/>
      <c r="H643" s="3"/>
      <c r="I643" s="3"/>
    </row>
    <row r="644" spans="1:9" ht="13.5" outlineLevel="1">
      <c r="A644" s="16" t="s">
        <v>244</v>
      </c>
      <c r="B644" s="9" t="s">
        <v>67</v>
      </c>
      <c r="C644" s="9" t="s">
        <v>92</v>
      </c>
      <c r="D644" s="9"/>
      <c r="E644" s="55">
        <f t="shared" si="25"/>
        <v>570</v>
      </c>
      <c r="F644" s="55">
        <f t="shared" si="25"/>
        <v>570</v>
      </c>
      <c r="G644" s="3"/>
      <c r="H644" s="3"/>
      <c r="I644" s="3"/>
    </row>
    <row r="645" spans="1:9" ht="27" outlineLevel="1">
      <c r="A645" s="14" t="s">
        <v>362</v>
      </c>
      <c r="B645" s="9" t="s">
        <v>67</v>
      </c>
      <c r="C645" s="9" t="s">
        <v>384</v>
      </c>
      <c r="D645" s="9"/>
      <c r="E645" s="55">
        <f t="shared" si="25"/>
        <v>570</v>
      </c>
      <c r="F645" s="55">
        <f t="shared" si="25"/>
        <v>570</v>
      </c>
      <c r="G645" s="3"/>
      <c r="H645" s="3"/>
      <c r="I645" s="3"/>
    </row>
    <row r="646" spans="1:9" ht="13.5" outlineLevel="1">
      <c r="A646" s="16" t="s">
        <v>75</v>
      </c>
      <c r="B646" s="9" t="s">
        <v>67</v>
      </c>
      <c r="C646" s="9" t="s">
        <v>384</v>
      </c>
      <c r="D646" s="9" t="s">
        <v>76</v>
      </c>
      <c r="E646" s="55">
        <f t="shared" si="25"/>
        <v>570</v>
      </c>
      <c r="F646" s="55">
        <f t="shared" si="25"/>
        <v>570</v>
      </c>
      <c r="G646" s="3"/>
      <c r="H646" s="3"/>
      <c r="I646" s="3"/>
    </row>
    <row r="647" spans="1:9" ht="13.5" outlineLevel="1">
      <c r="A647" s="16" t="s">
        <v>84</v>
      </c>
      <c r="B647" s="9" t="s">
        <v>67</v>
      </c>
      <c r="C647" s="9" t="s">
        <v>384</v>
      </c>
      <c r="D647" s="9" t="s">
        <v>85</v>
      </c>
      <c r="E647" s="55">
        <f>ведомственная!F323</f>
        <v>570</v>
      </c>
      <c r="F647" s="55">
        <f>ведомственная!G323</f>
        <v>570</v>
      </c>
      <c r="G647" s="3"/>
      <c r="H647" s="3"/>
      <c r="I647" s="3"/>
    </row>
    <row r="648" spans="1:9" ht="27" outlineLevel="1">
      <c r="A648" s="16" t="s">
        <v>369</v>
      </c>
      <c r="B648" s="9" t="s">
        <v>67</v>
      </c>
      <c r="C648" s="9" t="s">
        <v>96</v>
      </c>
      <c r="D648" s="9"/>
      <c r="E648" s="55">
        <f>E649</f>
        <v>886.7</v>
      </c>
      <c r="F648" s="55">
        <f>F649</f>
        <v>886.7</v>
      </c>
      <c r="G648" s="3"/>
      <c r="H648" s="3"/>
      <c r="I648" s="3"/>
    </row>
    <row r="649" spans="1:9" ht="27" outlineLevel="1">
      <c r="A649" s="16" t="s">
        <v>368</v>
      </c>
      <c r="B649" s="9" t="s">
        <v>67</v>
      </c>
      <c r="C649" s="9" t="s">
        <v>385</v>
      </c>
      <c r="D649" s="9"/>
      <c r="E649" s="55">
        <f>E650</f>
        <v>886.7</v>
      </c>
      <c r="F649" s="55">
        <f>F650</f>
        <v>886.7</v>
      </c>
      <c r="G649" s="3"/>
      <c r="H649" s="3"/>
      <c r="I649" s="3"/>
    </row>
    <row r="650" spans="1:9" ht="13.5" outlineLevel="1">
      <c r="A650" s="16" t="s">
        <v>145</v>
      </c>
      <c r="B650" s="9" t="s">
        <v>67</v>
      </c>
      <c r="C650" s="9" t="s">
        <v>385</v>
      </c>
      <c r="D650" s="9" t="s">
        <v>147</v>
      </c>
      <c r="E650" s="55">
        <f>SUM(E651)</f>
        <v>886.7</v>
      </c>
      <c r="F650" s="55">
        <f>SUM(F651)</f>
        <v>886.7</v>
      </c>
      <c r="G650" s="3"/>
      <c r="H650" s="3"/>
      <c r="I650" s="3"/>
    </row>
    <row r="651" spans="1:9" ht="13.5" outlineLevel="1">
      <c r="A651" s="16" t="s">
        <v>146</v>
      </c>
      <c r="B651" s="9" t="s">
        <v>67</v>
      </c>
      <c r="C651" s="9" t="s">
        <v>385</v>
      </c>
      <c r="D651" s="9" t="s">
        <v>148</v>
      </c>
      <c r="E651" s="55">
        <f>ведомственная!F327</f>
        <v>886.7</v>
      </c>
      <c r="F651" s="55">
        <f>ведомственная!G327</f>
        <v>886.7</v>
      </c>
      <c r="G651" s="3"/>
      <c r="H651" s="3"/>
      <c r="I651" s="3"/>
    </row>
    <row r="652" spans="1:9" ht="27" outlineLevel="1">
      <c r="A652" s="14" t="s">
        <v>448</v>
      </c>
      <c r="B652" s="9" t="s">
        <v>67</v>
      </c>
      <c r="C652" s="9" t="s">
        <v>99</v>
      </c>
      <c r="D652" s="9"/>
      <c r="E652" s="55">
        <f>E665+E653+E656+E659+E662</f>
        <v>55579</v>
      </c>
      <c r="F652" s="55">
        <f>F665+F653+F656+F659+F662</f>
        <v>58105</v>
      </c>
      <c r="G652" s="3"/>
      <c r="H652" s="3"/>
      <c r="I652" s="3"/>
    </row>
    <row r="653" spans="1:9" ht="27" outlineLevel="1">
      <c r="A653" s="14" t="s">
        <v>450</v>
      </c>
      <c r="B653" s="9" t="s">
        <v>67</v>
      </c>
      <c r="C653" s="9" t="s">
        <v>386</v>
      </c>
      <c r="D653" s="9"/>
      <c r="E653" s="55">
        <f>E654</f>
        <v>10</v>
      </c>
      <c r="F653" s="55">
        <f>F654</f>
        <v>10</v>
      </c>
      <c r="G653" s="3"/>
      <c r="H653" s="3"/>
      <c r="I653" s="3"/>
    </row>
    <row r="654" spans="1:9" ht="13.5" outlineLevel="1">
      <c r="A654" s="16" t="s">
        <v>145</v>
      </c>
      <c r="B654" s="9" t="s">
        <v>67</v>
      </c>
      <c r="C654" s="9" t="s">
        <v>386</v>
      </c>
      <c r="D654" s="9" t="s">
        <v>147</v>
      </c>
      <c r="E654" s="55">
        <f>E655</f>
        <v>10</v>
      </c>
      <c r="F654" s="55">
        <f>F655</f>
        <v>10</v>
      </c>
      <c r="G654" s="3"/>
      <c r="H654" s="3"/>
      <c r="I654" s="3"/>
    </row>
    <row r="655" spans="1:9" ht="13.5" outlineLevel="1">
      <c r="A655" s="16" t="s">
        <v>146</v>
      </c>
      <c r="B655" s="9" t="s">
        <v>67</v>
      </c>
      <c r="C655" s="9" t="s">
        <v>386</v>
      </c>
      <c r="D655" s="9" t="s">
        <v>148</v>
      </c>
      <c r="E655" s="55">
        <f>ведомственная!F331</f>
        <v>10</v>
      </c>
      <c r="F655" s="55">
        <f>ведомственная!G331</f>
        <v>10</v>
      </c>
      <c r="G655" s="3"/>
      <c r="H655" s="3"/>
      <c r="I655" s="3"/>
    </row>
    <row r="656" spans="1:9" ht="27" outlineLevel="1">
      <c r="A656" s="14" t="s">
        <v>451</v>
      </c>
      <c r="B656" s="9" t="s">
        <v>67</v>
      </c>
      <c r="C656" s="9" t="s">
        <v>387</v>
      </c>
      <c r="D656" s="9"/>
      <c r="E656" s="55">
        <f>E657</f>
        <v>500</v>
      </c>
      <c r="F656" s="55">
        <f>F657</f>
        <v>500</v>
      </c>
      <c r="G656" s="3"/>
      <c r="H656" s="3"/>
      <c r="I656" s="3"/>
    </row>
    <row r="657" spans="1:9" ht="13.5" outlineLevel="1">
      <c r="A657" s="16" t="s">
        <v>75</v>
      </c>
      <c r="B657" s="9" t="s">
        <v>67</v>
      </c>
      <c r="C657" s="9" t="s">
        <v>387</v>
      </c>
      <c r="D657" s="9" t="s">
        <v>76</v>
      </c>
      <c r="E657" s="55">
        <f>E658</f>
        <v>500</v>
      </c>
      <c r="F657" s="55">
        <f>F658</f>
        <v>500</v>
      </c>
      <c r="G657" s="3"/>
      <c r="H657" s="3"/>
      <c r="I657" s="3"/>
    </row>
    <row r="658" spans="1:9" ht="13.5" outlineLevel="1">
      <c r="A658" s="16" t="s">
        <v>84</v>
      </c>
      <c r="B658" s="9" t="s">
        <v>67</v>
      </c>
      <c r="C658" s="9" t="s">
        <v>387</v>
      </c>
      <c r="D658" s="9" t="s">
        <v>85</v>
      </c>
      <c r="E658" s="55">
        <f>ведомственная!F334</f>
        <v>500</v>
      </c>
      <c r="F658" s="55">
        <f>ведомственная!G334</f>
        <v>500</v>
      </c>
      <c r="G658" s="3"/>
      <c r="H658" s="3"/>
      <c r="I658" s="3"/>
    </row>
    <row r="659" spans="1:9" ht="13.5" outlineLevel="1">
      <c r="A659" s="14" t="s">
        <v>453</v>
      </c>
      <c r="B659" s="9" t="s">
        <v>67</v>
      </c>
      <c r="C659" s="9" t="s">
        <v>388</v>
      </c>
      <c r="D659" s="9"/>
      <c r="E659" s="55">
        <f>E660</f>
        <v>100</v>
      </c>
      <c r="F659" s="55">
        <f>F660</f>
        <v>100</v>
      </c>
      <c r="G659" s="3"/>
      <c r="H659" s="3"/>
      <c r="I659" s="3"/>
    </row>
    <row r="660" spans="1:9" ht="13.5" outlineLevel="1">
      <c r="A660" s="16" t="s">
        <v>145</v>
      </c>
      <c r="B660" s="9" t="s">
        <v>67</v>
      </c>
      <c r="C660" s="9" t="s">
        <v>388</v>
      </c>
      <c r="D660" s="9" t="s">
        <v>147</v>
      </c>
      <c r="E660" s="55">
        <f>E661</f>
        <v>100</v>
      </c>
      <c r="F660" s="55">
        <f>F661</f>
        <v>100</v>
      </c>
      <c r="G660" s="3"/>
      <c r="H660" s="3"/>
      <c r="I660" s="3"/>
    </row>
    <row r="661" spans="1:9" ht="13.5" outlineLevel="1">
      <c r="A661" s="16" t="s">
        <v>146</v>
      </c>
      <c r="B661" s="9" t="s">
        <v>67</v>
      </c>
      <c r="C661" s="9" t="s">
        <v>388</v>
      </c>
      <c r="D661" s="9" t="s">
        <v>148</v>
      </c>
      <c r="E661" s="55">
        <f>ведомственная!F337</f>
        <v>100</v>
      </c>
      <c r="F661" s="55">
        <f>ведомственная!G337</f>
        <v>100</v>
      </c>
      <c r="G661" s="3"/>
      <c r="H661" s="3"/>
      <c r="I661" s="3"/>
    </row>
    <row r="662" spans="1:9" ht="13.5" outlineLevel="1">
      <c r="A662" s="14" t="s">
        <v>452</v>
      </c>
      <c r="B662" s="9" t="s">
        <v>67</v>
      </c>
      <c r="C662" s="9" t="s">
        <v>389</v>
      </c>
      <c r="D662" s="9"/>
      <c r="E662" s="55">
        <f>E663</f>
        <v>50</v>
      </c>
      <c r="F662" s="55">
        <f>F663</f>
        <v>50</v>
      </c>
      <c r="G662" s="3"/>
      <c r="H662" s="3"/>
      <c r="I662" s="3"/>
    </row>
    <row r="663" spans="1:9" ht="13.5" outlineLevel="1">
      <c r="A663" s="16" t="s">
        <v>145</v>
      </c>
      <c r="B663" s="9" t="s">
        <v>67</v>
      </c>
      <c r="C663" s="9" t="s">
        <v>389</v>
      </c>
      <c r="D663" s="9" t="s">
        <v>147</v>
      </c>
      <c r="E663" s="55">
        <f>E664</f>
        <v>50</v>
      </c>
      <c r="F663" s="55">
        <f>F664</f>
        <v>50</v>
      </c>
      <c r="G663" s="3"/>
      <c r="H663" s="3"/>
      <c r="I663" s="3"/>
    </row>
    <row r="664" spans="1:9" ht="13.5" outlineLevel="1">
      <c r="A664" s="16" t="s">
        <v>146</v>
      </c>
      <c r="B664" s="9" t="s">
        <v>67</v>
      </c>
      <c r="C664" s="9" t="s">
        <v>389</v>
      </c>
      <c r="D664" s="9" t="s">
        <v>148</v>
      </c>
      <c r="E664" s="55">
        <f>ведомственная!F340</f>
        <v>50</v>
      </c>
      <c r="F664" s="55">
        <f>ведомственная!G340</f>
        <v>50</v>
      </c>
      <c r="G664" s="3"/>
      <c r="H664" s="3"/>
      <c r="I664" s="3"/>
    </row>
    <row r="665" spans="1:9" ht="13.5" outlineLevel="1">
      <c r="A665" s="14" t="s">
        <v>68</v>
      </c>
      <c r="B665" s="9" t="s">
        <v>67</v>
      </c>
      <c r="C665" s="9" t="s">
        <v>390</v>
      </c>
      <c r="D665" s="9" t="s">
        <v>415</v>
      </c>
      <c r="E665" s="55">
        <f>E668+E666</f>
        <v>54919</v>
      </c>
      <c r="F665" s="55">
        <f>F668+F666</f>
        <v>57445</v>
      </c>
      <c r="G665" s="3"/>
      <c r="H665" s="3"/>
      <c r="I665" s="3"/>
    </row>
    <row r="666" spans="1:9" ht="13.5" outlineLevel="1">
      <c r="A666" s="16" t="s">
        <v>145</v>
      </c>
      <c r="B666" s="9" t="s">
        <v>67</v>
      </c>
      <c r="C666" s="9" t="s">
        <v>390</v>
      </c>
      <c r="D666" s="9" t="s">
        <v>147</v>
      </c>
      <c r="E666" s="55">
        <f>E667</f>
        <v>489.7</v>
      </c>
      <c r="F666" s="55">
        <f>F667</f>
        <v>489.7</v>
      </c>
      <c r="G666" s="3"/>
      <c r="H666" s="3"/>
      <c r="I666" s="3"/>
    </row>
    <row r="667" spans="1:9" ht="13.5" outlineLevel="1">
      <c r="A667" s="16" t="s">
        <v>146</v>
      </c>
      <c r="B667" s="9" t="s">
        <v>67</v>
      </c>
      <c r="C667" s="9" t="s">
        <v>390</v>
      </c>
      <c r="D667" s="9" t="s">
        <v>148</v>
      </c>
      <c r="E667" s="55">
        <f>ведомственная!F343</f>
        <v>489.7</v>
      </c>
      <c r="F667" s="55">
        <f>ведомственная!G343</f>
        <v>489.7</v>
      </c>
      <c r="G667" s="3"/>
      <c r="H667" s="3"/>
      <c r="I667" s="3"/>
    </row>
    <row r="668" spans="1:9" ht="13.5" outlineLevel="1">
      <c r="A668" s="16" t="s">
        <v>75</v>
      </c>
      <c r="B668" s="9" t="s">
        <v>67</v>
      </c>
      <c r="C668" s="9" t="s">
        <v>390</v>
      </c>
      <c r="D668" s="9" t="s">
        <v>76</v>
      </c>
      <c r="E668" s="55">
        <f>E669</f>
        <v>54429.3</v>
      </c>
      <c r="F668" s="55">
        <f>F669</f>
        <v>56955.3</v>
      </c>
      <c r="G668" s="3"/>
      <c r="H668" s="3"/>
      <c r="I668" s="3"/>
    </row>
    <row r="669" spans="1:9" ht="13.5" outlineLevel="1">
      <c r="A669" s="21" t="s">
        <v>168</v>
      </c>
      <c r="B669" s="9" t="s">
        <v>67</v>
      </c>
      <c r="C669" s="9" t="s">
        <v>390</v>
      </c>
      <c r="D669" s="9" t="s">
        <v>169</v>
      </c>
      <c r="E669" s="55">
        <f>ведомственная!F345</f>
        <v>54429.3</v>
      </c>
      <c r="F669" s="55">
        <f>ведомственная!G345</f>
        <v>56955.3</v>
      </c>
      <c r="G669" s="3"/>
      <c r="H669" s="3"/>
      <c r="I669" s="3"/>
    </row>
    <row r="670" spans="1:9" ht="13.5" outlineLevel="1">
      <c r="A670" s="21" t="s">
        <v>117</v>
      </c>
      <c r="B670" s="9" t="s">
        <v>118</v>
      </c>
      <c r="C670" s="9"/>
      <c r="D670" s="9" t="s">
        <v>415</v>
      </c>
      <c r="E670" s="55">
        <f>E671+E678</f>
        <v>69965</v>
      </c>
      <c r="F670" s="55">
        <f>F671+F678</f>
        <v>86080</v>
      </c>
      <c r="G670" s="3"/>
      <c r="H670" s="3"/>
      <c r="I670" s="3"/>
    </row>
    <row r="671" spans="1:9" ht="27" outlineLevel="1">
      <c r="A671" s="14" t="s">
        <v>181</v>
      </c>
      <c r="B671" s="9" t="s">
        <v>118</v>
      </c>
      <c r="C671" s="9" t="s">
        <v>86</v>
      </c>
      <c r="D671" s="9"/>
      <c r="E671" s="55">
        <f>E672</f>
        <v>42339</v>
      </c>
      <c r="F671" s="55">
        <f>F672</f>
        <v>42339</v>
      </c>
      <c r="G671" s="3"/>
      <c r="H671" s="3"/>
      <c r="I671" s="3"/>
    </row>
    <row r="672" spans="1:9" ht="13.5" outlineLevel="1">
      <c r="A672" s="22" t="s">
        <v>182</v>
      </c>
      <c r="B672" s="9" t="s">
        <v>118</v>
      </c>
      <c r="C672" s="9" t="s">
        <v>248</v>
      </c>
      <c r="D672" s="9"/>
      <c r="E672" s="55">
        <f>E673</f>
        <v>42339</v>
      </c>
      <c r="F672" s="55">
        <f>F673</f>
        <v>42339</v>
      </c>
      <c r="G672" s="3"/>
      <c r="H672" s="3"/>
      <c r="I672" s="3"/>
    </row>
    <row r="673" spans="1:9" ht="40.5" outlineLevel="1">
      <c r="A673" s="21" t="s">
        <v>224</v>
      </c>
      <c r="B673" s="9" t="s">
        <v>118</v>
      </c>
      <c r="C673" s="9" t="s">
        <v>268</v>
      </c>
      <c r="D673" s="9" t="s">
        <v>415</v>
      </c>
      <c r="E673" s="55">
        <f>E676+E674</f>
        <v>42339</v>
      </c>
      <c r="F673" s="55">
        <f>F676+F674</f>
        <v>42339</v>
      </c>
      <c r="G673" s="3"/>
      <c r="H673" s="3"/>
      <c r="I673" s="3"/>
    </row>
    <row r="674" spans="1:9" ht="13.5" outlineLevel="1">
      <c r="A674" s="16" t="s">
        <v>145</v>
      </c>
      <c r="B674" s="9" t="s">
        <v>118</v>
      </c>
      <c r="C674" s="9" t="s">
        <v>268</v>
      </c>
      <c r="D674" s="9" t="s">
        <v>147</v>
      </c>
      <c r="E674" s="55">
        <f>E675</f>
        <v>419</v>
      </c>
      <c r="F674" s="55">
        <f>F675</f>
        <v>419</v>
      </c>
      <c r="G674" s="3"/>
      <c r="H674" s="3"/>
      <c r="I674" s="3"/>
    </row>
    <row r="675" spans="1:9" ht="13.5" outlineLevel="1">
      <c r="A675" s="16" t="s">
        <v>146</v>
      </c>
      <c r="B675" s="9" t="s">
        <v>118</v>
      </c>
      <c r="C675" s="9" t="s">
        <v>268</v>
      </c>
      <c r="D675" s="9" t="s">
        <v>148</v>
      </c>
      <c r="E675" s="55">
        <f>ведомственная!F546</f>
        <v>419</v>
      </c>
      <c r="F675" s="55">
        <f>ведомственная!G546</f>
        <v>419</v>
      </c>
      <c r="G675" s="3"/>
      <c r="H675" s="3"/>
      <c r="I675" s="3"/>
    </row>
    <row r="676" spans="1:9" ht="13.5" outlineLevel="1">
      <c r="A676" s="16" t="s">
        <v>75</v>
      </c>
      <c r="B676" s="9" t="s">
        <v>118</v>
      </c>
      <c r="C676" s="9" t="s">
        <v>268</v>
      </c>
      <c r="D676" s="9" t="s">
        <v>76</v>
      </c>
      <c r="E676" s="55">
        <f>E677</f>
        <v>41920</v>
      </c>
      <c r="F676" s="55">
        <f>F677</f>
        <v>41920</v>
      </c>
      <c r="G676" s="3"/>
      <c r="H676" s="3"/>
      <c r="I676" s="3"/>
    </row>
    <row r="677" spans="1:9" ht="13.5" outlineLevel="1">
      <c r="A677" s="21" t="s">
        <v>168</v>
      </c>
      <c r="B677" s="9" t="s">
        <v>118</v>
      </c>
      <c r="C677" s="9" t="s">
        <v>268</v>
      </c>
      <c r="D677" s="9" t="s">
        <v>169</v>
      </c>
      <c r="E677" s="55">
        <f>ведомственная!F548</f>
        <v>41920</v>
      </c>
      <c r="F677" s="55">
        <f>ведомственная!G548</f>
        <v>41920</v>
      </c>
      <c r="G677" s="3"/>
      <c r="H677" s="3"/>
      <c r="I677" s="3"/>
    </row>
    <row r="678" spans="1:9" ht="13.5" outlineLevel="1">
      <c r="A678" s="14" t="s">
        <v>44</v>
      </c>
      <c r="B678" s="9" t="s">
        <v>118</v>
      </c>
      <c r="C678" s="71" t="s">
        <v>314</v>
      </c>
      <c r="D678" s="9"/>
      <c r="E678" s="55">
        <f t="shared" ref="E678:F681" si="26">E679</f>
        <v>27626</v>
      </c>
      <c r="F678" s="55">
        <f t="shared" si="26"/>
        <v>43741</v>
      </c>
      <c r="G678" s="3"/>
      <c r="H678" s="3"/>
      <c r="I678" s="3"/>
    </row>
    <row r="679" spans="1:9" ht="27" outlineLevel="1">
      <c r="A679" s="14" t="s">
        <v>192</v>
      </c>
      <c r="B679" s="9" t="s">
        <v>118</v>
      </c>
      <c r="C679" s="9" t="s">
        <v>246</v>
      </c>
      <c r="D679" s="9"/>
      <c r="E679" s="55">
        <f t="shared" si="26"/>
        <v>27626</v>
      </c>
      <c r="F679" s="55">
        <f t="shared" si="26"/>
        <v>43741</v>
      </c>
      <c r="G679" s="3"/>
      <c r="H679" s="3"/>
      <c r="I679" s="3"/>
    </row>
    <row r="680" spans="1:9" ht="27" outlineLevel="1">
      <c r="A680" s="14" t="s">
        <v>317</v>
      </c>
      <c r="B680" s="9" t="s">
        <v>118</v>
      </c>
      <c r="C680" s="9" t="s">
        <v>247</v>
      </c>
      <c r="D680" s="9" t="s">
        <v>415</v>
      </c>
      <c r="E680" s="55">
        <f t="shared" si="26"/>
        <v>27626</v>
      </c>
      <c r="F680" s="55">
        <f t="shared" si="26"/>
        <v>43741</v>
      </c>
      <c r="G680" s="3"/>
      <c r="H680" s="3"/>
      <c r="I680" s="3"/>
    </row>
    <row r="681" spans="1:9" ht="17.25" customHeight="1" outlineLevel="1">
      <c r="A681" s="16" t="s">
        <v>159</v>
      </c>
      <c r="B681" s="9" t="s">
        <v>118</v>
      </c>
      <c r="C681" s="9" t="s">
        <v>247</v>
      </c>
      <c r="D681" s="9" t="s">
        <v>74</v>
      </c>
      <c r="E681" s="55">
        <f t="shared" si="26"/>
        <v>27626</v>
      </c>
      <c r="F681" s="55">
        <f t="shared" si="26"/>
        <v>43741</v>
      </c>
      <c r="G681" s="3"/>
      <c r="H681" s="3"/>
      <c r="I681" s="3"/>
    </row>
    <row r="682" spans="1:9" ht="17.25" customHeight="1" outlineLevel="1">
      <c r="A682" s="16" t="s">
        <v>160</v>
      </c>
      <c r="B682" s="9" t="s">
        <v>118</v>
      </c>
      <c r="C682" s="9" t="s">
        <v>247</v>
      </c>
      <c r="D682" s="9" t="s">
        <v>161</v>
      </c>
      <c r="E682" s="55">
        <f>ведомственная!F371</f>
        <v>27626</v>
      </c>
      <c r="F682" s="55">
        <f>ведомственная!G371</f>
        <v>43741</v>
      </c>
      <c r="G682" s="3"/>
      <c r="H682" s="3"/>
      <c r="I682" s="3"/>
    </row>
    <row r="683" spans="1:9" ht="13.5" outlineLevel="1">
      <c r="A683" s="21"/>
      <c r="B683" s="9"/>
      <c r="C683" s="9"/>
      <c r="D683" s="9"/>
      <c r="E683" s="55"/>
      <c r="F683" s="55"/>
      <c r="G683" s="3"/>
      <c r="H683" s="3"/>
      <c r="I683" s="3"/>
    </row>
    <row r="684" spans="1:9" ht="13.5" outlineLevel="3">
      <c r="A684" s="13" t="s">
        <v>141</v>
      </c>
      <c r="B684" s="32">
        <v>1100</v>
      </c>
      <c r="C684" s="9"/>
      <c r="D684" s="9"/>
      <c r="E684" s="55">
        <f>E738+E686</f>
        <v>32993.5</v>
      </c>
      <c r="F684" s="55">
        <f>F738+F686</f>
        <v>33215.599999999999</v>
      </c>
      <c r="G684" s="3"/>
      <c r="H684" s="3"/>
      <c r="I684" s="3"/>
    </row>
    <row r="685" spans="1:9" ht="13.5" outlineLevel="3">
      <c r="A685" s="14" t="s">
        <v>77</v>
      </c>
      <c r="B685" s="9" t="s">
        <v>78</v>
      </c>
      <c r="C685" s="9"/>
      <c r="D685" s="9" t="s">
        <v>415</v>
      </c>
      <c r="E685" s="55">
        <f>E686</f>
        <v>24618.7</v>
      </c>
      <c r="F685" s="55">
        <f>F686</f>
        <v>24840.799999999999</v>
      </c>
      <c r="G685" s="3"/>
      <c r="H685" s="3"/>
      <c r="I685" s="3"/>
    </row>
    <row r="686" spans="1:9" ht="27" outlineLevel="3">
      <c r="A686" s="25" t="s">
        <v>195</v>
      </c>
      <c r="B686" s="9" t="s">
        <v>78</v>
      </c>
      <c r="C686" s="9" t="s">
        <v>281</v>
      </c>
      <c r="D686" s="9"/>
      <c r="E686" s="55">
        <f>E687+E690+E697+E702+E705+E710+E715+E718+E721+E724+E727+E732+E735</f>
        <v>24618.7</v>
      </c>
      <c r="F686" s="55">
        <f>F687+F690+F697+F702+F705+F710+F715+F718+F721+F724+F727+F732+F735</f>
        <v>24840.799999999999</v>
      </c>
      <c r="G686" s="3"/>
      <c r="H686" s="3"/>
      <c r="I686" s="3"/>
    </row>
    <row r="687" spans="1:9" ht="27" outlineLevel="3">
      <c r="A687" s="14" t="s">
        <v>18</v>
      </c>
      <c r="B687" s="9" t="s">
        <v>78</v>
      </c>
      <c r="C687" s="9" t="s">
        <v>300</v>
      </c>
      <c r="D687" s="9" t="s">
        <v>415</v>
      </c>
      <c r="E687" s="55">
        <f>E688</f>
        <v>8260.2999999999993</v>
      </c>
      <c r="F687" s="55">
        <f>F688</f>
        <v>8260.2999999999993</v>
      </c>
      <c r="G687" s="3"/>
      <c r="H687" s="3"/>
      <c r="I687" s="3"/>
    </row>
    <row r="688" spans="1:9" ht="13.5" outlineLevel="3">
      <c r="A688" s="16" t="s">
        <v>153</v>
      </c>
      <c r="B688" s="9" t="s">
        <v>78</v>
      </c>
      <c r="C688" s="9" t="s">
        <v>300</v>
      </c>
      <c r="D688" s="9" t="s">
        <v>154</v>
      </c>
      <c r="E688" s="55">
        <f>E689</f>
        <v>8260.2999999999993</v>
      </c>
      <c r="F688" s="55">
        <f>F689</f>
        <v>8260.2999999999993</v>
      </c>
      <c r="G688" s="3"/>
      <c r="H688" s="3"/>
      <c r="I688" s="3"/>
    </row>
    <row r="689" spans="1:9" ht="13.5" outlineLevel="3">
      <c r="A689" s="24" t="s">
        <v>162</v>
      </c>
      <c r="B689" s="9" t="s">
        <v>78</v>
      </c>
      <c r="C689" s="9" t="s">
        <v>300</v>
      </c>
      <c r="D689" s="9" t="s">
        <v>163</v>
      </c>
      <c r="E689" s="55">
        <f>ведомственная!F663</f>
        <v>8260.2999999999993</v>
      </c>
      <c r="F689" s="55">
        <f>ведомственная!G663</f>
        <v>8260.2999999999993</v>
      </c>
      <c r="G689" s="3"/>
      <c r="H689" s="3"/>
      <c r="I689" s="3"/>
    </row>
    <row r="690" spans="1:9" ht="40.5" outlineLevel="3">
      <c r="A690" s="16" t="s">
        <v>20</v>
      </c>
      <c r="B690" s="9" t="s">
        <v>78</v>
      </c>
      <c r="C690" s="9" t="s">
        <v>301</v>
      </c>
      <c r="D690" s="9"/>
      <c r="E690" s="55">
        <f>E691+E693+E695</f>
        <v>6688.5</v>
      </c>
      <c r="F690" s="55">
        <f>F691+F693+F695</f>
        <v>6688.5</v>
      </c>
      <c r="G690" s="3"/>
      <c r="H690" s="3"/>
      <c r="I690" s="3"/>
    </row>
    <row r="691" spans="1:9" ht="40.5" outlineLevel="3">
      <c r="A691" s="16" t="s">
        <v>143</v>
      </c>
      <c r="B691" s="9" t="s">
        <v>78</v>
      </c>
      <c r="C691" s="9" t="s">
        <v>301</v>
      </c>
      <c r="D691" s="9" t="s">
        <v>125</v>
      </c>
      <c r="E691" s="55">
        <f>E692</f>
        <v>4933.1000000000004</v>
      </c>
      <c r="F691" s="55">
        <f>F692</f>
        <v>4933.1000000000004</v>
      </c>
      <c r="G691" s="3"/>
      <c r="H691" s="3"/>
      <c r="I691" s="3"/>
    </row>
    <row r="692" spans="1:9" ht="13.5" outlineLevel="3">
      <c r="A692" s="16" t="s">
        <v>165</v>
      </c>
      <c r="B692" s="9" t="s">
        <v>78</v>
      </c>
      <c r="C692" s="9" t="s">
        <v>301</v>
      </c>
      <c r="D692" s="9" t="s">
        <v>166</v>
      </c>
      <c r="E692" s="55">
        <f>ведомственная!F666</f>
        <v>4933.1000000000004</v>
      </c>
      <c r="F692" s="55">
        <f>ведомственная!G666</f>
        <v>4933.1000000000004</v>
      </c>
      <c r="G692" s="3"/>
      <c r="H692" s="3"/>
      <c r="I692" s="3"/>
    </row>
    <row r="693" spans="1:9" ht="13.5" outlineLevel="3">
      <c r="A693" s="16" t="s">
        <v>145</v>
      </c>
      <c r="B693" s="9" t="s">
        <v>78</v>
      </c>
      <c r="C693" s="9" t="s">
        <v>301</v>
      </c>
      <c r="D693" s="9" t="s">
        <v>147</v>
      </c>
      <c r="E693" s="55">
        <f>E694</f>
        <v>1274.7</v>
      </c>
      <c r="F693" s="55">
        <f>F694</f>
        <v>1274.7</v>
      </c>
      <c r="G693" s="3"/>
      <c r="H693" s="3"/>
      <c r="I693" s="3"/>
    </row>
    <row r="694" spans="1:9" ht="13.5" outlineLevel="3">
      <c r="A694" s="16" t="s">
        <v>146</v>
      </c>
      <c r="B694" s="9" t="s">
        <v>78</v>
      </c>
      <c r="C694" s="9" t="s">
        <v>301</v>
      </c>
      <c r="D694" s="9" t="s">
        <v>148</v>
      </c>
      <c r="E694" s="55">
        <f>ведомственная!F668</f>
        <v>1274.7</v>
      </c>
      <c r="F694" s="55">
        <f>ведомственная!G668</f>
        <v>1274.7</v>
      </c>
      <c r="G694" s="3"/>
      <c r="H694" s="3"/>
      <c r="I694" s="3"/>
    </row>
    <row r="695" spans="1:9" ht="13.5" outlineLevel="3">
      <c r="A695" s="15" t="s">
        <v>149</v>
      </c>
      <c r="B695" s="9" t="s">
        <v>78</v>
      </c>
      <c r="C695" s="9" t="s">
        <v>301</v>
      </c>
      <c r="D695" s="9" t="s">
        <v>151</v>
      </c>
      <c r="E695" s="55">
        <f>E696</f>
        <v>480.7</v>
      </c>
      <c r="F695" s="55">
        <f>F696</f>
        <v>480.7</v>
      </c>
      <c r="G695" s="3"/>
      <c r="H695" s="3"/>
      <c r="I695" s="3"/>
    </row>
    <row r="696" spans="1:9" ht="13.5" outlineLevel="3">
      <c r="A696" s="16" t="s">
        <v>150</v>
      </c>
      <c r="B696" s="9" t="s">
        <v>78</v>
      </c>
      <c r="C696" s="9" t="s">
        <v>301</v>
      </c>
      <c r="D696" s="9" t="s">
        <v>152</v>
      </c>
      <c r="E696" s="55">
        <f>ведомственная!F670</f>
        <v>480.7</v>
      </c>
      <c r="F696" s="55">
        <f>ведомственная!G670</f>
        <v>480.7</v>
      </c>
      <c r="G696" s="3"/>
      <c r="H696" s="3"/>
      <c r="I696" s="3"/>
    </row>
    <row r="697" spans="1:9" ht="27" outlineLevel="3">
      <c r="A697" s="16" t="s">
        <v>186</v>
      </c>
      <c r="B697" s="9" t="s">
        <v>78</v>
      </c>
      <c r="C697" s="9" t="s">
        <v>302</v>
      </c>
      <c r="D697" s="9"/>
      <c r="E697" s="55">
        <f>E700+E698</f>
        <v>300</v>
      </c>
      <c r="F697" s="55">
        <f>F700+F698</f>
        <v>300</v>
      </c>
      <c r="G697" s="3"/>
      <c r="H697" s="3"/>
      <c r="I697" s="3"/>
    </row>
    <row r="698" spans="1:9" ht="40.5" outlineLevel="3">
      <c r="A698" s="16" t="s">
        <v>143</v>
      </c>
      <c r="B698" s="9" t="s">
        <v>78</v>
      </c>
      <c r="C698" s="9" t="s">
        <v>302</v>
      </c>
      <c r="D698" s="9" t="s">
        <v>125</v>
      </c>
      <c r="E698" s="55">
        <f>E699</f>
        <v>122.7</v>
      </c>
      <c r="F698" s="55">
        <f>F699</f>
        <v>122.7</v>
      </c>
      <c r="G698" s="3"/>
      <c r="H698" s="3"/>
      <c r="I698" s="3"/>
    </row>
    <row r="699" spans="1:9" ht="13.5" outlineLevel="3">
      <c r="A699" s="16" t="s">
        <v>165</v>
      </c>
      <c r="B699" s="9" t="s">
        <v>78</v>
      </c>
      <c r="C699" s="9" t="s">
        <v>302</v>
      </c>
      <c r="D699" s="9" t="s">
        <v>166</v>
      </c>
      <c r="E699" s="55">
        <f>ведомственная!F673</f>
        <v>122.7</v>
      </c>
      <c r="F699" s="55">
        <f>ведомственная!G673</f>
        <v>122.7</v>
      </c>
      <c r="G699" s="3"/>
      <c r="H699" s="3"/>
      <c r="I699" s="3"/>
    </row>
    <row r="700" spans="1:9" ht="13.5" outlineLevel="3">
      <c r="A700" s="16" t="s">
        <v>145</v>
      </c>
      <c r="B700" s="9" t="s">
        <v>78</v>
      </c>
      <c r="C700" s="9" t="s">
        <v>302</v>
      </c>
      <c r="D700" s="9" t="s">
        <v>147</v>
      </c>
      <c r="E700" s="55">
        <f>E701</f>
        <v>177.3</v>
      </c>
      <c r="F700" s="55">
        <f>F701</f>
        <v>177.3</v>
      </c>
      <c r="G700" s="3"/>
      <c r="H700" s="3"/>
      <c r="I700" s="3"/>
    </row>
    <row r="701" spans="1:9" ht="13.5" outlineLevel="3">
      <c r="A701" s="16" t="s">
        <v>146</v>
      </c>
      <c r="B701" s="9" t="s">
        <v>78</v>
      </c>
      <c r="C701" s="9" t="s">
        <v>302</v>
      </c>
      <c r="D701" s="9" t="s">
        <v>148</v>
      </c>
      <c r="E701" s="55">
        <f>ведомственная!F675</f>
        <v>177.3</v>
      </c>
      <c r="F701" s="55">
        <f>ведомственная!G675</f>
        <v>177.3</v>
      </c>
      <c r="G701" s="3"/>
      <c r="H701" s="3"/>
      <c r="I701" s="3"/>
    </row>
    <row r="702" spans="1:9" ht="40.5" outlineLevel="3">
      <c r="A702" s="16" t="s">
        <v>187</v>
      </c>
      <c r="B702" s="9" t="s">
        <v>78</v>
      </c>
      <c r="C702" s="9" t="s">
        <v>303</v>
      </c>
      <c r="D702" s="9"/>
      <c r="E702" s="55">
        <f>E703</f>
        <v>50</v>
      </c>
      <c r="F702" s="55">
        <f>F703</f>
        <v>50</v>
      </c>
      <c r="G702" s="3"/>
      <c r="H702" s="3"/>
      <c r="I702" s="3"/>
    </row>
    <row r="703" spans="1:9" ht="13.5" outlineLevel="3">
      <c r="A703" s="16" t="s">
        <v>145</v>
      </c>
      <c r="B703" s="9" t="s">
        <v>78</v>
      </c>
      <c r="C703" s="9" t="s">
        <v>303</v>
      </c>
      <c r="D703" s="9" t="s">
        <v>147</v>
      </c>
      <c r="E703" s="55">
        <f>E704</f>
        <v>50</v>
      </c>
      <c r="F703" s="55">
        <f>F704</f>
        <v>50</v>
      </c>
      <c r="G703" s="3"/>
      <c r="H703" s="3"/>
      <c r="I703" s="3"/>
    </row>
    <row r="704" spans="1:9" ht="13.5" outlineLevel="3">
      <c r="A704" s="16" t="s">
        <v>146</v>
      </c>
      <c r="B704" s="9" t="s">
        <v>78</v>
      </c>
      <c r="C704" s="9" t="s">
        <v>303</v>
      </c>
      <c r="D704" s="9" t="s">
        <v>148</v>
      </c>
      <c r="E704" s="55">
        <f>ведомственная!F678</f>
        <v>50</v>
      </c>
      <c r="F704" s="55">
        <f>ведомственная!G678</f>
        <v>50</v>
      </c>
      <c r="G704" s="3"/>
      <c r="H704" s="3"/>
      <c r="I704" s="3"/>
    </row>
    <row r="705" spans="1:9" ht="15.75" customHeight="1" outlineLevel="3">
      <c r="A705" s="16" t="s">
        <v>188</v>
      </c>
      <c r="B705" s="9" t="s">
        <v>78</v>
      </c>
      <c r="C705" s="9" t="s">
        <v>305</v>
      </c>
      <c r="D705" s="9"/>
      <c r="E705" s="55">
        <f>E706+E708</f>
        <v>212</v>
      </c>
      <c r="F705" s="55">
        <f>F706+F708</f>
        <v>212</v>
      </c>
      <c r="G705" s="3"/>
      <c r="H705" s="3"/>
      <c r="I705" s="3"/>
    </row>
    <row r="706" spans="1:9" ht="13.5" outlineLevel="3">
      <c r="A706" s="16" t="s">
        <v>145</v>
      </c>
      <c r="B706" s="9" t="s">
        <v>78</v>
      </c>
      <c r="C706" s="9" t="s">
        <v>305</v>
      </c>
      <c r="D706" s="9" t="s">
        <v>147</v>
      </c>
      <c r="E706" s="55">
        <f>E707</f>
        <v>195.6</v>
      </c>
      <c r="F706" s="55">
        <f>F707</f>
        <v>195.6</v>
      </c>
      <c r="G706" s="3"/>
      <c r="H706" s="3"/>
      <c r="I706" s="3"/>
    </row>
    <row r="707" spans="1:9" ht="13.5" outlineLevel="3">
      <c r="A707" s="16" t="s">
        <v>146</v>
      </c>
      <c r="B707" s="9" t="s">
        <v>78</v>
      </c>
      <c r="C707" s="9" t="s">
        <v>305</v>
      </c>
      <c r="D707" s="9" t="s">
        <v>148</v>
      </c>
      <c r="E707" s="55">
        <f>ведомственная!F684</f>
        <v>195.6</v>
      </c>
      <c r="F707" s="55">
        <f>ведомственная!G684</f>
        <v>195.6</v>
      </c>
      <c r="G707" s="3"/>
      <c r="H707" s="3"/>
      <c r="I707" s="3"/>
    </row>
    <row r="708" spans="1:9" ht="13.5" outlineLevel="3">
      <c r="A708" s="15" t="s">
        <v>149</v>
      </c>
      <c r="B708" s="9" t="s">
        <v>78</v>
      </c>
      <c r="C708" s="9" t="s">
        <v>305</v>
      </c>
      <c r="D708" s="9" t="s">
        <v>151</v>
      </c>
      <c r="E708" s="55">
        <f>E709</f>
        <v>16.399999999999999</v>
      </c>
      <c r="F708" s="55">
        <f>F709</f>
        <v>16.399999999999999</v>
      </c>
      <c r="G708" s="3"/>
      <c r="H708" s="3"/>
      <c r="I708" s="3"/>
    </row>
    <row r="709" spans="1:9" ht="13.5" outlineLevel="3">
      <c r="A709" s="16" t="s">
        <v>150</v>
      </c>
      <c r="B709" s="9" t="s">
        <v>78</v>
      </c>
      <c r="C709" s="9" t="s">
        <v>305</v>
      </c>
      <c r="D709" s="9" t="s">
        <v>152</v>
      </c>
      <c r="E709" s="55">
        <f>ведомственная!F686</f>
        <v>16.399999999999999</v>
      </c>
      <c r="F709" s="55">
        <f>ведомственная!G686</f>
        <v>16.399999999999999</v>
      </c>
      <c r="G709" s="3"/>
      <c r="H709" s="3"/>
      <c r="I709" s="3"/>
    </row>
    <row r="710" spans="1:9" ht="13.5" outlineLevel="3">
      <c r="A710" s="14" t="s">
        <v>190</v>
      </c>
      <c r="B710" s="9" t="s">
        <v>78</v>
      </c>
      <c r="C710" s="9" t="s">
        <v>306</v>
      </c>
      <c r="D710" s="9" t="s">
        <v>415</v>
      </c>
      <c r="E710" s="55">
        <f>E713+E711</f>
        <v>650</v>
      </c>
      <c r="F710" s="55">
        <f>F713+F711</f>
        <v>650</v>
      </c>
      <c r="G710" s="3"/>
      <c r="H710" s="3"/>
      <c r="I710" s="3"/>
    </row>
    <row r="711" spans="1:9" ht="13.5" outlineLevel="3">
      <c r="A711" s="15" t="s">
        <v>149</v>
      </c>
      <c r="B711" s="9" t="s">
        <v>78</v>
      </c>
      <c r="C711" s="9" t="s">
        <v>306</v>
      </c>
      <c r="D711" s="9" t="s">
        <v>125</v>
      </c>
      <c r="E711" s="55">
        <f>E712</f>
        <v>500</v>
      </c>
      <c r="F711" s="55">
        <f>F712</f>
        <v>500</v>
      </c>
      <c r="G711" s="3"/>
      <c r="H711" s="3"/>
      <c r="I711" s="3"/>
    </row>
    <row r="712" spans="1:9" ht="13.5" outlineLevel="3">
      <c r="A712" s="16" t="s">
        <v>150</v>
      </c>
      <c r="B712" s="9" t="s">
        <v>78</v>
      </c>
      <c r="C712" s="9" t="s">
        <v>306</v>
      </c>
      <c r="D712" s="9" t="s">
        <v>166</v>
      </c>
      <c r="E712" s="55">
        <f>ведомственная!F689</f>
        <v>500</v>
      </c>
      <c r="F712" s="55">
        <f>ведомственная!G689</f>
        <v>500</v>
      </c>
      <c r="G712" s="3"/>
      <c r="H712" s="3"/>
      <c r="I712" s="3"/>
    </row>
    <row r="713" spans="1:9" ht="13.5" outlineLevel="3">
      <c r="A713" s="16" t="s">
        <v>145</v>
      </c>
      <c r="B713" s="9" t="s">
        <v>78</v>
      </c>
      <c r="C713" s="9" t="s">
        <v>306</v>
      </c>
      <c r="D713" s="9" t="s">
        <v>147</v>
      </c>
      <c r="E713" s="55">
        <f>E714</f>
        <v>150</v>
      </c>
      <c r="F713" s="55">
        <f>F714</f>
        <v>150</v>
      </c>
      <c r="G713" s="3"/>
      <c r="H713" s="3"/>
      <c r="I713" s="3"/>
    </row>
    <row r="714" spans="1:9" ht="13.5" outlineLevel="3">
      <c r="A714" s="16" t="s">
        <v>146</v>
      </c>
      <c r="B714" s="9" t="s">
        <v>78</v>
      </c>
      <c r="C714" s="9" t="s">
        <v>306</v>
      </c>
      <c r="D714" s="9" t="s">
        <v>148</v>
      </c>
      <c r="E714" s="55">
        <f>ведомственная!F691</f>
        <v>150</v>
      </c>
      <c r="F714" s="55">
        <f>ведомственная!G691</f>
        <v>150</v>
      </c>
      <c r="G714" s="3"/>
      <c r="H714" s="3"/>
      <c r="I714" s="3"/>
    </row>
    <row r="715" spans="1:9" ht="27" outlineLevel="3">
      <c r="A715" s="14" t="s">
        <v>189</v>
      </c>
      <c r="B715" s="9" t="s">
        <v>78</v>
      </c>
      <c r="C715" s="9" t="s">
        <v>307</v>
      </c>
      <c r="D715" s="9"/>
      <c r="E715" s="55">
        <f>E716</f>
        <v>280.2</v>
      </c>
      <c r="F715" s="55">
        <f>F716</f>
        <v>280.2</v>
      </c>
      <c r="G715" s="3"/>
      <c r="H715" s="3"/>
      <c r="I715" s="3"/>
    </row>
    <row r="716" spans="1:9" ht="13.5" outlineLevel="3">
      <c r="A716" s="16" t="s">
        <v>145</v>
      </c>
      <c r="B716" s="9" t="s">
        <v>78</v>
      </c>
      <c r="C716" s="9" t="s">
        <v>307</v>
      </c>
      <c r="D716" s="9" t="s">
        <v>147</v>
      </c>
      <c r="E716" s="55">
        <f>E717</f>
        <v>280.2</v>
      </c>
      <c r="F716" s="55">
        <f>F717</f>
        <v>280.2</v>
      </c>
      <c r="G716" s="3"/>
      <c r="H716" s="3"/>
      <c r="I716" s="3"/>
    </row>
    <row r="717" spans="1:9" ht="13.5" outlineLevel="3">
      <c r="A717" s="16" t="s">
        <v>146</v>
      </c>
      <c r="B717" s="9" t="s">
        <v>78</v>
      </c>
      <c r="C717" s="9" t="s">
        <v>307</v>
      </c>
      <c r="D717" s="9" t="s">
        <v>148</v>
      </c>
      <c r="E717" s="55">
        <f>ведомственная!F694</f>
        <v>280.2</v>
      </c>
      <c r="F717" s="55">
        <f>ведомственная!G694</f>
        <v>280.2</v>
      </c>
      <c r="G717" s="3"/>
      <c r="H717" s="3"/>
      <c r="I717" s="3"/>
    </row>
    <row r="718" spans="1:9" ht="40.5" outlineLevel="3">
      <c r="A718" s="16" t="s">
        <v>456</v>
      </c>
      <c r="B718" s="9" t="s">
        <v>78</v>
      </c>
      <c r="C718" s="9" t="s">
        <v>308</v>
      </c>
      <c r="D718" s="9"/>
      <c r="E718" s="55">
        <f>E719</f>
        <v>192.1</v>
      </c>
      <c r="F718" s="55">
        <f>F719</f>
        <v>192.1</v>
      </c>
      <c r="G718" s="3"/>
      <c r="H718" s="3"/>
      <c r="I718" s="3"/>
    </row>
    <row r="719" spans="1:9" ht="13.5" outlineLevel="3">
      <c r="A719" s="16" t="s">
        <v>145</v>
      </c>
      <c r="B719" s="9" t="s">
        <v>78</v>
      </c>
      <c r="C719" s="9" t="s">
        <v>308</v>
      </c>
      <c r="D719" s="9" t="s">
        <v>147</v>
      </c>
      <c r="E719" s="55">
        <f>E720</f>
        <v>192.1</v>
      </c>
      <c r="F719" s="55">
        <f>F720</f>
        <v>192.1</v>
      </c>
      <c r="G719" s="3"/>
      <c r="H719" s="3"/>
      <c r="I719" s="3"/>
    </row>
    <row r="720" spans="1:9" ht="13.5" outlineLevel="3">
      <c r="A720" s="16" t="s">
        <v>146</v>
      </c>
      <c r="B720" s="9" t="s">
        <v>78</v>
      </c>
      <c r="C720" s="9" t="s">
        <v>308</v>
      </c>
      <c r="D720" s="9" t="s">
        <v>148</v>
      </c>
      <c r="E720" s="55">
        <f>ведомственная!F697</f>
        <v>192.1</v>
      </c>
      <c r="F720" s="55">
        <f>ведомственная!G697</f>
        <v>192.1</v>
      </c>
      <c r="G720" s="3"/>
      <c r="H720" s="3"/>
      <c r="I720" s="3"/>
    </row>
    <row r="721" spans="1:9" ht="54" outlineLevel="3">
      <c r="A721" s="16" t="s">
        <v>5</v>
      </c>
      <c r="B721" s="9" t="s">
        <v>78</v>
      </c>
      <c r="C721" s="9" t="s">
        <v>309</v>
      </c>
      <c r="D721" s="9"/>
      <c r="E721" s="55">
        <f>E722</f>
        <v>35.6</v>
      </c>
      <c r="F721" s="55">
        <f>F722</f>
        <v>35.6</v>
      </c>
      <c r="G721" s="3"/>
      <c r="H721" s="3"/>
      <c r="I721" s="3"/>
    </row>
    <row r="722" spans="1:9" ht="13.5" outlineLevel="3">
      <c r="A722" s="16" t="s">
        <v>145</v>
      </c>
      <c r="B722" s="9" t="s">
        <v>78</v>
      </c>
      <c r="C722" s="9" t="s">
        <v>309</v>
      </c>
      <c r="D722" s="9" t="s">
        <v>147</v>
      </c>
      <c r="E722" s="55">
        <f>E723</f>
        <v>35.6</v>
      </c>
      <c r="F722" s="55">
        <f>F723</f>
        <v>35.6</v>
      </c>
      <c r="G722" s="3"/>
      <c r="H722" s="3"/>
      <c r="I722" s="3"/>
    </row>
    <row r="723" spans="1:9" ht="13.5" outlineLevel="3">
      <c r="A723" s="16" t="s">
        <v>146</v>
      </c>
      <c r="B723" s="9" t="s">
        <v>78</v>
      </c>
      <c r="C723" s="9" t="s">
        <v>309</v>
      </c>
      <c r="D723" s="9" t="s">
        <v>148</v>
      </c>
      <c r="E723" s="55">
        <f>ведомственная!F700</f>
        <v>35.6</v>
      </c>
      <c r="F723" s="55">
        <f>ведомственная!G700</f>
        <v>35.6</v>
      </c>
      <c r="G723" s="3"/>
      <c r="H723" s="3"/>
      <c r="I723" s="3"/>
    </row>
    <row r="724" spans="1:9" ht="27" outlineLevel="3">
      <c r="A724" s="16" t="s">
        <v>6</v>
      </c>
      <c r="B724" s="9" t="s">
        <v>78</v>
      </c>
      <c r="C724" s="9" t="s">
        <v>310</v>
      </c>
      <c r="D724" s="9"/>
      <c r="E724" s="55">
        <f>E725</f>
        <v>95.5</v>
      </c>
      <c r="F724" s="55">
        <f>F725</f>
        <v>95.5</v>
      </c>
      <c r="G724" s="3"/>
      <c r="H724" s="3"/>
      <c r="I724" s="3"/>
    </row>
    <row r="725" spans="1:9" ht="13.5" outlineLevel="3">
      <c r="A725" s="16" t="s">
        <v>145</v>
      </c>
      <c r="B725" s="9" t="s">
        <v>78</v>
      </c>
      <c r="C725" s="9" t="s">
        <v>310</v>
      </c>
      <c r="D725" s="9" t="s">
        <v>147</v>
      </c>
      <c r="E725" s="55">
        <f>E726</f>
        <v>95.5</v>
      </c>
      <c r="F725" s="55">
        <f>F726</f>
        <v>95.5</v>
      </c>
      <c r="G725" s="3"/>
      <c r="H725" s="3"/>
      <c r="I725" s="3"/>
    </row>
    <row r="726" spans="1:9" ht="13.5" outlineLevel="3">
      <c r="A726" s="16" t="s">
        <v>146</v>
      </c>
      <c r="B726" s="9" t="s">
        <v>78</v>
      </c>
      <c r="C726" s="9" t="s">
        <v>310</v>
      </c>
      <c r="D726" s="9" t="s">
        <v>148</v>
      </c>
      <c r="E726" s="55">
        <f>ведомственная!F703</f>
        <v>95.5</v>
      </c>
      <c r="F726" s="55">
        <f>ведомственная!G703</f>
        <v>95.5</v>
      </c>
      <c r="G726" s="3"/>
      <c r="H726" s="3"/>
      <c r="I726" s="3"/>
    </row>
    <row r="727" spans="1:9" ht="27" outlineLevel="3">
      <c r="A727" s="14" t="s">
        <v>7</v>
      </c>
      <c r="B727" s="9" t="s">
        <v>78</v>
      </c>
      <c r="C727" s="9" t="s">
        <v>311</v>
      </c>
      <c r="D727" s="9"/>
      <c r="E727" s="55">
        <f>E730+E728</f>
        <v>996.9</v>
      </c>
      <c r="F727" s="55">
        <f>F730+F728</f>
        <v>996.9</v>
      </c>
      <c r="G727" s="3"/>
      <c r="H727" s="3"/>
      <c r="I727" s="3"/>
    </row>
    <row r="728" spans="1:9" ht="40.5" outlineLevel="3">
      <c r="A728" s="16" t="s">
        <v>143</v>
      </c>
      <c r="B728" s="9" t="s">
        <v>78</v>
      </c>
      <c r="C728" s="9" t="s">
        <v>311</v>
      </c>
      <c r="D728" s="9" t="s">
        <v>125</v>
      </c>
      <c r="E728" s="55">
        <f>E729</f>
        <v>119.5</v>
      </c>
      <c r="F728" s="55">
        <f>F729</f>
        <v>119.5</v>
      </c>
      <c r="G728" s="3"/>
      <c r="H728" s="3"/>
      <c r="I728" s="3"/>
    </row>
    <row r="729" spans="1:9" ht="13.5" outlineLevel="3">
      <c r="A729" s="16" t="s">
        <v>165</v>
      </c>
      <c r="B729" s="9" t="s">
        <v>78</v>
      </c>
      <c r="C729" s="9" t="s">
        <v>311</v>
      </c>
      <c r="D729" s="9" t="s">
        <v>166</v>
      </c>
      <c r="E729" s="55">
        <f>ведомственная!F706</f>
        <v>119.5</v>
      </c>
      <c r="F729" s="55">
        <f>ведомственная!G706</f>
        <v>119.5</v>
      </c>
      <c r="G729" s="3"/>
      <c r="H729" s="3"/>
      <c r="I729" s="3"/>
    </row>
    <row r="730" spans="1:9" ht="13.5" outlineLevel="3">
      <c r="A730" s="16" t="s">
        <v>145</v>
      </c>
      <c r="B730" s="9" t="s">
        <v>78</v>
      </c>
      <c r="C730" s="9" t="s">
        <v>311</v>
      </c>
      <c r="D730" s="9" t="s">
        <v>147</v>
      </c>
      <c r="E730" s="55">
        <f>E731</f>
        <v>877.4</v>
      </c>
      <c r="F730" s="55">
        <f>F731</f>
        <v>877.4</v>
      </c>
      <c r="G730" s="3"/>
      <c r="H730" s="3"/>
      <c r="I730" s="3"/>
    </row>
    <row r="731" spans="1:9" ht="13.5" outlineLevel="3">
      <c r="A731" s="16" t="s">
        <v>146</v>
      </c>
      <c r="B731" s="9" t="s">
        <v>78</v>
      </c>
      <c r="C731" s="9" t="s">
        <v>311</v>
      </c>
      <c r="D731" s="9" t="s">
        <v>148</v>
      </c>
      <c r="E731" s="55">
        <f>ведомственная!F708</f>
        <v>877.4</v>
      </c>
      <c r="F731" s="55">
        <f>ведомственная!G708</f>
        <v>877.4</v>
      </c>
      <c r="G731" s="3"/>
      <c r="H731" s="3"/>
      <c r="I731" s="3"/>
    </row>
    <row r="732" spans="1:9" ht="40.5" outlineLevel="3">
      <c r="A732" s="14" t="s">
        <v>8</v>
      </c>
      <c r="B732" s="9" t="s">
        <v>78</v>
      </c>
      <c r="C732" s="9" t="s">
        <v>312</v>
      </c>
      <c r="D732" s="9"/>
      <c r="E732" s="55">
        <f>E733</f>
        <v>379.9</v>
      </c>
      <c r="F732" s="55">
        <f>F733</f>
        <v>379.9</v>
      </c>
      <c r="G732" s="3"/>
      <c r="H732" s="3"/>
      <c r="I732" s="3"/>
    </row>
    <row r="733" spans="1:9" ht="13.5" outlineLevel="3">
      <c r="A733" s="16" t="s">
        <v>145</v>
      </c>
      <c r="B733" s="9" t="s">
        <v>78</v>
      </c>
      <c r="C733" s="9" t="s">
        <v>312</v>
      </c>
      <c r="D733" s="9" t="s">
        <v>147</v>
      </c>
      <c r="E733" s="55">
        <f>E734</f>
        <v>379.9</v>
      </c>
      <c r="F733" s="55">
        <f>F734</f>
        <v>379.9</v>
      </c>
      <c r="G733" s="3"/>
      <c r="H733" s="3"/>
      <c r="I733" s="3"/>
    </row>
    <row r="734" spans="1:9" ht="13.5" outlineLevel="3">
      <c r="A734" s="16" t="s">
        <v>146</v>
      </c>
      <c r="B734" s="9" t="s">
        <v>78</v>
      </c>
      <c r="C734" s="9" t="s">
        <v>312</v>
      </c>
      <c r="D734" s="9" t="s">
        <v>148</v>
      </c>
      <c r="E734" s="55">
        <f>ведомственная!F711</f>
        <v>379.9</v>
      </c>
      <c r="F734" s="55">
        <f>ведомственная!G711</f>
        <v>379.9</v>
      </c>
      <c r="G734" s="3"/>
      <c r="H734" s="3"/>
      <c r="I734" s="3"/>
    </row>
    <row r="735" spans="1:9" ht="27" outlineLevel="3">
      <c r="A735" s="14" t="s">
        <v>411</v>
      </c>
      <c r="B735" s="9" t="s">
        <v>78</v>
      </c>
      <c r="C735" s="9" t="s">
        <v>313</v>
      </c>
      <c r="D735" s="9"/>
      <c r="E735" s="55">
        <f>E736</f>
        <v>6477.7</v>
      </c>
      <c r="F735" s="55">
        <f>F736</f>
        <v>6699.8</v>
      </c>
      <c r="G735" s="3"/>
      <c r="H735" s="3"/>
      <c r="I735" s="3"/>
    </row>
    <row r="736" spans="1:9" ht="13.5" outlineLevel="3">
      <c r="A736" s="16" t="s">
        <v>153</v>
      </c>
      <c r="B736" s="9" t="s">
        <v>78</v>
      </c>
      <c r="C736" s="9" t="s">
        <v>313</v>
      </c>
      <c r="D736" s="9" t="s">
        <v>154</v>
      </c>
      <c r="E736" s="60">
        <f>E737</f>
        <v>6477.7</v>
      </c>
      <c r="F736" s="60">
        <f>F737</f>
        <v>6699.8</v>
      </c>
      <c r="G736" s="3"/>
      <c r="H736" s="3"/>
      <c r="I736" s="3"/>
    </row>
    <row r="737" spans="1:9" ht="13.5" outlineLevel="3">
      <c r="A737" s="24" t="s">
        <v>162</v>
      </c>
      <c r="B737" s="9" t="s">
        <v>78</v>
      </c>
      <c r="C737" s="9" t="s">
        <v>313</v>
      </c>
      <c r="D737" s="9" t="s">
        <v>163</v>
      </c>
      <c r="E737" s="60">
        <f>ведомственная!F714</f>
        <v>6477.7</v>
      </c>
      <c r="F737" s="60">
        <f>ведомственная!G714</f>
        <v>6699.8</v>
      </c>
      <c r="G737" s="3"/>
      <c r="H737" s="3"/>
      <c r="I737" s="3"/>
    </row>
    <row r="738" spans="1:9" ht="13.5" outlineLevel="1">
      <c r="A738" s="14" t="s">
        <v>69</v>
      </c>
      <c r="B738" s="9" t="s">
        <v>70</v>
      </c>
      <c r="C738" s="9"/>
      <c r="D738" s="9" t="s">
        <v>415</v>
      </c>
      <c r="E738" s="55">
        <f>E741</f>
        <v>8374.7999999999993</v>
      </c>
      <c r="F738" s="55">
        <f>F741</f>
        <v>8374.7999999999993</v>
      </c>
      <c r="G738" s="3"/>
      <c r="H738" s="3"/>
      <c r="I738" s="3"/>
    </row>
    <row r="739" spans="1:9" ht="13.5" outlineLevel="1">
      <c r="A739" s="14" t="s">
        <v>233</v>
      </c>
      <c r="B739" s="9" t="s">
        <v>70</v>
      </c>
      <c r="C739" s="9" t="s">
        <v>89</v>
      </c>
      <c r="D739" s="9"/>
      <c r="E739" s="55">
        <f t="shared" ref="E739:F742" si="27">E740</f>
        <v>8374.7999999999993</v>
      </c>
      <c r="F739" s="55">
        <f t="shared" si="27"/>
        <v>8374.7999999999993</v>
      </c>
      <c r="G739" s="3"/>
      <c r="H739" s="3"/>
      <c r="I739" s="3"/>
    </row>
    <row r="740" spans="1:9" ht="13.5" outlineLevel="1">
      <c r="A740" s="16" t="s">
        <v>39</v>
      </c>
      <c r="B740" s="9" t="s">
        <v>70</v>
      </c>
      <c r="C740" s="9" t="s">
        <v>92</v>
      </c>
      <c r="D740" s="9"/>
      <c r="E740" s="55">
        <f t="shared" si="27"/>
        <v>8374.7999999999993</v>
      </c>
      <c r="F740" s="55">
        <f t="shared" si="27"/>
        <v>8374.7999999999993</v>
      </c>
      <c r="G740" s="3"/>
      <c r="H740" s="3"/>
      <c r="I740" s="3"/>
    </row>
    <row r="741" spans="1:9" ht="13.5" outlineLevel="2">
      <c r="A741" s="16" t="s">
        <v>191</v>
      </c>
      <c r="B741" s="9" t="s">
        <v>70</v>
      </c>
      <c r="C741" s="9" t="s">
        <v>93</v>
      </c>
      <c r="D741" s="9" t="s">
        <v>415</v>
      </c>
      <c r="E741" s="55">
        <f t="shared" si="27"/>
        <v>8374.7999999999993</v>
      </c>
      <c r="F741" s="55">
        <f t="shared" si="27"/>
        <v>8374.7999999999993</v>
      </c>
      <c r="G741" s="3"/>
      <c r="H741" s="3"/>
      <c r="I741" s="3"/>
    </row>
    <row r="742" spans="1:9" ht="40.5" outlineLevel="3">
      <c r="A742" s="16" t="s">
        <v>143</v>
      </c>
      <c r="B742" s="9" t="s">
        <v>70</v>
      </c>
      <c r="C742" s="9" t="s">
        <v>93</v>
      </c>
      <c r="D742" s="9" t="s">
        <v>125</v>
      </c>
      <c r="E742" s="55">
        <f t="shared" si="27"/>
        <v>8374.7999999999993</v>
      </c>
      <c r="F742" s="55">
        <f t="shared" si="27"/>
        <v>8374.7999999999993</v>
      </c>
      <c r="G742" s="3"/>
      <c r="H742" s="3"/>
      <c r="I742" s="3"/>
    </row>
    <row r="743" spans="1:9" ht="13.5" outlineLevel="3">
      <c r="A743" s="16" t="s">
        <v>144</v>
      </c>
      <c r="B743" s="9" t="s">
        <v>70</v>
      </c>
      <c r="C743" s="9" t="s">
        <v>93</v>
      </c>
      <c r="D743" s="9" t="s">
        <v>429</v>
      </c>
      <c r="E743" s="55">
        <f>ведомственная!F352</f>
        <v>8374.7999999999993</v>
      </c>
      <c r="F743" s="55">
        <f>ведомственная!G352</f>
        <v>8374.7999999999993</v>
      </c>
      <c r="G743" s="3"/>
      <c r="H743" s="3"/>
      <c r="I743" s="3"/>
    </row>
    <row r="744" spans="1:9" ht="13.5" outlineLevel="3">
      <c r="A744" s="13" t="s">
        <v>142</v>
      </c>
      <c r="B744" s="32" t="s">
        <v>232</v>
      </c>
      <c r="C744" s="9"/>
      <c r="D744" s="9"/>
      <c r="E744" s="55">
        <f t="shared" ref="E744:F749" si="28">E745</f>
        <v>35000</v>
      </c>
      <c r="F744" s="55">
        <f t="shared" si="28"/>
        <v>35000</v>
      </c>
      <c r="G744" s="3"/>
      <c r="H744" s="3"/>
      <c r="I744" s="3"/>
    </row>
    <row r="745" spans="1:9" ht="15" customHeight="1" outlineLevel="1">
      <c r="A745" s="14" t="s">
        <v>126</v>
      </c>
      <c r="B745" s="9" t="s">
        <v>127</v>
      </c>
      <c r="C745" s="9"/>
      <c r="D745" s="9" t="s">
        <v>415</v>
      </c>
      <c r="E745" s="55">
        <f t="shared" si="28"/>
        <v>35000</v>
      </c>
      <c r="F745" s="55">
        <f t="shared" si="28"/>
        <v>35000</v>
      </c>
      <c r="G745" s="3"/>
      <c r="H745" s="3"/>
      <c r="I745" s="3"/>
    </row>
    <row r="746" spans="1:9" ht="15" customHeight="1" outlineLevel="1">
      <c r="A746" s="14" t="s">
        <v>233</v>
      </c>
      <c r="B746" s="9" t="s">
        <v>127</v>
      </c>
      <c r="C746" s="9" t="s">
        <v>89</v>
      </c>
      <c r="D746" s="9"/>
      <c r="E746" s="55">
        <f t="shared" si="28"/>
        <v>35000</v>
      </c>
      <c r="F746" s="55">
        <f t="shared" si="28"/>
        <v>35000</v>
      </c>
      <c r="G746" s="3"/>
      <c r="H746" s="3"/>
      <c r="I746" s="3"/>
    </row>
    <row r="747" spans="1:9" ht="15.75" customHeight="1" outlineLevel="1">
      <c r="A747" s="17" t="s">
        <v>234</v>
      </c>
      <c r="B747" s="9" t="s">
        <v>127</v>
      </c>
      <c r="C747" s="9" t="s">
        <v>506</v>
      </c>
      <c r="D747" s="9"/>
      <c r="E747" s="55">
        <f t="shared" si="28"/>
        <v>35000</v>
      </c>
      <c r="F747" s="55">
        <f t="shared" si="28"/>
        <v>35000</v>
      </c>
      <c r="G747" s="3"/>
      <c r="H747" s="3"/>
      <c r="I747" s="3"/>
    </row>
    <row r="748" spans="1:9" ht="25.5" customHeight="1" outlineLevel="2">
      <c r="A748" s="21" t="s">
        <v>235</v>
      </c>
      <c r="B748" s="9" t="s">
        <v>127</v>
      </c>
      <c r="C748" s="9" t="s">
        <v>507</v>
      </c>
      <c r="D748" s="9" t="s">
        <v>415</v>
      </c>
      <c r="E748" s="55">
        <f t="shared" si="28"/>
        <v>35000</v>
      </c>
      <c r="F748" s="55">
        <f t="shared" si="28"/>
        <v>35000</v>
      </c>
      <c r="G748" s="3"/>
      <c r="H748" s="3"/>
      <c r="I748" s="3"/>
    </row>
    <row r="749" spans="1:9" ht="13.5" customHeight="1" outlineLevel="2">
      <c r="A749" s="21" t="s">
        <v>172</v>
      </c>
      <c r="B749" s="9" t="s">
        <v>127</v>
      </c>
      <c r="C749" s="9" t="s">
        <v>507</v>
      </c>
      <c r="D749" s="9" t="s">
        <v>173</v>
      </c>
      <c r="E749" s="55">
        <f t="shared" si="28"/>
        <v>35000</v>
      </c>
      <c r="F749" s="55">
        <f t="shared" si="28"/>
        <v>35000</v>
      </c>
      <c r="G749" s="3"/>
      <c r="H749" s="3"/>
      <c r="I749" s="3"/>
    </row>
    <row r="750" spans="1:9" ht="17.25" customHeight="1" outlineLevel="3">
      <c r="A750" s="21" t="s">
        <v>171</v>
      </c>
      <c r="B750" s="9" t="s">
        <v>127</v>
      </c>
      <c r="C750" s="9" t="s">
        <v>507</v>
      </c>
      <c r="D750" s="9" t="s">
        <v>170</v>
      </c>
      <c r="E750" s="55">
        <f>ведомственная!F806</f>
        <v>35000</v>
      </c>
      <c r="F750" s="55">
        <f>ведомственная!G806</f>
        <v>35000</v>
      </c>
      <c r="G750" s="3"/>
      <c r="H750" s="3"/>
      <c r="I750" s="3"/>
    </row>
    <row r="751" spans="1:9" ht="13.5">
      <c r="A751" s="29" t="s">
        <v>413</v>
      </c>
      <c r="B751" s="11"/>
      <c r="C751" s="11"/>
      <c r="D751" s="11"/>
      <c r="E751" s="58">
        <f>E8+E142+E155+E203+E295+E318+E339+E555+E615+E635+E684+E744</f>
        <v>3812844.3</v>
      </c>
      <c r="F751" s="58">
        <f>F8+F142+F155+F203+F295+F318+F339+F555+F615+F635+F684+F744</f>
        <v>3826591.6</v>
      </c>
      <c r="G751" s="3"/>
      <c r="H751" s="3"/>
      <c r="I751" s="3"/>
    </row>
    <row r="752" spans="1:9">
      <c r="A752" s="5"/>
      <c r="E752" s="59"/>
      <c r="G752" s="3"/>
      <c r="H752" s="3"/>
      <c r="I752" s="3"/>
    </row>
    <row r="753" spans="5:9">
      <c r="E753" s="59"/>
      <c r="G753" s="3"/>
      <c r="H753" s="3"/>
      <c r="I753" s="3"/>
    </row>
    <row r="754" spans="5:9">
      <c r="E754" s="59"/>
      <c r="G754" s="3"/>
      <c r="H754" s="3"/>
      <c r="I754" s="3"/>
    </row>
    <row r="755" spans="5:9">
      <c r="E755" s="59"/>
      <c r="G755" s="3"/>
      <c r="H755" s="3"/>
      <c r="I755" s="3"/>
    </row>
    <row r="756" spans="5:9">
      <c r="E756" s="59"/>
      <c r="G756" s="3"/>
      <c r="H756" s="3"/>
      <c r="I756" s="3"/>
    </row>
    <row r="757" spans="5:9">
      <c r="E757" s="59"/>
      <c r="G757" s="3"/>
      <c r="H757" s="3"/>
      <c r="I757" s="3"/>
    </row>
    <row r="758" spans="5:9">
      <c r="E758" s="59"/>
      <c r="G758" s="3"/>
      <c r="H758" s="3"/>
      <c r="I758" s="3"/>
    </row>
    <row r="759" spans="5:9">
      <c r="E759" s="59"/>
      <c r="G759" s="3"/>
      <c r="H759" s="3"/>
      <c r="I759" s="3"/>
    </row>
    <row r="760" spans="5:9">
      <c r="E760" s="59"/>
      <c r="G760" s="3"/>
      <c r="H760" s="3"/>
      <c r="I760" s="3"/>
    </row>
    <row r="761" spans="5:9">
      <c r="E761" s="59"/>
      <c r="G761" s="3"/>
      <c r="H761" s="3"/>
      <c r="I761" s="3"/>
    </row>
    <row r="762" spans="5:9">
      <c r="E762" s="59"/>
      <c r="G762" s="3"/>
      <c r="H762" s="3"/>
      <c r="I762" s="3"/>
    </row>
    <row r="763" spans="5:9">
      <c r="E763" s="59"/>
      <c r="G763" s="3"/>
      <c r="H763" s="3"/>
      <c r="I763" s="3"/>
    </row>
    <row r="764" spans="5:9">
      <c r="E764" s="59"/>
      <c r="G764" s="3"/>
      <c r="H764" s="3"/>
      <c r="I764" s="3"/>
    </row>
    <row r="765" spans="5:9">
      <c r="E765" s="59"/>
      <c r="G765" s="3"/>
      <c r="H765" s="3"/>
      <c r="I765" s="3"/>
    </row>
    <row r="766" spans="5:9">
      <c r="E766" s="59"/>
      <c r="G766" s="3"/>
      <c r="H766" s="3"/>
      <c r="I766" s="3"/>
    </row>
    <row r="767" spans="5:9">
      <c r="E767" s="59"/>
      <c r="G767" s="3"/>
      <c r="H767" s="3"/>
      <c r="I767" s="3"/>
    </row>
    <row r="768" spans="5:9">
      <c r="E768" s="59"/>
      <c r="G768" s="3"/>
      <c r="H768" s="3"/>
      <c r="I768" s="3"/>
    </row>
    <row r="769" spans="5:9">
      <c r="E769" s="59"/>
      <c r="G769" s="3"/>
      <c r="H769" s="3"/>
      <c r="I769" s="3"/>
    </row>
    <row r="770" spans="5:9">
      <c r="E770" s="59"/>
      <c r="G770" s="3"/>
      <c r="H770" s="3"/>
      <c r="I770" s="3"/>
    </row>
    <row r="771" spans="5:9">
      <c r="E771" s="59"/>
      <c r="G771" s="3"/>
      <c r="H771" s="3"/>
      <c r="I771" s="3"/>
    </row>
    <row r="772" spans="5:9">
      <c r="E772" s="59"/>
      <c r="G772" s="3"/>
      <c r="H772" s="3"/>
      <c r="I772" s="3"/>
    </row>
    <row r="773" spans="5:9">
      <c r="E773" s="59"/>
      <c r="G773" s="3"/>
      <c r="H773" s="3"/>
      <c r="I773" s="3"/>
    </row>
    <row r="774" spans="5:9">
      <c r="E774" s="59"/>
      <c r="G774" s="3"/>
      <c r="H774" s="3"/>
      <c r="I774" s="3"/>
    </row>
    <row r="775" spans="5:9">
      <c r="E775" s="59"/>
      <c r="G775" s="3"/>
      <c r="H775" s="3"/>
      <c r="I775" s="3"/>
    </row>
    <row r="776" spans="5:9">
      <c r="E776" s="59"/>
      <c r="G776" s="3"/>
      <c r="H776" s="3"/>
      <c r="I776" s="3"/>
    </row>
    <row r="777" spans="5:9">
      <c r="E777" s="59"/>
      <c r="G777" s="3"/>
      <c r="H777" s="3"/>
      <c r="I777" s="3"/>
    </row>
    <row r="778" spans="5:9">
      <c r="E778" s="59"/>
    </row>
    <row r="779" spans="5:9">
      <c r="E779" s="59"/>
    </row>
    <row r="780" spans="5:9">
      <c r="E780" s="59"/>
    </row>
    <row r="781" spans="5:9">
      <c r="E781" s="59"/>
    </row>
  </sheetData>
  <mergeCells count="9">
    <mergeCell ref="B1:F1"/>
    <mergeCell ref="A2:I2"/>
    <mergeCell ref="A4:I4"/>
    <mergeCell ref="E6:F6"/>
    <mergeCell ref="A6:A7"/>
    <mergeCell ref="B6:B7"/>
    <mergeCell ref="C6:C7"/>
    <mergeCell ref="D6:D7"/>
    <mergeCell ref="A3:F3"/>
  </mergeCells>
  <phoneticPr fontId="0" type="noConversion"/>
  <pageMargins left="0.86614173228346458" right="0.35433070866141736" top="0.51181102362204722" bottom="0.19685039370078741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640"/>
  <sheetViews>
    <sheetView showGridLines="0" tabSelected="1" topLeftCell="A254" workbookViewId="0">
      <selection activeCell="A314" sqref="A1:E1048576"/>
    </sheetView>
  </sheetViews>
  <sheetFormatPr defaultRowHeight="12.75" outlineLevelRow="3"/>
  <cols>
    <col min="1" max="1" width="80.140625" style="3" customWidth="1"/>
    <col min="2" max="2" width="10.5703125" style="3" customWidth="1"/>
    <col min="3" max="3" width="6.7109375" style="3" customWidth="1"/>
    <col min="4" max="5" width="9.28515625" style="3" customWidth="1"/>
  </cols>
  <sheetData>
    <row r="1" spans="1:8" ht="79.5" customHeight="1">
      <c r="A1" s="86" t="s">
        <v>586</v>
      </c>
      <c r="B1" s="86"/>
      <c r="C1" s="86"/>
      <c r="D1" s="86"/>
      <c r="E1" s="86"/>
      <c r="F1" s="5"/>
      <c r="G1" s="5"/>
      <c r="H1" s="5"/>
    </row>
    <row r="2" spans="1:8">
      <c r="A2" s="88"/>
      <c r="B2" s="88"/>
      <c r="C2" s="88"/>
      <c r="D2" s="88"/>
      <c r="E2" s="88"/>
      <c r="F2" s="88"/>
      <c r="G2" s="88"/>
      <c r="H2" s="88"/>
    </row>
    <row r="3" spans="1:8" ht="46.5" customHeight="1">
      <c r="A3" s="92" t="s">
        <v>568</v>
      </c>
      <c r="B3" s="92"/>
      <c r="C3" s="92"/>
      <c r="D3" s="92"/>
      <c r="E3" s="92"/>
      <c r="F3" s="79"/>
      <c r="G3" s="79"/>
      <c r="H3" s="79"/>
    </row>
    <row r="4" spans="1:8">
      <c r="A4" s="88"/>
      <c r="B4" s="88"/>
      <c r="C4" s="88"/>
      <c r="D4" s="88"/>
      <c r="E4" s="88"/>
      <c r="F4" s="88"/>
      <c r="G4" s="88"/>
      <c r="H4" s="88"/>
    </row>
    <row r="5" spans="1:8">
      <c r="A5" s="5"/>
      <c r="B5" s="5"/>
      <c r="C5" s="5"/>
      <c r="D5" s="81" t="s">
        <v>414</v>
      </c>
      <c r="E5" s="5"/>
      <c r="F5" s="5"/>
      <c r="G5" s="5"/>
      <c r="H5" s="5"/>
    </row>
    <row r="6" spans="1:8" ht="18.75" customHeight="1">
      <c r="A6" s="90" t="s">
        <v>416</v>
      </c>
      <c r="B6" s="90" t="s">
        <v>419</v>
      </c>
      <c r="C6" s="90" t="s">
        <v>420</v>
      </c>
      <c r="D6" s="89" t="s">
        <v>197</v>
      </c>
      <c r="E6" s="89"/>
      <c r="F6" s="3"/>
      <c r="G6" s="3"/>
      <c r="H6" s="3"/>
    </row>
    <row r="7" spans="1:8" ht="18.75" customHeight="1">
      <c r="A7" s="91"/>
      <c r="B7" s="91"/>
      <c r="C7" s="91"/>
      <c r="D7" s="85" t="s">
        <v>564</v>
      </c>
      <c r="E7" s="85" t="s">
        <v>565</v>
      </c>
      <c r="F7" s="3"/>
      <c r="G7" s="3"/>
      <c r="H7" s="3"/>
    </row>
    <row r="8" spans="1:8" ht="25.5">
      <c r="A8" s="43" t="s">
        <v>40</v>
      </c>
      <c r="B8" s="12" t="s">
        <v>493</v>
      </c>
      <c r="C8" s="44"/>
      <c r="D8" s="61">
        <f t="shared" ref="D8:E11" si="0">D9</f>
        <v>15717</v>
      </c>
      <c r="E8" s="61">
        <f t="shared" si="0"/>
        <v>15717</v>
      </c>
      <c r="F8" s="3"/>
      <c r="G8" s="3"/>
      <c r="H8" s="3"/>
    </row>
    <row r="9" spans="1:8" ht="13.5">
      <c r="A9" s="52" t="s">
        <v>46</v>
      </c>
      <c r="B9" s="12" t="s">
        <v>494</v>
      </c>
      <c r="C9" s="44"/>
      <c r="D9" s="61">
        <f t="shared" si="0"/>
        <v>15717</v>
      </c>
      <c r="E9" s="61">
        <f t="shared" si="0"/>
        <v>15717</v>
      </c>
      <c r="F9" s="3"/>
      <c r="G9" s="3"/>
      <c r="H9" s="3"/>
    </row>
    <row r="10" spans="1:8" ht="13.5">
      <c r="A10" s="14" t="s">
        <v>551</v>
      </c>
      <c r="B10" s="9" t="s">
        <v>495</v>
      </c>
      <c r="C10" s="9"/>
      <c r="D10" s="55">
        <f t="shared" si="0"/>
        <v>15717</v>
      </c>
      <c r="E10" s="55">
        <f t="shared" si="0"/>
        <v>15717</v>
      </c>
      <c r="F10" s="3"/>
      <c r="G10" s="3"/>
      <c r="H10" s="3"/>
    </row>
    <row r="11" spans="1:8" ht="13.5">
      <c r="A11" s="16" t="s">
        <v>145</v>
      </c>
      <c r="B11" s="9" t="s">
        <v>495</v>
      </c>
      <c r="C11" s="9" t="s">
        <v>147</v>
      </c>
      <c r="D11" s="55">
        <f t="shared" si="0"/>
        <v>15717</v>
      </c>
      <c r="E11" s="55">
        <f t="shared" si="0"/>
        <v>15717</v>
      </c>
      <c r="F11" s="3"/>
      <c r="G11" s="3"/>
      <c r="H11" s="3"/>
    </row>
    <row r="12" spans="1:8" ht="13.5">
      <c r="A12" s="16" t="s">
        <v>146</v>
      </c>
      <c r="B12" s="9" t="s">
        <v>495</v>
      </c>
      <c r="C12" s="9" t="s">
        <v>148</v>
      </c>
      <c r="D12" s="55">
        <f>ведомственная!F239</f>
        <v>15717</v>
      </c>
      <c r="E12" s="55">
        <f>ведомственная!G239</f>
        <v>15717</v>
      </c>
      <c r="F12" s="3"/>
      <c r="G12" s="3"/>
      <c r="H12" s="3"/>
    </row>
    <row r="13" spans="1:8" ht="25.5">
      <c r="A13" s="43" t="s">
        <v>365</v>
      </c>
      <c r="B13" s="12" t="s">
        <v>278</v>
      </c>
      <c r="C13" s="44"/>
      <c r="D13" s="61">
        <f>D14+D21+D29</f>
        <v>402868.50000000006</v>
      </c>
      <c r="E13" s="61">
        <f>E14+E21+E29</f>
        <v>402868.50000000006</v>
      </c>
      <c r="F13" s="3"/>
      <c r="G13" s="3"/>
      <c r="H13" s="3"/>
    </row>
    <row r="14" spans="1:8" ht="20.25" customHeight="1">
      <c r="A14" s="36" t="s">
        <v>238</v>
      </c>
      <c r="B14" s="12" t="s">
        <v>289</v>
      </c>
      <c r="C14" s="12"/>
      <c r="D14" s="57">
        <f>D15+D18</f>
        <v>12358.1</v>
      </c>
      <c r="E14" s="57">
        <f>E15+E18</f>
        <v>12358.1</v>
      </c>
      <c r="F14" s="3"/>
      <c r="G14" s="3"/>
      <c r="H14" s="3"/>
    </row>
    <row r="15" spans="1:8" ht="13.5">
      <c r="A15" s="14" t="s">
        <v>400</v>
      </c>
      <c r="B15" s="9" t="s">
        <v>290</v>
      </c>
      <c r="C15" s="9" t="s">
        <v>415</v>
      </c>
      <c r="D15" s="55">
        <f>D16</f>
        <v>12086.7</v>
      </c>
      <c r="E15" s="55">
        <f>E16</f>
        <v>12086.7</v>
      </c>
      <c r="F15" s="3"/>
      <c r="G15" s="3"/>
      <c r="H15" s="3"/>
    </row>
    <row r="16" spans="1:8" ht="13.5">
      <c r="A16" s="16" t="s">
        <v>153</v>
      </c>
      <c r="B16" s="9" t="s">
        <v>290</v>
      </c>
      <c r="C16" s="9" t="s">
        <v>154</v>
      </c>
      <c r="D16" s="55">
        <f>D17</f>
        <v>12086.7</v>
      </c>
      <c r="E16" s="55">
        <f>E17</f>
        <v>12086.7</v>
      </c>
      <c r="F16" s="3"/>
      <c r="G16" s="3"/>
      <c r="H16" s="3"/>
    </row>
    <row r="17" spans="1:8" ht="13.5">
      <c r="A17" s="24" t="s">
        <v>162</v>
      </c>
      <c r="B17" s="9" t="s">
        <v>290</v>
      </c>
      <c r="C17" s="9" t="s">
        <v>163</v>
      </c>
      <c r="D17" s="55">
        <f>ведомственная!F613</f>
        <v>12086.7</v>
      </c>
      <c r="E17" s="55">
        <f>ведомственная!G613</f>
        <v>12086.7</v>
      </c>
      <c r="F17" s="3"/>
      <c r="G17" s="3"/>
      <c r="H17" s="3"/>
    </row>
    <row r="18" spans="1:8" ht="27">
      <c r="A18" s="24" t="s">
        <v>547</v>
      </c>
      <c r="B18" s="9" t="s">
        <v>548</v>
      </c>
      <c r="C18" s="9"/>
      <c r="D18" s="55">
        <f>D19</f>
        <v>271.39999999999998</v>
      </c>
      <c r="E18" s="55">
        <f>E19</f>
        <v>271.39999999999998</v>
      </c>
      <c r="F18" s="3"/>
      <c r="G18" s="3"/>
      <c r="H18" s="3"/>
    </row>
    <row r="19" spans="1:8" ht="13.5">
      <c r="A19" s="16" t="s">
        <v>153</v>
      </c>
      <c r="B19" s="9" t="s">
        <v>548</v>
      </c>
      <c r="C19" s="9" t="s">
        <v>154</v>
      </c>
      <c r="D19" s="55">
        <f>D20</f>
        <v>271.39999999999998</v>
      </c>
      <c r="E19" s="55">
        <f>E20</f>
        <v>271.39999999999998</v>
      </c>
      <c r="F19" s="3"/>
      <c r="G19" s="3"/>
      <c r="H19" s="3"/>
    </row>
    <row r="20" spans="1:8" ht="13.5">
      <c r="A20" s="24" t="s">
        <v>162</v>
      </c>
      <c r="B20" s="9" t="s">
        <v>548</v>
      </c>
      <c r="C20" s="9" t="s">
        <v>163</v>
      </c>
      <c r="D20" s="55">
        <f>ведомственная!F616</f>
        <v>271.39999999999998</v>
      </c>
      <c r="E20" s="55">
        <f>ведомственная!G616</f>
        <v>271.39999999999998</v>
      </c>
      <c r="F20" s="3"/>
      <c r="G20" s="3"/>
      <c r="H20" s="3"/>
    </row>
    <row r="21" spans="1:8" ht="27">
      <c r="A21" s="36" t="s">
        <v>202</v>
      </c>
      <c r="B21" s="12" t="s">
        <v>279</v>
      </c>
      <c r="C21" s="12"/>
      <c r="D21" s="57">
        <f>D22+D26</f>
        <v>87761.8</v>
      </c>
      <c r="E21" s="57">
        <f>E22+E26</f>
        <v>87761.8</v>
      </c>
      <c r="F21" s="3"/>
      <c r="G21" s="3"/>
      <c r="H21" s="3"/>
    </row>
    <row r="22" spans="1:8" ht="13.5">
      <c r="A22" s="14" t="s">
        <v>240</v>
      </c>
      <c r="B22" s="9" t="s">
        <v>280</v>
      </c>
      <c r="C22" s="9" t="s">
        <v>415</v>
      </c>
      <c r="D22" s="55">
        <f>D23</f>
        <v>87673.8</v>
      </c>
      <c r="E22" s="55">
        <f>E23</f>
        <v>87673.8</v>
      </c>
      <c r="F22" s="3"/>
      <c r="G22" s="3"/>
      <c r="H22" s="3"/>
    </row>
    <row r="23" spans="1:8" ht="13.5">
      <c r="A23" s="16" t="s">
        <v>153</v>
      </c>
      <c r="B23" s="9" t="s">
        <v>280</v>
      </c>
      <c r="C23" s="9" t="s">
        <v>154</v>
      </c>
      <c r="D23" s="55">
        <f>D24+D25</f>
        <v>87673.8</v>
      </c>
      <c r="E23" s="55">
        <f>E24+E25</f>
        <v>87673.8</v>
      </c>
      <c r="F23" s="3"/>
      <c r="G23" s="3"/>
      <c r="H23" s="3"/>
    </row>
    <row r="24" spans="1:8" ht="13.5">
      <c r="A24" s="24" t="s">
        <v>162</v>
      </c>
      <c r="B24" s="9" t="s">
        <v>280</v>
      </c>
      <c r="C24" s="9" t="s">
        <v>163</v>
      </c>
      <c r="D24" s="55">
        <f>ведомственная!F562</f>
        <v>43837.4</v>
      </c>
      <c r="E24" s="55">
        <f>ведомственная!G562</f>
        <v>43837.4</v>
      </c>
      <c r="F24" s="3"/>
      <c r="G24" s="3"/>
      <c r="H24" s="3"/>
    </row>
    <row r="25" spans="1:8" ht="13.5">
      <c r="A25" s="24" t="s">
        <v>164</v>
      </c>
      <c r="B25" s="9" t="s">
        <v>280</v>
      </c>
      <c r="C25" s="9" t="s">
        <v>155</v>
      </c>
      <c r="D25" s="55">
        <f>ведомственная!F563</f>
        <v>43836.4</v>
      </c>
      <c r="E25" s="55">
        <f>ведомственная!G563</f>
        <v>43836.4</v>
      </c>
      <c r="F25" s="3"/>
      <c r="G25" s="3"/>
      <c r="H25" s="3"/>
    </row>
    <row r="26" spans="1:8" ht="27">
      <c r="A26" s="24" t="s">
        <v>549</v>
      </c>
      <c r="B26" s="9" t="s">
        <v>550</v>
      </c>
      <c r="C26" s="9"/>
      <c r="D26" s="55">
        <f>D27</f>
        <v>88</v>
      </c>
      <c r="E26" s="55">
        <f>E27</f>
        <v>88</v>
      </c>
      <c r="F26" s="3"/>
      <c r="G26" s="3"/>
      <c r="H26" s="3"/>
    </row>
    <row r="27" spans="1:8" ht="13.5">
      <c r="A27" s="16" t="s">
        <v>153</v>
      </c>
      <c r="B27" s="9" t="s">
        <v>550</v>
      </c>
      <c r="C27" s="9" t="s">
        <v>154</v>
      </c>
      <c r="D27" s="55">
        <f>D28</f>
        <v>88</v>
      </c>
      <c r="E27" s="55">
        <f>E28</f>
        <v>88</v>
      </c>
      <c r="F27" s="3"/>
      <c r="G27" s="3"/>
      <c r="H27" s="3"/>
    </row>
    <row r="28" spans="1:8" ht="13.5">
      <c r="A28" s="24" t="s">
        <v>164</v>
      </c>
      <c r="B28" s="9" t="s">
        <v>550</v>
      </c>
      <c r="C28" s="9" t="s">
        <v>155</v>
      </c>
      <c r="D28" s="55">
        <f>ведомственная!F566</f>
        <v>88</v>
      </c>
      <c r="E28" s="55">
        <f>ведомственная!G566</f>
        <v>88</v>
      </c>
      <c r="F28" s="3"/>
      <c r="G28" s="3"/>
      <c r="H28" s="3"/>
    </row>
    <row r="29" spans="1:8" ht="18" customHeight="1">
      <c r="A29" s="38" t="s">
        <v>443</v>
      </c>
      <c r="B29" s="12" t="s">
        <v>291</v>
      </c>
      <c r="C29" s="12"/>
      <c r="D29" s="57">
        <f>D30+D37+D42+D49+D45+D55+D52+D58+D64+D61</f>
        <v>302748.60000000003</v>
      </c>
      <c r="E29" s="57">
        <f>E30+E37+E42+E49+E45+E55+E52+E58+E64+E61</f>
        <v>302748.60000000003</v>
      </c>
      <c r="F29" s="3"/>
      <c r="G29" s="3"/>
      <c r="H29" s="3"/>
    </row>
    <row r="30" spans="1:8" ht="27">
      <c r="A30" s="16" t="s">
        <v>441</v>
      </c>
      <c r="B30" s="9" t="s">
        <v>299</v>
      </c>
      <c r="C30" s="9"/>
      <c r="D30" s="55">
        <f>D31+D33+D35</f>
        <v>27941.200000000001</v>
      </c>
      <c r="E30" s="55">
        <f>E31+E33+E35</f>
        <v>27941.200000000001</v>
      </c>
      <c r="F30" s="3"/>
      <c r="G30" s="3"/>
      <c r="H30" s="3"/>
    </row>
    <row r="31" spans="1:8" ht="27" customHeight="1">
      <c r="A31" s="16" t="s">
        <v>143</v>
      </c>
      <c r="B31" s="9" t="s">
        <v>299</v>
      </c>
      <c r="C31" s="9" t="s">
        <v>125</v>
      </c>
      <c r="D31" s="55">
        <f>D32</f>
        <v>24760.2</v>
      </c>
      <c r="E31" s="55">
        <f>E32</f>
        <v>24760.2</v>
      </c>
      <c r="F31" s="3"/>
      <c r="G31" s="3"/>
      <c r="H31" s="3"/>
    </row>
    <row r="32" spans="1:8" ht="13.5">
      <c r="A32" s="16" t="s">
        <v>165</v>
      </c>
      <c r="B32" s="9" t="s">
        <v>299</v>
      </c>
      <c r="C32" s="9" t="s">
        <v>166</v>
      </c>
      <c r="D32" s="55">
        <f>функциональная!E610</f>
        <v>24760.2</v>
      </c>
      <c r="E32" s="55">
        <f>функциональная!F610</f>
        <v>24760.2</v>
      </c>
      <c r="F32" s="3"/>
      <c r="G32" s="3"/>
      <c r="H32" s="3"/>
    </row>
    <row r="33" spans="1:8" ht="13.5">
      <c r="A33" s="16" t="s">
        <v>145</v>
      </c>
      <c r="B33" s="9" t="s">
        <v>299</v>
      </c>
      <c r="C33" s="9" t="s">
        <v>147</v>
      </c>
      <c r="D33" s="55">
        <f>D34</f>
        <v>3175</v>
      </c>
      <c r="E33" s="55">
        <f>E34</f>
        <v>3175</v>
      </c>
      <c r="F33" s="3"/>
      <c r="G33" s="3"/>
      <c r="H33" s="3"/>
    </row>
    <row r="34" spans="1:8" ht="13.5">
      <c r="A34" s="16" t="s">
        <v>146</v>
      </c>
      <c r="B34" s="9" t="s">
        <v>299</v>
      </c>
      <c r="C34" s="9" t="s">
        <v>148</v>
      </c>
      <c r="D34" s="55">
        <f>функциональная!E612</f>
        <v>3175</v>
      </c>
      <c r="E34" s="55">
        <f>функциональная!F612</f>
        <v>3175</v>
      </c>
      <c r="F34" s="3"/>
      <c r="G34" s="3"/>
      <c r="H34" s="3"/>
    </row>
    <row r="35" spans="1:8" ht="13.5">
      <c r="A35" s="15" t="s">
        <v>149</v>
      </c>
      <c r="B35" s="9" t="s">
        <v>299</v>
      </c>
      <c r="C35" s="9" t="s">
        <v>151</v>
      </c>
      <c r="D35" s="55">
        <f>D36</f>
        <v>6</v>
      </c>
      <c r="E35" s="55">
        <f>E36</f>
        <v>6</v>
      </c>
      <c r="F35" s="3"/>
      <c r="G35" s="3"/>
      <c r="H35" s="3"/>
    </row>
    <row r="36" spans="1:8" ht="13.5">
      <c r="A36" s="16" t="s">
        <v>150</v>
      </c>
      <c r="B36" s="9" t="s">
        <v>299</v>
      </c>
      <c r="C36" s="9" t="s">
        <v>152</v>
      </c>
      <c r="D36" s="55">
        <f>функциональная!E614</f>
        <v>6</v>
      </c>
      <c r="E36" s="55">
        <f>функциональная!F614</f>
        <v>6</v>
      </c>
      <c r="F36" s="3"/>
      <c r="G36" s="3"/>
      <c r="H36" s="3"/>
    </row>
    <row r="37" spans="1:8" ht="13.5">
      <c r="A37" s="14" t="s">
        <v>184</v>
      </c>
      <c r="B37" s="9" t="s">
        <v>292</v>
      </c>
      <c r="C37" s="9" t="s">
        <v>415</v>
      </c>
      <c r="D37" s="55">
        <f>D38+D40</f>
        <v>1994.1</v>
      </c>
      <c r="E37" s="55">
        <f>E38+E40</f>
        <v>1994.1</v>
      </c>
      <c r="F37" s="3"/>
      <c r="G37" s="3"/>
      <c r="H37" s="3"/>
    </row>
    <row r="38" spans="1:8" ht="13.5">
      <c r="A38" s="16" t="s">
        <v>145</v>
      </c>
      <c r="B38" s="9" t="s">
        <v>292</v>
      </c>
      <c r="C38" s="9" t="s">
        <v>147</v>
      </c>
      <c r="D38" s="55">
        <f>D39</f>
        <v>1984.1</v>
      </c>
      <c r="E38" s="55">
        <f>E39</f>
        <v>1984.1</v>
      </c>
      <c r="F38" s="3"/>
      <c r="G38" s="3"/>
      <c r="H38" s="3"/>
    </row>
    <row r="39" spans="1:8" ht="13.5">
      <c r="A39" s="16" t="s">
        <v>146</v>
      </c>
      <c r="B39" s="9" t="s">
        <v>292</v>
      </c>
      <c r="C39" s="9" t="s">
        <v>148</v>
      </c>
      <c r="D39" s="55">
        <f>функциональная!E568</f>
        <v>1984.1</v>
      </c>
      <c r="E39" s="55">
        <f>функциональная!F568</f>
        <v>1984.1</v>
      </c>
      <c r="F39" s="3"/>
      <c r="G39" s="3"/>
      <c r="H39" s="3"/>
    </row>
    <row r="40" spans="1:8" ht="13.5">
      <c r="A40" s="15" t="s">
        <v>149</v>
      </c>
      <c r="B40" s="9" t="s">
        <v>292</v>
      </c>
      <c r="C40" s="9" t="s">
        <v>151</v>
      </c>
      <c r="D40" s="55">
        <f>D41</f>
        <v>10</v>
      </c>
      <c r="E40" s="55">
        <f>E41</f>
        <v>10</v>
      </c>
      <c r="F40" s="3"/>
      <c r="G40" s="3"/>
      <c r="H40" s="3"/>
    </row>
    <row r="41" spans="1:8" ht="13.5">
      <c r="A41" s="16" t="s">
        <v>150</v>
      </c>
      <c r="B41" s="9" t="s">
        <v>292</v>
      </c>
      <c r="C41" s="9" t="s">
        <v>152</v>
      </c>
      <c r="D41" s="55">
        <f>функциональная!E570</f>
        <v>10</v>
      </c>
      <c r="E41" s="55">
        <f>функциональная!F570</f>
        <v>10</v>
      </c>
      <c r="F41" s="3"/>
      <c r="G41" s="3"/>
      <c r="H41" s="3"/>
    </row>
    <row r="42" spans="1:8" ht="13.5">
      <c r="A42" s="14" t="s">
        <v>325</v>
      </c>
      <c r="B42" s="9" t="s">
        <v>293</v>
      </c>
      <c r="C42" s="9"/>
      <c r="D42" s="55">
        <f>D43</f>
        <v>750</v>
      </c>
      <c r="E42" s="55">
        <f>E43</f>
        <v>750</v>
      </c>
      <c r="F42" s="59">
        <f>D42+D45+D49+D52+D55+D58+D61+D64</f>
        <v>272813.30000000005</v>
      </c>
      <c r="G42" s="59">
        <f>E42+E45+E49+E52+E55+E58+E61+E64</f>
        <v>272813.30000000005</v>
      </c>
      <c r="H42" s="3"/>
    </row>
    <row r="43" spans="1:8" ht="13.5">
      <c r="A43" s="16" t="s">
        <v>145</v>
      </c>
      <c r="B43" s="9" t="s">
        <v>293</v>
      </c>
      <c r="C43" s="9" t="s">
        <v>147</v>
      </c>
      <c r="D43" s="55">
        <f>D44</f>
        <v>750</v>
      </c>
      <c r="E43" s="55">
        <f>E44</f>
        <v>750</v>
      </c>
      <c r="F43" s="3"/>
      <c r="G43" s="3"/>
      <c r="H43" s="3"/>
    </row>
    <row r="44" spans="1:8" ht="13.5">
      <c r="A44" s="16" t="s">
        <v>146</v>
      </c>
      <c r="B44" s="9" t="s">
        <v>293</v>
      </c>
      <c r="C44" s="9" t="s">
        <v>148</v>
      </c>
      <c r="D44" s="55">
        <f>ведомственная!F625</f>
        <v>750</v>
      </c>
      <c r="E44" s="55">
        <f>ведомственная!G625</f>
        <v>750</v>
      </c>
      <c r="F44" s="3"/>
      <c r="G44" s="3"/>
      <c r="H44" s="3"/>
    </row>
    <row r="45" spans="1:8" ht="15" customHeight="1">
      <c r="A45" s="24" t="s">
        <v>329</v>
      </c>
      <c r="B45" s="9" t="s">
        <v>294</v>
      </c>
      <c r="C45" s="9"/>
      <c r="D45" s="55">
        <f>D46</f>
        <v>119522.8</v>
      </c>
      <c r="E45" s="55">
        <f>E46</f>
        <v>119522.8</v>
      </c>
      <c r="F45" s="3"/>
      <c r="G45" s="3"/>
      <c r="H45" s="3"/>
    </row>
    <row r="46" spans="1:8" ht="13.5">
      <c r="A46" s="16" t="s">
        <v>153</v>
      </c>
      <c r="B46" s="9" t="s">
        <v>294</v>
      </c>
      <c r="C46" s="9" t="s">
        <v>154</v>
      </c>
      <c r="D46" s="55">
        <f>D47+D48</f>
        <v>119522.8</v>
      </c>
      <c r="E46" s="55">
        <f>E47+E48</f>
        <v>119522.8</v>
      </c>
      <c r="F46" s="3"/>
      <c r="G46" s="3"/>
      <c r="H46" s="3"/>
    </row>
    <row r="47" spans="1:8" ht="13.5">
      <c r="A47" s="24" t="s">
        <v>162</v>
      </c>
      <c r="B47" s="9" t="s">
        <v>294</v>
      </c>
      <c r="C47" s="9" t="s">
        <v>163</v>
      </c>
      <c r="D47" s="55">
        <f>ведомственная!F628</f>
        <v>110368.8</v>
      </c>
      <c r="E47" s="55">
        <f>ведомственная!G628</f>
        <v>110368.8</v>
      </c>
      <c r="F47" s="3"/>
      <c r="G47" s="3"/>
      <c r="H47" s="3"/>
    </row>
    <row r="48" spans="1:8" ht="13.5">
      <c r="A48" s="24" t="s">
        <v>164</v>
      </c>
      <c r="B48" s="9" t="s">
        <v>294</v>
      </c>
      <c r="C48" s="9" t="s">
        <v>155</v>
      </c>
      <c r="D48" s="55">
        <f>ведомственная!F629</f>
        <v>9154</v>
      </c>
      <c r="E48" s="55">
        <f>ведомственная!G629</f>
        <v>9154</v>
      </c>
      <c r="F48" s="3"/>
      <c r="G48" s="3"/>
      <c r="H48" s="3"/>
    </row>
    <row r="49" spans="1:8" ht="13.5">
      <c r="A49" s="24" t="s">
        <v>326</v>
      </c>
      <c r="B49" s="9" t="s">
        <v>131</v>
      </c>
      <c r="C49" s="9"/>
      <c r="D49" s="55">
        <f>D50</f>
        <v>6000</v>
      </c>
      <c r="E49" s="55">
        <f>E50</f>
        <v>6000</v>
      </c>
      <c r="F49" s="3"/>
      <c r="G49" s="3"/>
      <c r="H49" s="3"/>
    </row>
    <row r="50" spans="1:8" ht="13.5">
      <c r="A50" s="16" t="s">
        <v>153</v>
      </c>
      <c r="B50" s="9" t="s">
        <v>131</v>
      </c>
      <c r="C50" s="9" t="s">
        <v>154</v>
      </c>
      <c r="D50" s="55">
        <f>D51</f>
        <v>6000</v>
      </c>
      <c r="E50" s="55">
        <f>E51</f>
        <v>6000</v>
      </c>
      <c r="F50" s="3"/>
      <c r="G50" s="3"/>
      <c r="H50" s="3"/>
    </row>
    <row r="51" spans="1:8" ht="13.5">
      <c r="A51" s="24" t="s">
        <v>162</v>
      </c>
      <c r="B51" s="9" t="s">
        <v>131</v>
      </c>
      <c r="C51" s="9" t="s">
        <v>163</v>
      </c>
      <c r="D51" s="55">
        <f>ведомственная!F632</f>
        <v>6000</v>
      </c>
      <c r="E51" s="55">
        <f>ведомственная!G632</f>
        <v>6000</v>
      </c>
      <c r="F51" s="3"/>
      <c r="G51" s="3"/>
      <c r="H51" s="3"/>
    </row>
    <row r="52" spans="1:8" ht="27">
      <c r="A52" s="24" t="s">
        <v>331</v>
      </c>
      <c r="B52" s="9" t="s">
        <v>295</v>
      </c>
      <c r="C52" s="9"/>
      <c r="D52" s="55">
        <f>D53</f>
        <v>94631.6</v>
      </c>
      <c r="E52" s="55">
        <f>E53</f>
        <v>94631.6</v>
      </c>
      <c r="F52" s="3"/>
      <c r="G52" s="3"/>
      <c r="H52" s="3"/>
    </row>
    <row r="53" spans="1:8" ht="13.5">
      <c r="A53" s="16" t="s">
        <v>153</v>
      </c>
      <c r="B53" s="9" t="s">
        <v>295</v>
      </c>
      <c r="C53" s="9" t="s">
        <v>154</v>
      </c>
      <c r="D53" s="55">
        <f>D54</f>
        <v>94631.6</v>
      </c>
      <c r="E53" s="55">
        <f>E54</f>
        <v>94631.6</v>
      </c>
      <c r="F53" s="3"/>
      <c r="G53" s="3"/>
      <c r="H53" s="3"/>
    </row>
    <row r="54" spans="1:8" ht="13.5">
      <c r="A54" s="24" t="s">
        <v>164</v>
      </c>
      <c r="B54" s="9" t="s">
        <v>295</v>
      </c>
      <c r="C54" s="9" t="s">
        <v>155</v>
      </c>
      <c r="D54" s="55">
        <f>ведомственная!F635</f>
        <v>94631.6</v>
      </c>
      <c r="E54" s="55">
        <f>ведомственная!G635</f>
        <v>94631.6</v>
      </c>
      <c r="F54" s="3"/>
      <c r="G54" s="3"/>
      <c r="H54" s="3"/>
    </row>
    <row r="55" spans="1:8" ht="13.5">
      <c r="A55" s="24" t="s">
        <v>330</v>
      </c>
      <c r="B55" s="9" t="s">
        <v>132</v>
      </c>
      <c r="C55" s="9"/>
      <c r="D55" s="55">
        <f>D56</f>
        <v>1500</v>
      </c>
      <c r="E55" s="55">
        <f>E56</f>
        <v>1500</v>
      </c>
      <c r="F55" s="3"/>
      <c r="G55" s="3"/>
      <c r="H55" s="3"/>
    </row>
    <row r="56" spans="1:8" ht="13.5">
      <c r="A56" s="16" t="s">
        <v>153</v>
      </c>
      <c r="B56" s="9" t="s">
        <v>132</v>
      </c>
      <c r="C56" s="9" t="s">
        <v>154</v>
      </c>
      <c r="D56" s="55">
        <f>D57</f>
        <v>1500</v>
      </c>
      <c r="E56" s="55">
        <f>E57</f>
        <v>1500</v>
      </c>
      <c r="F56" s="3"/>
      <c r="G56" s="3"/>
      <c r="H56" s="3"/>
    </row>
    <row r="57" spans="1:8" ht="13.5">
      <c r="A57" s="24" t="s">
        <v>164</v>
      </c>
      <c r="B57" s="9" t="s">
        <v>132</v>
      </c>
      <c r="C57" s="9" t="s">
        <v>155</v>
      </c>
      <c r="D57" s="55">
        <f>ведомственная!F638</f>
        <v>1500</v>
      </c>
      <c r="E57" s="55">
        <f>ведомственная!G638</f>
        <v>1500</v>
      </c>
      <c r="F57" s="3"/>
      <c r="G57" s="3"/>
      <c r="H57" s="3"/>
    </row>
    <row r="58" spans="1:8" ht="27">
      <c r="A58" s="24" t="s">
        <v>332</v>
      </c>
      <c r="B58" s="9" t="s">
        <v>296</v>
      </c>
      <c r="C58" s="9"/>
      <c r="D58" s="55">
        <f>D59</f>
        <v>5238</v>
      </c>
      <c r="E58" s="55">
        <f>E59</f>
        <v>5238</v>
      </c>
      <c r="F58" s="3"/>
      <c r="G58" s="3"/>
      <c r="H58" s="3"/>
    </row>
    <row r="59" spans="1:8" ht="18" customHeight="1">
      <c r="A59" s="16" t="s">
        <v>153</v>
      </c>
      <c r="B59" s="9" t="s">
        <v>296</v>
      </c>
      <c r="C59" s="9" t="s">
        <v>154</v>
      </c>
      <c r="D59" s="55">
        <f>D60</f>
        <v>5238</v>
      </c>
      <c r="E59" s="55">
        <f>E60</f>
        <v>5238</v>
      </c>
      <c r="F59" s="3"/>
      <c r="G59" s="3"/>
      <c r="H59" s="3"/>
    </row>
    <row r="60" spans="1:8" ht="13.5">
      <c r="A60" s="24" t="s">
        <v>162</v>
      </c>
      <c r="B60" s="9" t="s">
        <v>296</v>
      </c>
      <c r="C60" s="9" t="s">
        <v>163</v>
      </c>
      <c r="D60" s="55">
        <f>ведомственная!F641</f>
        <v>5238</v>
      </c>
      <c r="E60" s="55">
        <f>ведомственная!G641</f>
        <v>5238</v>
      </c>
      <c r="F60" s="3"/>
      <c r="G60" s="3"/>
      <c r="H60" s="3"/>
    </row>
    <row r="61" spans="1:8" ht="27">
      <c r="A61" s="24" t="s">
        <v>334</v>
      </c>
      <c r="B61" s="9" t="s">
        <v>297</v>
      </c>
      <c r="C61" s="9"/>
      <c r="D61" s="55">
        <f>D62</f>
        <v>43670.9</v>
      </c>
      <c r="E61" s="55">
        <f>E62</f>
        <v>43670.9</v>
      </c>
      <c r="F61" s="3"/>
      <c r="G61" s="3"/>
      <c r="H61" s="3"/>
    </row>
    <row r="62" spans="1:8" ht="13.5">
      <c r="A62" s="16" t="s">
        <v>153</v>
      </c>
      <c r="B62" s="9" t="s">
        <v>297</v>
      </c>
      <c r="C62" s="68" t="s">
        <v>154</v>
      </c>
      <c r="D62" s="69">
        <f>D63</f>
        <v>43670.9</v>
      </c>
      <c r="E62" s="69">
        <f>E63</f>
        <v>43670.9</v>
      </c>
      <c r="F62" s="3"/>
      <c r="G62" s="3"/>
      <c r="H62" s="3"/>
    </row>
    <row r="63" spans="1:8" ht="13.5">
      <c r="A63" s="24" t="s">
        <v>162</v>
      </c>
      <c r="B63" s="9" t="s">
        <v>297</v>
      </c>
      <c r="C63" s="68" t="s">
        <v>163</v>
      </c>
      <c r="D63" s="69">
        <f>ведомственная!F644</f>
        <v>43670.9</v>
      </c>
      <c r="E63" s="69">
        <f>ведомственная!G644</f>
        <v>43670.9</v>
      </c>
      <c r="F63" s="3"/>
      <c r="G63" s="3"/>
      <c r="H63" s="3"/>
    </row>
    <row r="64" spans="1:8" ht="13.5">
      <c r="A64" s="24" t="s">
        <v>333</v>
      </c>
      <c r="B64" s="9" t="s">
        <v>133</v>
      </c>
      <c r="C64" s="9"/>
      <c r="D64" s="69">
        <f>D65</f>
        <v>1500</v>
      </c>
      <c r="E64" s="69">
        <f>E65</f>
        <v>1500</v>
      </c>
      <c r="F64" s="3"/>
      <c r="G64" s="3"/>
      <c r="H64" s="3"/>
    </row>
    <row r="65" spans="1:8" ht="13.5">
      <c r="A65" s="16" t="s">
        <v>153</v>
      </c>
      <c r="B65" s="9" t="s">
        <v>133</v>
      </c>
      <c r="C65" s="68" t="s">
        <v>154</v>
      </c>
      <c r="D65" s="69">
        <f>D66</f>
        <v>1500</v>
      </c>
      <c r="E65" s="69">
        <f>E66</f>
        <v>1500</v>
      </c>
      <c r="F65" s="3"/>
      <c r="G65" s="3"/>
      <c r="H65" s="3"/>
    </row>
    <row r="66" spans="1:8" ht="13.5">
      <c r="A66" s="24" t="s">
        <v>164</v>
      </c>
      <c r="B66" s="9" t="s">
        <v>133</v>
      </c>
      <c r="C66" s="68" t="s">
        <v>163</v>
      </c>
      <c r="D66" s="69">
        <f>ведомственная!F647</f>
        <v>1500</v>
      </c>
      <c r="E66" s="69">
        <f>ведомственная!G647</f>
        <v>1500</v>
      </c>
      <c r="F66" s="3"/>
      <c r="G66" s="3"/>
      <c r="H66" s="3"/>
    </row>
    <row r="67" spans="1:8" ht="13.5">
      <c r="A67" s="24"/>
      <c r="B67" s="9"/>
      <c r="C67" s="68"/>
      <c r="D67" s="69"/>
      <c r="E67" s="69"/>
      <c r="F67" s="3"/>
      <c r="G67" s="3"/>
      <c r="H67" s="3"/>
    </row>
    <row r="68" spans="1:8" ht="25.5">
      <c r="A68" s="43" t="s">
        <v>181</v>
      </c>
      <c r="B68" s="12" t="s">
        <v>86</v>
      </c>
      <c r="C68" s="44"/>
      <c r="D68" s="61">
        <f>D69+D97+D170+D189</f>
        <v>2365389.2000000002</v>
      </c>
      <c r="E68" s="61">
        <f>E69+E97+E170+E189</f>
        <v>2365389.2000000002</v>
      </c>
      <c r="F68" s="6"/>
      <c r="G68" s="3"/>
      <c r="H68" s="3"/>
    </row>
    <row r="69" spans="1:8" ht="13.5">
      <c r="A69" s="39" t="s">
        <v>182</v>
      </c>
      <c r="B69" s="12" t="s">
        <v>248</v>
      </c>
      <c r="C69" s="12"/>
      <c r="D69" s="57">
        <f>D70+D73+D79+D94+D76+D84+D91</f>
        <v>1097500.2</v>
      </c>
      <c r="E69" s="57">
        <f>E70+E73+E79+E94+E76+E84+E91</f>
        <v>1097500.2</v>
      </c>
      <c r="F69" s="6"/>
      <c r="G69" s="3"/>
      <c r="H69" s="3"/>
    </row>
    <row r="70" spans="1:8" ht="27">
      <c r="A70" s="67" t="s">
        <v>395</v>
      </c>
      <c r="B70" s="9" t="s">
        <v>249</v>
      </c>
      <c r="C70" s="9" t="s">
        <v>415</v>
      </c>
      <c r="D70" s="55">
        <f>D71</f>
        <v>452777.2</v>
      </c>
      <c r="E70" s="55">
        <f>E71</f>
        <v>452777.2</v>
      </c>
      <c r="F70" s="3"/>
      <c r="G70" s="3"/>
      <c r="H70" s="3"/>
    </row>
    <row r="71" spans="1:8" ht="13.5">
      <c r="A71" s="16" t="s">
        <v>153</v>
      </c>
      <c r="B71" s="9" t="s">
        <v>249</v>
      </c>
      <c r="C71" s="9" t="s">
        <v>154</v>
      </c>
      <c r="D71" s="55">
        <f>D72</f>
        <v>452777.2</v>
      </c>
      <c r="E71" s="55">
        <f>E72</f>
        <v>452777.2</v>
      </c>
      <c r="F71" s="3"/>
      <c r="G71" s="3"/>
      <c r="H71" s="3"/>
    </row>
    <row r="72" spans="1:8" ht="13.5">
      <c r="A72" s="24" t="s">
        <v>164</v>
      </c>
      <c r="B72" s="9" t="s">
        <v>249</v>
      </c>
      <c r="C72" s="9" t="s">
        <v>155</v>
      </c>
      <c r="D72" s="55">
        <f>ведомственная!F380</f>
        <v>452777.2</v>
      </c>
      <c r="E72" s="55">
        <f>ведомственная!G380</f>
        <v>452777.2</v>
      </c>
      <c r="F72" s="3"/>
      <c r="G72" s="3"/>
      <c r="H72" s="3"/>
    </row>
    <row r="73" spans="1:8" ht="27">
      <c r="A73" s="24" t="s">
        <v>358</v>
      </c>
      <c r="B73" s="9" t="s">
        <v>250</v>
      </c>
      <c r="C73" s="9"/>
      <c r="D73" s="55">
        <f>D74</f>
        <v>22092</v>
      </c>
      <c r="E73" s="55">
        <f>E74</f>
        <v>22092</v>
      </c>
      <c r="F73" s="3"/>
      <c r="G73" s="3"/>
      <c r="H73" s="3"/>
    </row>
    <row r="74" spans="1:8" ht="13.5">
      <c r="A74" s="16" t="s">
        <v>145</v>
      </c>
      <c r="B74" s="9" t="s">
        <v>250</v>
      </c>
      <c r="C74" s="9" t="s">
        <v>147</v>
      </c>
      <c r="D74" s="55">
        <f>D75</f>
        <v>22092</v>
      </c>
      <c r="E74" s="55">
        <f>E75</f>
        <v>22092</v>
      </c>
      <c r="F74" s="3"/>
      <c r="G74" s="3"/>
      <c r="H74" s="3"/>
    </row>
    <row r="75" spans="1:8" ht="13.5">
      <c r="A75" s="16" t="s">
        <v>146</v>
      </c>
      <c r="B75" s="9" t="s">
        <v>250</v>
      </c>
      <c r="C75" s="9" t="s">
        <v>148</v>
      </c>
      <c r="D75" s="55">
        <f>ведомственная!F383</f>
        <v>22092</v>
      </c>
      <c r="E75" s="55">
        <f>ведомственная!G383</f>
        <v>22092</v>
      </c>
      <c r="F75" s="3"/>
      <c r="G75" s="3"/>
      <c r="H75" s="3"/>
    </row>
    <row r="76" spans="1:8" ht="27">
      <c r="A76" s="14" t="s">
        <v>222</v>
      </c>
      <c r="B76" s="9" t="s">
        <v>264</v>
      </c>
      <c r="C76" s="9" t="s">
        <v>415</v>
      </c>
      <c r="D76" s="55">
        <f>D77</f>
        <v>200</v>
      </c>
      <c r="E76" s="55">
        <f>E77</f>
        <v>200</v>
      </c>
      <c r="F76" s="3"/>
      <c r="G76" s="3"/>
      <c r="H76" s="3"/>
    </row>
    <row r="77" spans="1:8" ht="27" customHeight="1">
      <c r="A77" s="16" t="s">
        <v>143</v>
      </c>
      <c r="B77" s="9" t="s">
        <v>264</v>
      </c>
      <c r="C77" s="9" t="s">
        <v>125</v>
      </c>
      <c r="D77" s="55">
        <f>D78</f>
        <v>200</v>
      </c>
      <c r="E77" s="55">
        <f>E78</f>
        <v>200</v>
      </c>
      <c r="F77" s="3"/>
      <c r="G77" s="3"/>
      <c r="H77" s="3"/>
    </row>
    <row r="78" spans="1:8" ht="13.5">
      <c r="A78" s="16" t="s">
        <v>165</v>
      </c>
      <c r="B78" s="9" t="s">
        <v>264</v>
      </c>
      <c r="C78" s="9" t="s">
        <v>166</v>
      </c>
      <c r="D78" s="55">
        <f>ведомственная!F472</f>
        <v>200</v>
      </c>
      <c r="E78" s="55">
        <f>ведомственная!G472</f>
        <v>200</v>
      </c>
      <c r="F78" s="3"/>
      <c r="G78" s="3"/>
      <c r="H78" s="3"/>
    </row>
    <row r="79" spans="1:8" ht="56.25" customHeight="1">
      <c r="A79" s="31" t="s">
        <v>359</v>
      </c>
      <c r="B79" s="9" t="s">
        <v>251</v>
      </c>
      <c r="C79" s="9"/>
      <c r="D79" s="55">
        <f>D80+D82</f>
        <v>576624</v>
      </c>
      <c r="E79" s="55">
        <f>E80+E82</f>
        <v>576624</v>
      </c>
      <c r="F79" s="3"/>
      <c r="G79" s="3"/>
      <c r="H79" s="3"/>
    </row>
    <row r="80" spans="1:8" ht="27" customHeight="1">
      <c r="A80" s="16" t="s">
        <v>143</v>
      </c>
      <c r="B80" s="9" t="s">
        <v>251</v>
      </c>
      <c r="C80" s="9" t="s">
        <v>125</v>
      </c>
      <c r="D80" s="55">
        <f>D81</f>
        <v>24157.5</v>
      </c>
      <c r="E80" s="55">
        <f>E81</f>
        <v>24157.5</v>
      </c>
      <c r="F80" s="3"/>
      <c r="G80" s="3"/>
      <c r="H80" s="3"/>
    </row>
    <row r="81" spans="1:8" ht="13.5">
      <c r="A81" s="16" t="s">
        <v>165</v>
      </c>
      <c r="B81" s="9" t="s">
        <v>251</v>
      </c>
      <c r="C81" s="9" t="s">
        <v>166</v>
      </c>
      <c r="D81" s="55">
        <f>ведомственная!F386</f>
        <v>24157.5</v>
      </c>
      <c r="E81" s="55">
        <f>ведомственная!G386</f>
        <v>24157.5</v>
      </c>
      <c r="F81" s="3"/>
      <c r="G81" s="3"/>
      <c r="H81" s="3"/>
    </row>
    <row r="82" spans="1:8" ht="13.5">
      <c r="A82" s="16" t="s">
        <v>153</v>
      </c>
      <c r="B82" s="9" t="s">
        <v>251</v>
      </c>
      <c r="C82" s="9" t="s">
        <v>154</v>
      </c>
      <c r="D82" s="55">
        <f>D83</f>
        <v>552466.5</v>
      </c>
      <c r="E82" s="55">
        <f>E83</f>
        <v>552466.5</v>
      </c>
      <c r="F82" s="3"/>
      <c r="G82" s="3"/>
      <c r="H82" s="3"/>
    </row>
    <row r="83" spans="1:8" ht="13.5">
      <c r="A83" s="24" t="s">
        <v>164</v>
      </c>
      <c r="B83" s="9" t="s">
        <v>251</v>
      </c>
      <c r="C83" s="9" t="s">
        <v>155</v>
      </c>
      <c r="D83" s="55">
        <f>ведомственная!F388</f>
        <v>552466.5</v>
      </c>
      <c r="E83" s="55">
        <f>ведомственная!G388</f>
        <v>552466.5</v>
      </c>
      <c r="F83" s="3"/>
      <c r="G83" s="3"/>
      <c r="H83" s="3"/>
    </row>
    <row r="84" spans="1:8" ht="40.5">
      <c r="A84" s="21" t="s">
        <v>224</v>
      </c>
      <c r="B84" s="9" t="s">
        <v>268</v>
      </c>
      <c r="C84" s="9" t="s">
        <v>415</v>
      </c>
      <c r="D84" s="55">
        <f>D85+D89+D87</f>
        <v>44085</v>
      </c>
      <c r="E84" s="55">
        <f>E85+E89+E87</f>
        <v>44085</v>
      </c>
      <c r="F84" s="3"/>
      <c r="G84" s="3"/>
      <c r="H84" s="3"/>
    </row>
    <row r="85" spans="1:8" ht="27.75" customHeight="1">
      <c r="A85" s="16" t="s">
        <v>143</v>
      </c>
      <c r="B85" s="9" t="s">
        <v>268</v>
      </c>
      <c r="C85" s="9" t="s">
        <v>125</v>
      </c>
      <c r="D85" s="55">
        <f>D86</f>
        <v>1746</v>
      </c>
      <c r="E85" s="55">
        <f>E86</f>
        <v>1746</v>
      </c>
      <c r="F85" s="3"/>
      <c r="G85" s="3"/>
      <c r="H85" s="3"/>
    </row>
    <row r="86" spans="1:8" ht="13.5">
      <c r="A86" s="16" t="s">
        <v>165</v>
      </c>
      <c r="B86" s="9" t="s">
        <v>268</v>
      </c>
      <c r="C86" s="9" t="s">
        <v>166</v>
      </c>
      <c r="D86" s="55">
        <f>ведомственная!F495</f>
        <v>1746</v>
      </c>
      <c r="E86" s="55">
        <f>ведомственная!G495</f>
        <v>1746</v>
      </c>
      <c r="F86" s="3"/>
      <c r="G86" s="3"/>
      <c r="H86" s="3"/>
    </row>
    <row r="87" spans="1:8" ht="13.5">
      <c r="A87" s="16" t="s">
        <v>145</v>
      </c>
      <c r="B87" s="9" t="s">
        <v>268</v>
      </c>
      <c r="C87" s="9" t="s">
        <v>147</v>
      </c>
      <c r="D87" s="55">
        <f>D88</f>
        <v>419</v>
      </c>
      <c r="E87" s="55">
        <f>E88</f>
        <v>419</v>
      </c>
      <c r="F87" s="3"/>
      <c r="G87" s="3"/>
      <c r="H87" s="3"/>
    </row>
    <row r="88" spans="1:8" ht="13.5">
      <c r="A88" s="16" t="s">
        <v>146</v>
      </c>
      <c r="B88" s="9" t="s">
        <v>268</v>
      </c>
      <c r="C88" s="9" t="s">
        <v>148</v>
      </c>
      <c r="D88" s="55">
        <f>ведомственная!F546</f>
        <v>419</v>
      </c>
      <c r="E88" s="55">
        <f>ведомственная!G546</f>
        <v>419</v>
      </c>
      <c r="F88" s="3"/>
      <c r="G88" s="3"/>
      <c r="H88" s="3"/>
    </row>
    <row r="89" spans="1:8" ht="13.5">
      <c r="A89" s="16" t="s">
        <v>75</v>
      </c>
      <c r="B89" s="9" t="s">
        <v>268</v>
      </c>
      <c r="C89" s="9" t="s">
        <v>76</v>
      </c>
      <c r="D89" s="55">
        <f>D90</f>
        <v>41920</v>
      </c>
      <c r="E89" s="55">
        <f>E90</f>
        <v>41920</v>
      </c>
      <c r="F89" s="3"/>
      <c r="G89" s="3"/>
      <c r="H89" s="3"/>
    </row>
    <row r="90" spans="1:8" ht="13.5">
      <c r="A90" s="21" t="s">
        <v>168</v>
      </c>
      <c r="B90" s="9" t="s">
        <v>268</v>
      </c>
      <c r="C90" s="9" t="s">
        <v>169</v>
      </c>
      <c r="D90" s="55">
        <f>ведомственная!F548</f>
        <v>41920</v>
      </c>
      <c r="E90" s="55">
        <f>ведомственная!G548</f>
        <v>41920</v>
      </c>
      <c r="F90" s="3"/>
      <c r="G90" s="3"/>
      <c r="H90" s="3"/>
    </row>
    <row r="91" spans="1:8" ht="13.5">
      <c r="A91" s="16" t="s">
        <v>440</v>
      </c>
      <c r="B91" s="9" t="s">
        <v>327</v>
      </c>
      <c r="C91" s="9"/>
      <c r="D91" s="55">
        <f>D92</f>
        <v>1572</v>
      </c>
      <c r="E91" s="55">
        <f>E92</f>
        <v>1572</v>
      </c>
      <c r="F91" s="3"/>
      <c r="G91" s="3"/>
      <c r="H91" s="3"/>
    </row>
    <row r="92" spans="1:8" ht="13.5">
      <c r="A92" s="16" t="s">
        <v>153</v>
      </c>
      <c r="B92" s="9" t="s">
        <v>327</v>
      </c>
      <c r="C92" s="9" t="s">
        <v>154</v>
      </c>
      <c r="D92" s="55">
        <f>D93</f>
        <v>1572</v>
      </c>
      <c r="E92" s="55">
        <f>E93</f>
        <v>1572</v>
      </c>
      <c r="F92" s="3"/>
      <c r="G92" s="3"/>
      <c r="H92" s="3"/>
    </row>
    <row r="93" spans="1:8" ht="13.5">
      <c r="A93" s="24" t="s">
        <v>162</v>
      </c>
      <c r="B93" s="9" t="s">
        <v>327</v>
      </c>
      <c r="C93" s="9" t="s">
        <v>155</v>
      </c>
      <c r="D93" s="55">
        <f>ведомственная!F391</f>
        <v>1572</v>
      </c>
      <c r="E93" s="55">
        <f>ведомственная!G391</f>
        <v>1572</v>
      </c>
      <c r="F93" s="3"/>
      <c r="G93" s="3"/>
      <c r="H93" s="3"/>
    </row>
    <row r="94" spans="1:8" ht="40.5">
      <c r="A94" s="24" t="s">
        <v>360</v>
      </c>
      <c r="B94" s="9" t="s">
        <v>328</v>
      </c>
      <c r="C94" s="9"/>
      <c r="D94" s="55">
        <f>D95</f>
        <v>150</v>
      </c>
      <c r="E94" s="55">
        <f>E95</f>
        <v>150</v>
      </c>
      <c r="F94" s="3"/>
      <c r="G94" s="3"/>
      <c r="H94" s="3"/>
    </row>
    <row r="95" spans="1:8" ht="13.5">
      <c r="A95" s="16" t="s">
        <v>145</v>
      </c>
      <c r="B95" s="9" t="s">
        <v>328</v>
      </c>
      <c r="C95" s="9" t="s">
        <v>147</v>
      </c>
      <c r="D95" s="55">
        <f>D96</f>
        <v>150</v>
      </c>
      <c r="E95" s="55">
        <f>E96</f>
        <v>150</v>
      </c>
      <c r="F95" s="3"/>
      <c r="G95" s="3"/>
      <c r="H95" s="3"/>
    </row>
    <row r="96" spans="1:8" ht="13.5">
      <c r="A96" s="16" t="s">
        <v>146</v>
      </c>
      <c r="B96" s="9" t="s">
        <v>328</v>
      </c>
      <c r="C96" s="9" t="s">
        <v>148</v>
      </c>
      <c r="D96" s="55">
        <f>ведомственная!F394</f>
        <v>150</v>
      </c>
      <c r="E96" s="55">
        <f>ведомственная!G394</f>
        <v>150</v>
      </c>
      <c r="F96" s="3"/>
      <c r="G96" s="3"/>
      <c r="H96" s="3"/>
    </row>
    <row r="97" spans="1:8" ht="13.5">
      <c r="A97" s="39" t="s">
        <v>183</v>
      </c>
      <c r="B97" s="12" t="s">
        <v>87</v>
      </c>
      <c r="C97" s="12"/>
      <c r="D97" s="57">
        <f>D98+D107+D110+D113+D116+D130+D137+D140+D145+D153+D156+D159+D164+D167+D119+D122+D125+D150</f>
        <v>1020931.3</v>
      </c>
      <c r="E97" s="57">
        <f>E98+E107+E110+E113+E116+E130+E137+E140+E145+E153+E156+E159+E164+E167+E119+E122+E125+E150</f>
        <v>1020931.3</v>
      </c>
      <c r="F97" s="6"/>
      <c r="G97" s="3"/>
      <c r="H97" s="3"/>
    </row>
    <row r="98" spans="1:8" ht="26.25" customHeight="1">
      <c r="A98" s="22" t="s">
        <v>396</v>
      </c>
      <c r="B98" s="9" t="s">
        <v>252</v>
      </c>
      <c r="C98" s="9"/>
      <c r="D98" s="55">
        <f>D101+D103+D105+D99</f>
        <v>117032.9</v>
      </c>
      <c r="E98" s="55">
        <f>E101+E103+E105+E99</f>
        <v>117032.9</v>
      </c>
      <c r="F98" s="3"/>
      <c r="G98" s="3"/>
      <c r="H98" s="3"/>
    </row>
    <row r="99" spans="1:8" ht="28.5" customHeight="1">
      <c r="A99" s="16" t="s">
        <v>143</v>
      </c>
      <c r="B99" s="9" t="s">
        <v>252</v>
      </c>
      <c r="C99" s="9" t="s">
        <v>125</v>
      </c>
      <c r="D99" s="55">
        <f>D100</f>
        <v>3461.4</v>
      </c>
      <c r="E99" s="55">
        <f>E100</f>
        <v>3461.4</v>
      </c>
      <c r="F99" s="3"/>
      <c r="G99" s="3"/>
      <c r="H99" s="3"/>
    </row>
    <row r="100" spans="1:8" ht="13.5">
      <c r="A100" s="16" t="s">
        <v>165</v>
      </c>
      <c r="B100" s="9" t="s">
        <v>252</v>
      </c>
      <c r="C100" s="9" t="s">
        <v>166</v>
      </c>
      <c r="D100" s="55">
        <f>ведомственная!F400</f>
        <v>3461.4</v>
      </c>
      <c r="E100" s="55">
        <f>ведомственная!G400</f>
        <v>3461.4</v>
      </c>
      <c r="F100" s="3"/>
      <c r="G100" s="3"/>
      <c r="H100" s="3"/>
    </row>
    <row r="101" spans="1:8" ht="13.5">
      <c r="A101" s="16" t="s">
        <v>145</v>
      </c>
      <c r="B101" s="9" t="s">
        <v>252</v>
      </c>
      <c r="C101" s="9" t="s">
        <v>147</v>
      </c>
      <c r="D101" s="55">
        <f>D102</f>
        <v>18466.7</v>
      </c>
      <c r="E101" s="55">
        <f>E102</f>
        <v>18466.7</v>
      </c>
      <c r="F101" s="3"/>
      <c r="G101" s="3"/>
      <c r="H101" s="3"/>
    </row>
    <row r="102" spans="1:8" ht="13.5">
      <c r="A102" s="16" t="s">
        <v>146</v>
      </c>
      <c r="B102" s="9" t="s">
        <v>252</v>
      </c>
      <c r="C102" s="9" t="s">
        <v>148</v>
      </c>
      <c r="D102" s="55">
        <f>ведомственная!F402</f>
        <v>18466.7</v>
      </c>
      <c r="E102" s="55">
        <f>ведомственная!G402</f>
        <v>18466.7</v>
      </c>
      <c r="F102" s="3"/>
      <c r="G102" s="3"/>
      <c r="H102" s="3"/>
    </row>
    <row r="103" spans="1:8" ht="13.5">
      <c r="A103" s="16" t="s">
        <v>153</v>
      </c>
      <c r="B103" s="9" t="s">
        <v>252</v>
      </c>
      <c r="C103" s="9" t="s">
        <v>154</v>
      </c>
      <c r="D103" s="55">
        <f>D104</f>
        <v>94133</v>
      </c>
      <c r="E103" s="55">
        <f>E104</f>
        <v>94133</v>
      </c>
      <c r="F103" s="3"/>
      <c r="G103" s="3"/>
      <c r="H103" s="3"/>
    </row>
    <row r="104" spans="1:8" ht="13.5">
      <c r="A104" s="24" t="s">
        <v>162</v>
      </c>
      <c r="B104" s="9" t="s">
        <v>252</v>
      </c>
      <c r="C104" s="9" t="s">
        <v>163</v>
      </c>
      <c r="D104" s="55">
        <f>ведомственная!F404</f>
        <v>94133</v>
      </c>
      <c r="E104" s="55">
        <f>ведомственная!G404</f>
        <v>94133</v>
      </c>
      <c r="F104" s="3"/>
      <c r="G104" s="3"/>
      <c r="H104" s="3"/>
    </row>
    <row r="105" spans="1:8" ht="13.5">
      <c r="A105" s="15" t="s">
        <v>149</v>
      </c>
      <c r="B105" s="9" t="s">
        <v>252</v>
      </c>
      <c r="C105" s="9" t="s">
        <v>151</v>
      </c>
      <c r="D105" s="55">
        <f>D106</f>
        <v>971.8</v>
      </c>
      <c r="E105" s="55">
        <f>E106</f>
        <v>971.8</v>
      </c>
      <c r="F105" s="3"/>
      <c r="G105" s="3"/>
      <c r="H105" s="3"/>
    </row>
    <row r="106" spans="1:8" ht="13.5">
      <c r="A106" s="21" t="s">
        <v>426</v>
      </c>
      <c r="B106" s="9" t="s">
        <v>252</v>
      </c>
      <c r="C106" s="9" t="s">
        <v>152</v>
      </c>
      <c r="D106" s="55">
        <f>ведомственная!F406</f>
        <v>971.8</v>
      </c>
      <c r="E106" s="55">
        <f>ведомственная!G406</f>
        <v>971.8</v>
      </c>
      <c r="F106" s="3"/>
      <c r="G106" s="3"/>
      <c r="H106" s="3"/>
    </row>
    <row r="107" spans="1:8" ht="13.5">
      <c r="A107" s="24" t="s">
        <v>207</v>
      </c>
      <c r="B107" s="9" t="s">
        <v>253</v>
      </c>
      <c r="C107" s="9"/>
      <c r="D107" s="55">
        <f>D108</f>
        <v>276.89999999999998</v>
      </c>
      <c r="E107" s="55">
        <f>E108</f>
        <v>276.89999999999998</v>
      </c>
      <c r="F107" s="3"/>
      <c r="G107" s="3"/>
      <c r="H107" s="3"/>
    </row>
    <row r="108" spans="1:8" ht="13.5">
      <c r="A108" s="16" t="s">
        <v>75</v>
      </c>
      <c r="B108" s="9" t="s">
        <v>253</v>
      </c>
      <c r="C108" s="9" t="s">
        <v>76</v>
      </c>
      <c r="D108" s="55">
        <f>D109</f>
        <v>276.89999999999998</v>
      </c>
      <c r="E108" s="55">
        <f>E109</f>
        <v>276.89999999999998</v>
      </c>
      <c r="F108" s="3"/>
      <c r="G108" s="3"/>
      <c r="H108" s="3"/>
    </row>
    <row r="109" spans="1:8" ht="13.5">
      <c r="A109" s="16" t="s">
        <v>444</v>
      </c>
      <c r="B109" s="9" t="s">
        <v>253</v>
      </c>
      <c r="C109" s="9" t="s">
        <v>445</v>
      </c>
      <c r="D109" s="55">
        <f>ведомственная!F409</f>
        <v>276.89999999999998</v>
      </c>
      <c r="E109" s="55">
        <f>ведомственная!G409</f>
        <v>276.89999999999998</v>
      </c>
      <c r="F109" s="3"/>
      <c r="G109" s="3"/>
      <c r="H109" s="3"/>
    </row>
    <row r="110" spans="1:8" ht="27">
      <c r="A110" s="24" t="s">
        <v>208</v>
      </c>
      <c r="B110" s="9" t="s">
        <v>254</v>
      </c>
      <c r="C110" s="9"/>
      <c r="D110" s="55">
        <f>D111</f>
        <v>42.8</v>
      </c>
      <c r="E110" s="55">
        <f>E111</f>
        <v>42.8</v>
      </c>
      <c r="F110" s="3"/>
      <c r="G110" s="3"/>
      <c r="H110" s="3"/>
    </row>
    <row r="111" spans="1:8" ht="13.5">
      <c r="A111" s="16" t="s">
        <v>145</v>
      </c>
      <c r="B111" s="9" t="s">
        <v>254</v>
      </c>
      <c r="C111" s="9" t="s">
        <v>147</v>
      </c>
      <c r="D111" s="55">
        <f>D112</f>
        <v>42.8</v>
      </c>
      <c r="E111" s="55">
        <f>E112</f>
        <v>42.8</v>
      </c>
      <c r="F111" s="3"/>
      <c r="G111" s="3"/>
      <c r="H111" s="3"/>
    </row>
    <row r="112" spans="1:8" ht="13.5">
      <c r="A112" s="16" t="s">
        <v>146</v>
      </c>
      <c r="B112" s="9" t="s">
        <v>254</v>
      </c>
      <c r="C112" s="9" t="s">
        <v>148</v>
      </c>
      <c r="D112" s="55">
        <f>ведомственная!F412</f>
        <v>42.8</v>
      </c>
      <c r="E112" s="55">
        <f>ведомственная!G412</f>
        <v>42.8</v>
      </c>
      <c r="F112" s="3"/>
      <c r="G112" s="3"/>
      <c r="H112" s="3"/>
    </row>
    <row r="113" spans="1:8" ht="18" customHeight="1">
      <c r="A113" s="24" t="s">
        <v>209</v>
      </c>
      <c r="B113" s="9" t="s">
        <v>255</v>
      </c>
      <c r="C113" s="9"/>
      <c r="D113" s="55">
        <f>D114</f>
        <v>259.2</v>
      </c>
      <c r="E113" s="55">
        <f>E114</f>
        <v>259.2</v>
      </c>
      <c r="F113" s="3"/>
      <c r="G113" s="3"/>
      <c r="H113" s="3"/>
    </row>
    <row r="114" spans="1:8" ht="13.5">
      <c r="A114" s="16" t="s">
        <v>145</v>
      </c>
      <c r="B114" s="9" t="s">
        <v>255</v>
      </c>
      <c r="C114" s="9" t="s">
        <v>147</v>
      </c>
      <c r="D114" s="55">
        <f>D115</f>
        <v>259.2</v>
      </c>
      <c r="E114" s="55">
        <f>E115</f>
        <v>259.2</v>
      </c>
      <c r="F114" s="3"/>
      <c r="G114" s="3"/>
      <c r="H114" s="3"/>
    </row>
    <row r="115" spans="1:8" ht="13.5">
      <c r="A115" s="16" t="s">
        <v>146</v>
      </c>
      <c r="B115" s="9" t="s">
        <v>255</v>
      </c>
      <c r="C115" s="9" t="s">
        <v>148</v>
      </c>
      <c r="D115" s="55">
        <f>ведомственная!F415</f>
        <v>259.2</v>
      </c>
      <c r="E115" s="55">
        <f>ведомственная!G415</f>
        <v>259.2</v>
      </c>
      <c r="F115" s="3"/>
      <c r="G115" s="3"/>
      <c r="H115" s="3"/>
    </row>
    <row r="116" spans="1:8" ht="27">
      <c r="A116" s="16" t="s">
        <v>364</v>
      </c>
      <c r="B116" s="9" t="s">
        <v>256</v>
      </c>
      <c r="C116" s="9"/>
      <c r="D116" s="55">
        <f>D117</f>
        <v>350</v>
      </c>
      <c r="E116" s="55">
        <f>E117</f>
        <v>350</v>
      </c>
      <c r="F116" s="3"/>
      <c r="G116" s="3"/>
      <c r="H116" s="3"/>
    </row>
    <row r="117" spans="1:8" ht="13.5">
      <c r="A117" s="16" t="s">
        <v>145</v>
      </c>
      <c r="B117" s="9" t="s">
        <v>256</v>
      </c>
      <c r="C117" s="9" t="s">
        <v>147</v>
      </c>
      <c r="D117" s="55">
        <f>D118</f>
        <v>350</v>
      </c>
      <c r="E117" s="55">
        <f>E118</f>
        <v>350</v>
      </c>
      <c r="F117" s="3"/>
      <c r="G117" s="3"/>
      <c r="H117" s="3"/>
    </row>
    <row r="118" spans="1:8" ht="13.5">
      <c r="A118" s="16" t="s">
        <v>146</v>
      </c>
      <c r="B118" s="9" t="s">
        <v>256</v>
      </c>
      <c r="C118" s="9" t="s">
        <v>148</v>
      </c>
      <c r="D118" s="55">
        <f>ведомственная!F418</f>
        <v>350</v>
      </c>
      <c r="E118" s="55">
        <f>ведомственная!G418</f>
        <v>350</v>
      </c>
      <c r="F118" s="3"/>
      <c r="G118" s="3"/>
      <c r="H118" s="3"/>
    </row>
    <row r="119" spans="1:8" ht="27">
      <c r="A119" s="16" t="s">
        <v>546</v>
      </c>
      <c r="B119" s="9" t="s">
        <v>257</v>
      </c>
      <c r="C119" s="9"/>
      <c r="D119" s="55">
        <f>D120</f>
        <v>1200</v>
      </c>
      <c r="E119" s="55">
        <f>E120</f>
        <v>1200</v>
      </c>
      <c r="F119" s="3"/>
      <c r="G119" s="3"/>
      <c r="H119" s="3"/>
    </row>
    <row r="120" spans="1:8" ht="13.5">
      <c r="A120" s="16" t="s">
        <v>145</v>
      </c>
      <c r="B120" s="9" t="s">
        <v>257</v>
      </c>
      <c r="C120" s="9" t="s">
        <v>147</v>
      </c>
      <c r="D120" s="55">
        <f>D121</f>
        <v>1200</v>
      </c>
      <c r="E120" s="55">
        <f>E121</f>
        <v>1200</v>
      </c>
      <c r="F120" s="3"/>
      <c r="G120" s="3"/>
      <c r="H120" s="3"/>
    </row>
    <row r="121" spans="1:8" ht="13.5">
      <c r="A121" s="16" t="s">
        <v>146</v>
      </c>
      <c r="B121" s="9" t="s">
        <v>257</v>
      </c>
      <c r="C121" s="9" t="s">
        <v>148</v>
      </c>
      <c r="D121" s="55">
        <f>ведомственная!F421</f>
        <v>1200</v>
      </c>
      <c r="E121" s="55">
        <f>ведомственная!G421</f>
        <v>1200</v>
      </c>
      <c r="F121" s="3"/>
      <c r="G121" s="3"/>
      <c r="H121" s="3"/>
    </row>
    <row r="122" spans="1:8" ht="27">
      <c r="A122" s="14" t="s">
        <v>222</v>
      </c>
      <c r="B122" s="9" t="s">
        <v>265</v>
      </c>
      <c r="C122" s="9" t="s">
        <v>415</v>
      </c>
      <c r="D122" s="55">
        <f>D123</f>
        <v>350</v>
      </c>
      <c r="E122" s="55">
        <f>E123</f>
        <v>350</v>
      </c>
      <c r="F122" s="3"/>
      <c r="G122" s="3"/>
      <c r="H122" s="3"/>
    </row>
    <row r="123" spans="1:8" ht="27.75" customHeight="1">
      <c r="A123" s="16" t="s">
        <v>143</v>
      </c>
      <c r="B123" s="9" t="s">
        <v>265</v>
      </c>
      <c r="C123" s="9" t="s">
        <v>125</v>
      </c>
      <c r="D123" s="55">
        <f>D124</f>
        <v>350</v>
      </c>
      <c r="E123" s="55">
        <f>E124</f>
        <v>350</v>
      </c>
      <c r="F123" s="3"/>
      <c r="G123" s="3"/>
      <c r="H123" s="3"/>
    </row>
    <row r="124" spans="1:8" ht="13.5">
      <c r="A124" s="16" t="s">
        <v>165</v>
      </c>
      <c r="B124" s="9" t="s">
        <v>265</v>
      </c>
      <c r="C124" s="9" t="s">
        <v>166</v>
      </c>
      <c r="D124" s="55">
        <f>ведомственная!F476</f>
        <v>350</v>
      </c>
      <c r="E124" s="55">
        <f>ведомственная!G476</f>
        <v>350</v>
      </c>
      <c r="F124" s="3"/>
      <c r="G124" s="3"/>
      <c r="H124" s="3"/>
    </row>
    <row r="125" spans="1:8" ht="27">
      <c r="A125" s="16" t="s">
        <v>319</v>
      </c>
      <c r="B125" s="9" t="s">
        <v>88</v>
      </c>
      <c r="C125" s="9"/>
      <c r="D125" s="55">
        <f>D126+D128</f>
        <v>4727</v>
      </c>
      <c r="E125" s="55">
        <f>E126+E128</f>
        <v>4727</v>
      </c>
      <c r="F125" s="3"/>
      <c r="G125" s="3"/>
      <c r="H125" s="3"/>
    </row>
    <row r="126" spans="1:8" ht="27" customHeight="1">
      <c r="A126" s="16" t="s">
        <v>143</v>
      </c>
      <c r="B126" s="9" t="s">
        <v>88</v>
      </c>
      <c r="C126" s="9" t="s">
        <v>125</v>
      </c>
      <c r="D126" s="55">
        <f>D127</f>
        <v>4293.3999999999996</v>
      </c>
      <c r="E126" s="55">
        <f>E127</f>
        <v>4293.3999999999996</v>
      </c>
      <c r="F126" s="3"/>
      <c r="G126" s="3"/>
      <c r="H126" s="3"/>
    </row>
    <row r="127" spans="1:8" ht="13.5">
      <c r="A127" s="16" t="s">
        <v>144</v>
      </c>
      <c r="B127" s="9" t="s">
        <v>88</v>
      </c>
      <c r="C127" s="9" t="s">
        <v>429</v>
      </c>
      <c r="D127" s="55">
        <f>ведомственная!F15</f>
        <v>4293.3999999999996</v>
      </c>
      <c r="E127" s="55">
        <f>ведомственная!G15</f>
        <v>4293.3999999999996</v>
      </c>
      <c r="F127" s="3"/>
      <c r="G127" s="3"/>
      <c r="H127" s="3"/>
    </row>
    <row r="128" spans="1:8" ht="13.5">
      <c r="A128" s="16" t="s">
        <v>145</v>
      </c>
      <c r="B128" s="9" t="s">
        <v>88</v>
      </c>
      <c r="C128" s="9" t="s">
        <v>147</v>
      </c>
      <c r="D128" s="55">
        <f>D129</f>
        <v>433.6</v>
      </c>
      <c r="E128" s="55">
        <f>E129</f>
        <v>433.6</v>
      </c>
      <c r="F128" s="3"/>
      <c r="G128" s="3"/>
      <c r="H128" s="3"/>
    </row>
    <row r="129" spans="1:8" ht="13.5">
      <c r="A129" s="16" t="s">
        <v>146</v>
      </c>
      <c r="B129" s="9" t="s">
        <v>88</v>
      </c>
      <c r="C129" s="9" t="s">
        <v>148</v>
      </c>
      <c r="D129" s="55">
        <f>ведомственная!F17</f>
        <v>433.6</v>
      </c>
      <c r="E129" s="55">
        <f>ведомственная!G17</f>
        <v>433.6</v>
      </c>
      <c r="F129" s="3"/>
      <c r="G129" s="3"/>
      <c r="H129" s="3"/>
    </row>
    <row r="130" spans="1:8" ht="67.5">
      <c r="A130" s="31" t="s">
        <v>211</v>
      </c>
      <c r="B130" s="9" t="s">
        <v>258</v>
      </c>
      <c r="C130" s="9"/>
      <c r="D130" s="55">
        <f>D131+D133+D135</f>
        <v>824018</v>
      </c>
      <c r="E130" s="55">
        <f>E131+E133+E135</f>
        <v>824018</v>
      </c>
      <c r="F130" s="3"/>
      <c r="G130" s="3"/>
      <c r="H130" s="3"/>
    </row>
    <row r="131" spans="1:8" ht="27.75" customHeight="1">
      <c r="A131" s="16" t="s">
        <v>143</v>
      </c>
      <c r="B131" s="9" t="s">
        <v>258</v>
      </c>
      <c r="C131" s="9" t="s">
        <v>125</v>
      </c>
      <c r="D131" s="55">
        <f>D132</f>
        <v>55873.3</v>
      </c>
      <c r="E131" s="55">
        <f>E132</f>
        <v>55873.3</v>
      </c>
      <c r="F131" s="3"/>
      <c r="G131" s="3"/>
      <c r="H131" s="3"/>
    </row>
    <row r="132" spans="1:8" ht="13.5">
      <c r="A132" s="16" t="s">
        <v>165</v>
      </c>
      <c r="B132" s="9" t="s">
        <v>258</v>
      </c>
      <c r="C132" s="9" t="s">
        <v>166</v>
      </c>
      <c r="D132" s="55">
        <f>ведомственная!F424</f>
        <v>55873.3</v>
      </c>
      <c r="E132" s="55">
        <f>ведомственная!G424</f>
        <v>55873.3</v>
      </c>
      <c r="F132" s="3"/>
      <c r="G132" s="3"/>
      <c r="H132" s="3"/>
    </row>
    <row r="133" spans="1:8" ht="13.5">
      <c r="A133" s="16" t="s">
        <v>145</v>
      </c>
      <c r="B133" s="9" t="s">
        <v>258</v>
      </c>
      <c r="C133" s="9" t="s">
        <v>147</v>
      </c>
      <c r="D133" s="55">
        <f>D134</f>
        <v>494</v>
      </c>
      <c r="E133" s="55">
        <f>E134</f>
        <v>494</v>
      </c>
      <c r="F133" s="3"/>
      <c r="G133" s="3"/>
      <c r="H133" s="3"/>
    </row>
    <row r="134" spans="1:8" ht="13.5">
      <c r="A134" s="16" t="s">
        <v>146</v>
      </c>
      <c r="B134" s="9" t="s">
        <v>258</v>
      </c>
      <c r="C134" s="9" t="s">
        <v>148</v>
      </c>
      <c r="D134" s="55">
        <f>ведомственная!F426</f>
        <v>494</v>
      </c>
      <c r="E134" s="55">
        <f>ведомственная!G426</f>
        <v>494</v>
      </c>
      <c r="F134" s="3"/>
      <c r="G134" s="3"/>
      <c r="H134" s="3"/>
    </row>
    <row r="135" spans="1:8" ht="13.5">
      <c r="A135" s="16" t="s">
        <v>153</v>
      </c>
      <c r="B135" s="9" t="s">
        <v>258</v>
      </c>
      <c r="C135" s="9" t="s">
        <v>154</v>
      </c>
      <c r="D135" s="55">
        <f>D136</f>
        <v>767650.7</v>
      </c>
      <c r="E135" s="55">
        <f>E136</f>
        <v>767650.7</v>
      </c>
      <c r="F135" s="3"/>
      <c r="G135" s="3"/>
      <c r="H135" s="3"/>
    </row>
    <row r="136" spans="1:8" ht="13.5">
      <c r="A136" s="24" t="s">
        <v>162</v>
      </c>
      <c r="B136" s="9" t="s">
        <v>258</v>
      </c>
      <c r="C136" s="9" t="s">
        <v>163</v>
      </c>
      <c r="D136" s="55">
        <f>ведомственная!F428</f>
        <v>767650.7</v>
      </c>
      <c r="E136" s="55">
        <f>ведомственная!G428</f>
        <v>767650.7</v>
      </c>
      <c r="F136" s="3"/>
      <c r="G136" s="3"/>
      <c r="H136" s="3"/>
    </row>
    <row r="137" spans="1:8" ht="72.75" customHeight="1">
      <c r="A137" s="31" t="s">
        <v>215</v>
      </c>
      <c r="B137" s="9" t="s">
        <v>259</v>
      </c>
      <c r="C137" s="9" t="s">
        <v>415</v>
      </c>
      <c r="D137" s="55">
        <f>D138</f>
        <v>5188</v>
      </c>
      <c r="E137" s="55">
        <f>E138</f>
        <v>5188</v>
      </c>
      <c r="F137" s="3"/>
      <c r="G137" s="3"/>
      <c r="H137" s="3"/>
    </row>
    <row r="138" spans="1:8" ht="13.5">
      <c r="A138" s="15" t="s">
        <v>149</v>
      </c>
      <c r="B138" s="9" t="s">
        <v>259</v>
      </c>
      <c r="C138" s="9" t="s">
        <v>151</v>
      </c>
      <c r="D138" s="55">
        <f>D139</f>
        <v>5188</v>
      </c>
      <c r="E138" s="55">
        <f>E139</f>
        <v>5188</v>
      </c>
      <c r="F138" s="3"/>
      <c r="G138" s="3"/>
      <c r="H138" s="3"/>
    </row>
    <row r="139" spans="1:8" ht="27">
      <c r="A139" s="14" t="s">
        <v>221</v>
      </c>
      <c r="B139" s="9" t="s">
        <v>259</v>
      </c>
      <c r="C139" s="9" t="s">
        <v>83</v>
      </c>
      <c r="D139" s="55">
        <f>ведомственная!F431</f>
        <v>5188</v>
      </c>
      <c r="E139" s="55">
        <f>ведомственная!G431</f>
        <v>5188</v>
      </c>
      <c r="F139" s="3"/>
      <c r="G139" s="3"/>
      <c r="H139" s="3"/>
    </row>
    <row r="140" spans="1:8" ht="40.5">
      <c r="A140" s="16" t="s">
        <v>210</v>
      </c>
      <c r="B140" s="9" t="s">
        <v>260</v>
      </c>
      <c r="C140" s="9" t="s">
        <v>415</v>
      </c>
      <c r="D140" s="55">
        <f>D141+D143</f>
        <v>52527</v>
      </c>
      <c r="E140" s="55">
        <f>E141+E143</f>
        <v>52527</v>
      </c>
      <c r="F140" s="3"/>
      <c r="G140" s="3"/>
      <c r="H140" s="3"/>
    </row>
    <row r="141" spans="1:8" ht="13.5">
      <c r="A141" s="16" t="s">
        <v>145</v>
      </c>
      <c r="B141" s="9" t="s">
        <v>260</v>
      </c>
      <c r="C141" s="9" t="s">
        <v>147</v>
      </c>
      <c r="D141" s="55">
        <f>D142</f>
        <v>164.6</v>
      </c>
      <c r="E141" s="55">
        <f>E142</f>
        <v>164.6</v>
      </c>
      <c r="F141" s="3"/>
      <c r="G141" s="3"/>
      <c r="H141" s="3"/>
    </row>
    <row r="142" spans="1:8" ht="13.5">
      <c r="A142" s="16" t="s">
        <v>146</v>
      </c>
      <c r="B142" s="9" t="s">
        <v>260</v>
      </c>
      <c r="C142" s="9" t="s">
        <v>148</v>
      </c>
      <c r="D142" s="55">
        <f>ведомственная!F434</f>
        <v>164.6</v>
      </c>
      <c r="E142" s="55">
        <f>ведомственная!G434</f>
        <v>164.6</v>
      </c>
      <c r="F142" s="3"/>
      <c r="G142" s="3"/>
      <c r="H142" s="3"/>
    </row>
    <row r="143" spans="1:8" ht="13.5">
      <c r="A143" s="16" t="s">
        <v>153</v>
      </c>
      <c r="B143" s="9" t="s">
        <v>260</v>
      </c>
      <c r="C143" s="9" t="s">
        <v>154</v>
      </c>
      <c r="D143" s="55">
        <f>D144</f>
        <v>52362.400000000001</v>
      </c>
      <c r="E143" s="55">
        <f>E144</f>
        <v>52362.400000000001</v>
      </c>
      <c r="F143" s="3"/>
      <c r="G143" s="3"/>
      <c r="H143" s="3"/>
    </row>
    <row r="144" spans="1:8" ht="13.5">
      <c r="A144" s="24" t="s">
        <v>162</v>
      </c>
      <c r="B144" s="9" t="s">
        <v>260</v>
      </c>
      <c r="C144" s="9" t="s">
        <v>163</v>
      </c>
      <c r="D144" s="55">
        <f>ведомственная!F436</f>
        <v>52362.400000000001</v>
      </c>
      <c r="E144" s="55">
        <f>ведомственная!G436</f>
        <v>52362.400000000001</v>
      </c>
      <c r="F144" s="3"/>
      <c r="G144" s="3"/>
      <c r="H144" s="3"/>
    </row>
    <row r="145" spans="1:8" ht="29.25" customHeight="1">
      <c r="A145" s="14" t="s">
        <v>216</v>
      </c>
      <c r="B145" s="9" t="s">
        <v>261</v>
      </c>
      <c r="C145" s="9" t="s">
        <v>415</v>
      </c>
      <c r="D145" s="55">
        <f>D146+D148</f>
        <v>948</v>
      </c>
      <c r="E145" s="55">
        <f>E146+E148</f>
        <v>948</v>
      </c>
      <c r="F145" s="3"/>
      <c r="G145" s="3"/>
      <c r="H145" s="3"/>
    </row>
    <row r="146" spans="1:8" ht="13.5">
      <c r="A146" s="16" t="s">
        <v>75</v>
      </c>
      <c r="B146" s="9" t="s">
        <v>261</v>
      </c>
      <c r="C146" s="9" t="s">
        <v>76</v>
      </c>
      <c r="D146" s="55">
        <f>D147</f>
        <v>79.900000000000006</v>
      </c>
      <c r="E146" s="55">
        <f>E147</f>
        <v>79.900000000000006</v>
      </c>
      <c r="F146" s="3"/>
      <c r="G146" s="3"/>
      <c r="H146" s="3"/>
    </row>
    <row r="147" spans="1:8" ht="13.5">
      <c r="A147" s="16" t="s">
        <v>84</v>
      </c>
      <c r="B147" s="9" t="s">
        <v>261</v>
      </c>
      <c r="C147" s="9" t="s">
        <v>85</v>
      </c>
      <c r="D147" s="55">
        <f>ведомственная!F439</f>
        <v>79.900000000000006</v>
      </c>
      <c r="E147" s="55">
        <f>ведомственная!G439</f>
        <v>79.900000000000006</v>
      </c>
      <c r="F147" s="3"/>
      <c r="G147" s="3"/>
      <c r="H147" s="3"/>
    </row>
    <row r="148" spans="1:8" ht="13.5">
      <c r="A148" s="16" t="s">
        <v>153</v>
      </c>
      <c r="B148" s="9" t="s">
        <v>261</v>
      </c>
      <c r="C148" s="9" t="s">
        <v>154</v>
      </c>
      <c r="D148" s="55">
        <f>D149</f>
        <v>868.1</v>
      </c>
      <c r="E148" s="55">
        <f>E149</f>
        <v>868.1</v>
      </c>
      <c r="F148" s="3"/>
      <c r="G148" s="3"/>
      <c r="H148" s="3"/>
    </row>
    <row r="149" spans="1:8" ht="13.5">
      <c r="A149" s="24" t="s">
        <v>162</v>
      </c>
      <c r="B149" s="9" t="s">
        <v>261</v>
      </c>
      <c r="C149" s="9" t="s">
        <v>163</v>
      </c>
      <c r="D149" s="55">
        <f>ведомственная!F441</f>
        <v>868.1</v>
      </c>
      <c r="E149" s="55">
        <f>ведомственная!G441</f>
        <v>868.1</v>
      </c>
      <c r="F149" s="3"/>
      <c r="G149" s="3"/>
      <c r="H149" s="3"/>
    </row>
    <row r="150" spans="1:8" ht="27">
      <c r="A150" s="14" t="s">
        <v>538</v>
      </c>
      <c r="B150" s="9" t="s">
        <v>262</v>
      </c>
      <c r="C150" s="9"/>
      <c r="D150" s="55">
        <f>D151</f>
        <v>5604</v>
      </c>
      <c r="E150" s="55">
        <f>E151</f>
        <v>5604</v>
      </c>
      <c r="F150" s="3"/>
      <c r="G150" s="3"/>
      <c r="H150" s="3"/>
    </row>
    <row r="151" spans="1:8" ht="13.5">
      <c r="A151" s="16" t="s">
        <v>145</v>
      </c>
      <c r="B151" s="9" t="s">
        <v>262</v>
      </c>
      <c r="C151" s="9" t="s">
        <v>147</v>
      </c>
      <c r="D151" s="55">
        <f>D152</f>
        <v>5604</v>
      </c>
      <c r="E151" s="55">
        <f>E152</f>
        <v>5604</v>
      </c>
      <c r="F151" s="3"/>
      <c r="G151" s="3"/>
      <c r="H151" s="3"/>
    </row>
    <row r="152" spans="1:8" ht="13.5">
      <c r="A152" s="16" t="s">
        <v>146</v>
      </c>
      <c r="B152" s="9" t="s">
        <v>262</v>
      </c>
      <c r="C152" s="9" t="s">
        <v>148</v>
      </c>
      <c r="D152" s="55">
        <f>ведомственная!F444</f>
        <v>5604</v>
      </c>
      <c r="E152" s="55">
        <f>ведомственная!G444</f>
        <v>5604</v>
      </c>
      <c r="F152" s="3"/>
      <c r="G152" s="3"/>
      <c r="H152" s="3"/>
    </row>
    <row r="153" spans="1:8" ht="27">
      <c r="A153" s="24" t="s">
        <v>217</v>
      </c>
      <c r="B153" s="9" t="s">
        <v>406</v>
      </c>
      <c r="C153" s="9"/>
      <c r="D153" s="55">
        <f>D154</f>
        <v>400</v>
      </c>
      <c r="E153" s="55">
        <f>E154</f>
        <v>400</v>
      </c>
      <c r="F153" s="3"/>
      <c r="G153" s="3"/>
      <c r="H153" s="3"/>
    </row>
    <row r="154" spans="1:8" ht="13.5">
      <c r="A154" s="16" t="s">
        <v>145</v>
      </c>
      <c r="B154" s="9" t="s">
        <v>406</v>
      </c>
      <c r="C154" s="9" t="s">
        <v>147</v>
      </c>
      <c r="D154" s="55">
        <f>D155</f>
        <v>400</v>
      </c>
      <c r="E154" s="55">
        <f>E155</f>
        <v>400</v>
      </c>
      <c r="F154" s="3"/>
      <c r="G154" s="3"/>
      <c r="H154" s="3"/>
    </row>
    <row r="155" spans="1:8" ht="13.5">
      <c r="A155" s="16" t="s">
        <v>146</v>
      </c>
      <c r="B155" s="9" t="s">
        <v>406</v>
      </c>
      <c r="C155" s="9" t="s">
        <v>148</v>
      </c>
      <c r="D155" s="55">
        <f>ведомственная!F447</f>
        <v>400</v>
      </c>
      <c r="E155" s="55">
        <f>ведомственная!G447</f>
        <v>400</v>
      </c>
      <c r="F155" s="3"/>
      <c r="G155" s="3"/>
      <c r="H155" s="3"/>
    </row>
    <row r="156" spans="1:8" ht="40.5">
      <c r="A156" s="24" t="s">
        <v>218</v>
      </c>
      <c r="B156" s="9" t="s">
        <v>408</v>
      </c>
      <c r="C156" s="9"/>
      <c r="D156" s="55">
        <f>D157</f>
        <v>100</v>
      </c>
      <c r="E156" s="55">
        <f>E157</f>
        <v>100</v>
      </c>
      <c r="F156" s="3"/>
      <c r="G156" s="3"/>
      <c r="H156" s="3"/>
    </row>
    <row r="157" spans="1:8" ht="13.5">
      <c r="A157" s="16" t="s">
        <v>145</v>
      </c>
      <c r="B157" s="9" t="s">
        <v>408</v>
      </c>
      <c r="C157" s="9" t="s">
        <v>147</v>
      </c>
      <c r="D157" s="55">
        <f>D158</f>
        <v>100</v>
      </c>
      <c r="E157" s="55">
        <f>E158</f>
        <v>100</v>
      </c>
      <c r="F157" s="3"/>
      <c r="G157" s="3"/>
      <c r="H157" s="3"/>
    </row>
    <row r="158" spans="1:8" ht="13.5">
      <c r="A158" s="16" t="s">
        <v>146</v>
      </c>
      <c r="B158" s="9" t="s">
        <v>408</v>
      </c>
      <c r="C158" s="9" t="s">
        <v>148</v>
      </c>
      <c r="D158" s="55">
        <f>ведомственная!F450</f>
        <v>100</v>
      </c>
      <c r="E158" s="55">
        <f>ведомственная!G450</f>
        <v>100</v>
      </c>
      <c r="F158" s="3"/>
      <c r="G158" s="3"/>
      <c r="H158" s="3"/>
    </row>
    <row r="159" spans="1:8" ht="13.5">
      <c r="A159" s="16" t="s">
        <v>440</v>
      </c>
      <c r="B159" s="9" t="s">
        <v>405</v>
      </c>
      <c r="C159" s="9"/>
      <c r="D159" s="55">
        <f>D160+D162</f>
        <v>2203.5</v>
      </c>
      <c r="E159" s="55">
        <f>E160+E162</f>
        <v>2203.5</v>
      </c>
      <c r="F159" s="3"/>
      <c r="G159" s="3"/>
      <c r="H159" s="3"/>
    </row>
    <row r="160" spans="1:8" ht="13.5">
      <c r="A160" s="16" t="s">
        <v>145</v>
      </c>
      <c r="B160" s="9" t="s">
        <v>405</v>
      </c>
      <c r="C160" s="9" t="s">
        <v>147</v>
      </c>
      <c r="D160" s="55">
        <f>D161</f>
        <v>165</v>
      </c>
      <c r="E160" s="55">
        <f>E161</f>
        <v>165</v>
      </c>
      <c r="F160" s="3"/>
      <c r="G160" s="3"/>
      <c r="H160" s="3"/>
    </row>
    <row r="161" spans="1:8" ht="13.5">
      <c r="A161" s="16" t="s">
        <v>146</v>
      </c>
      <c r="B161" s="9" t="s">
        <v>405</v>
      </c>
      <c r="C161" s="9" t="s">
        <v>148</v>
      </c>
      <c r="D161" s="55">
        <f>ведомственная!F453</f>
        <v>165</v>
      </c>
      <c r="E161" s="55">
        <f>ведомственная!G453</f>
        <v>165</v>
      </c>
      <c r="F161" s="3"/>
      <c r="G161" s="3"/>
      <c r="H161" s="3"/>
    </row>
    <row r="162" spans="1:8" ht="13.5">
      <c r="A162" s="16" t="s">
        <v>153</v>
      </c>
      <c r="B162" s="9" t="s">
        <v>405</v>
      </c>
      <c r="C162" s="9" t="s">
        <v>154</v>
      </c>
      <c r="D162" s="55">
        <f>D163</f>
        <v>2038.5</v>
      </c>
      <c r="E162" s="55">
        <f>E163</f>
        <v>2038.5</v>
      </c>
      <c r="F162" s="3"/>
      <c r="G162" s="3"/>
      <c r="H162" s="3"/>
    </row>
    <row r="163" spans="1:8" ht="13.5">
      <c r="A163" s="24" t="s">
        <v>162</v>
      </c>
      <c r="B163" s="9" t="s">
        <v>405</v>
      </c>
      <c r="C163" s="9" t="s">
        <v>163</v>
      </c>
      <c r="D163" s="55">
        <f>ведомственная!F455</f>
        <v>2038.5</v>
      </c>
      <c r="E163" s="55">
        <f>ведомственная!G455</f>
        <v>2038.5</v>
      </c>
      <c r="F163" s="3"/>
      <c r="G163" s="3"/>
      <c r="H163" s="3"/>
    </row>
    <row r="164" spans="1:8" ht="27">
      <c r="A164" s="16" t="s">
        <v>219</v>
      </c>
      <c r="B164" s="9" t="s">
        <v>404</v>
      </c>
      <c r="C164" s="9"/>
      <c r="D164" s="55">
        <f>D165</f>
        <v>5604</v>
      </c>
      <c r="E164" s="55">
        <f>E165</f>
        <v>5604</v>
      </c>
      <c r="F164" s="3"/>
      <c r="G164" s="3"/>
      <c r="H164" s="3"/>
    </row>
    <row r="165" spans="1:8" ht="13.5">
      <c r="A165" s="16" t="s">
        <v>145</v>
      </c>
      <c r="B165" s="9" t="s">
        <v>404</v>
      </c>
      <c r="C165" s="9" t="s">
        <v>147</v>
      </c>
      <c r="D165" s="55">
        <f>D166</f>
        <v>5604</v>
      </c>
      <c r="E165" s="55">
        <f>E166</f>
        <v>5604</v>
      </c>
      <c r="F165" s="3"/>
      <c r="G165" s="3"/>
      <c r="H165" s="3"/>
    </row>
    <row r="166" spans="1:8" ht="13.5">
      <c r="A166" s="16" t="s">
        <v>146</v>
      </c>
      <c r="B166" s="9" t="s">
        <v>404</v>
      </c>
      <c r="C166" s="9" t="s">
        <v>148</v>
      </c>
      <c r="D166" s="55">
        <f>ведомственная!F458</f>
        <v>5604</v>
      </c>
      <c r="E166" s="55">
        <f>ведомственная!G458</f>
        <v>5604</v>
      </c>
      <c r="F166" s="3"/>
      <c r="G166" s="3"/>
      <c r="H166" s="3"/>
    </row>
    <row r="167" spans="1:8" ht="24.75" customHeight="1">
      <c r="A167" s="16" t="s">
        <v>220</v>
      </c>
      <c r="B167" s="9" t="s">
        <v>407</v>
      </c>
      <c r="C167" s="9"/>
      <c r="D167" s="55">
        <f>D168</f>
        <v>100</v>
      </c>
      <c r="E167" s="55">
        <f>E168</f>
        <v>100</v>
      </c>
      <c r="F167" s="3"/>
      <c r="G167" s="3"/>
      <c r="H167" s="3"/>
    </row>
    <row r="168" spans="1:8" ht="13.5">
      <c r="A168" s="16" t="s">
        <v>145</v>
      </c>
      <c r="B168" s="9" t="s">
        <v>407</v>
      </c>
      <c r="C168" s="9" t="s">
        <v>147</v>
      </c>
      <c r="D168" s="55">
        <f>D169</f>
        <v>100</v>
      </c>
      <c r="E168" s="55">
        <f>E169</f>
        <v>100</v>
      </c>
      <c r="F168" s="3"/>
      <c r="G168" s="3"/>
      <c r="H168" s="3"/>
    </row>
    <row r="169" spans="1:8" ht="13.5">
      <c r="A169" s="16" t="s">
        <v>146</v>
      </c>
      <c r="B169" s="9" t="s">
        <v>407</v>
      </c>
      <c r="C169" s="9" t="s">
        <v>148</v>
      </c>
      <c r="D169" s="55">
        <f>ведомственная!F461</f>
        <v>100</v>
      </c>
      <c r="E169" s="55">
        <f>ведомственная!G461</f>
        <v>100</v>
      </c>
      <c r="F169" s="3"/>
      <c r="G169" s="3"/>
      <c r="H169" s="3"/>
    </row>
    <row r="170" spans="1:8" ht="27">
      <c r="A170" s="39" t="s">
        <v>363</v>
      </c>
      <c r="B170" s="12" t="s">
        <v>530</v>
      </c>
      <c r="C170" s="12"/>
      <c r="D170" s="57">
        <f>D171+D174+D177+D184</f>
        <v>183820.6</v>
      </c>
      <c r="E170" s="57">
        <f>E171+E174+E177+E184</f>
        <v>183820.6</v>
      </c>
      <c r="F170" s="6"/>
      <c r="G170" s="3"/>
      <c r="H170" s="3"/>
    </row>
    <row r="171" spans="1:8" ht="27">
      <c r="A171" s="67" t="s">
        <v>397</v>
      </c>
      <c r="B171" s="9" t="s">
        <v>263</v>
      </c>
      <c r="C171" s="9" t="s">
        <v>415</v>
      </c>
      <c r="D171" s="55">
        <f>D172</f>
        <v>153852.6</v>
      </c>
      <c r="E171" s="55">
        <f>E172</f>
        <v>153852.6</v>
      </c>
      <c r="F171" s="3"/>
      <c r="G171" s="3"/>
      <c r="H171" s="3"/>
    </row>
    <row r="172" spans="1:8" ht="13.5">
      <c r="A172" s="16" t="s">
        <v>153</v>
      </c>
      <c r="B172" s="9" t="s">
        <v>263</v>
      </c>
      <c r="C172" s="9" t="s">
        <v>154</v>
      </c>
      <c r="D172" s="55">
        <f>D173</f>
        <v>153852.6</v>
      </c>
      <c r="E172" s="55">
        <f>E173</f>
        <v>153852.6</v>
      </c>
      <c r="F172" s="3"/>
      <c r="G172" s="3"/>
      <c r="H172" s="3"/>
    </row>
    <row r="173" spans="1:8" ht="13.5">
      <c r="A173" s="24" t="s">
        <v>162</v>
      </c>
      <c r="B173" s="9" t="s">
        <v>263</v>
      </c>
      <c r="C173" s="9" t="s">
        <v>163</v>
      </c>
      <c r="D173" s="55">
        <f>ведомственная!F466</f>
        <v>153852.6</v>
      </c>
      <c r="E173" s="55">
        <f>ведомственная!G466</f>
        <v>153852.6</v>
      </c>
      <c r="F173" s="3"/>
      <c r="G173" s="3"/>
      <c r="H173" s="3"/>
    </row>
    <row r="174" spans="1:8" ht="27">
      <c r="A174" s="14" t="s">
        <v>222</v>
      </c>
      <c r="B174" s="9" t="s">
        <v>266</v>
      </c>
      <c r="C174" s="9" t="s">
        <v>415</v>
      </c>
      <c r="D174" s="55">
        <f>D175</f>
        <v>51</v>
      </c>
      <c r="E174" s="55">
        <f>E175</f>
        <v>51</v>
      </c>
      <c r="F174" s="3"/>
      <c r="G174" s="3"/>
      <c r="H174" s="3"/>
    </row>
    <row r="175" spans="1:8" ht="28.5" customHeight="1">
      <c r="A175" s="16" t="s">
        <v>143</v>
      </c>
      <c r="B175" s="9" t="s">
        <v>266</v>
      </c>
      <c r="C175" s="9" t="s">
        <v>125</v>
      </c>
      <c r="D175" s="55">
        <f>D176</f>
        <v>51</v>
      </c>
      <c r="E175" s="55">
        <f>E176</f>
        <v>51</v>
      </c>
      <c r="F175" s="3"/>
      <c r="G175" s="3"/>
      <c r="H175" s="3"/>
    </row>
    <row r="176" spans="1:8" ht="13.5">
      <c r="A176" s="16" t="s">
        <v>165</v>
      </c>
      <c r="B176" s="9" t="s">
        <v>266</v>
      </c>
      <c r="C176" s="9" t="s">
        <v>166</v>
      </c>
      <c r="D176" s="55">
        <f>ведомственная!F480</f>
        <v>51</v>
      </c>
      <c r="E176" s="55">
        <f>ведомственная!G480</f>
        <v>51</v>
      </c>
      <c r="F176" s="3"/>
      <c r="G176" s="3"/>
      <c r="H176" s="3"/>
    </row>
    <row r="177" spans="1:8" ht="27">
      <c r="A177" s="16" t="s">
        <v>223</v>
      </c>
      <c r="B177" s="9" t="s">
        <v>531</v>
      </c>
      <c r="C177" s="9"/>
      <c r="D177" s="55">
        <f>D182+D178+D180</f>
        <v>28766.7</v>
      </c>
      <c r="E177" s="55">
        <f>E182+E178+E180</f>
        <v>28766.7</v>
      </c>
      <c r="F177" s="3"/>
      <c r="G177" s="3"/>
      <c r="H177" s="3"/>
    </row>
    <row r="178" spans="1:8" ht="13.5">
      <c r="A178" s="16" t="s">
        <v>145</v>
      </c>
      <c r="B178" s="9" t="s">
        <v>531</v>
      </c>
      <c r="C178" s="9" t="s">
        <v>147</v>
      </c>
      <c r="D178" s="55">
        <f>D179</f>
        <v>18599</v>
      </c>
      <c r="E178" s="55">
        <f>E179</f>
        <v>18599</v>
      </c>
      <c r="F178" s="3"/>
      <c r="G178" s="3"/>
      <c r="H178" s="3"/>
    </row>
    <row r="179" spans="1:8" ht="13.5">
      <c r="A179" s="16" t="s">
        <v>146</v>
      </c>
      <c r="B179" s="9" t="s">
        <v>531</v>
      </c>
      <c r="C179" s="9" t="s">
        <v>148</v>
      </c>
      <c r="D179" s="55">
        <f>ведомственная!F486+ведомственная!F572</f>
        <v>18599</v>
      </c>
      <c r="E179" s="55">
        <f>ведомственная!G486+ведомственная!G572</f>
        <v>18599</v>
      </c>
      <c r="F179" s="3"/>
      <c r="G179" s="3"/>
      <c r="H179" s="3"/>
    </row>
    <row r="180" spans="1:8" ht="13.5">
      <c r="A180" s="16" t="s">
        <v>153</v>
      </c>
      <c r="B180" s="9" t="s">
        <v>531</v>
      </c>
      <c r="C180" s="9" t="s">
        <v>154</v>
      </c>
      <c r="D180" s="55">
        <f>D181</f>
        <v>7167.7</v>
      </c>
      <c r="E180" s="55">
        <f>E181</f>
        <v>7167.7</v>
      </c>
      <c r="F180" s="3"/>
      <c r="G180" s="3"/>
      <c r="H180" s="3"/>
    </row>
    <row r="181" spans="1:8" ht="13.5">
      <c r="A181" s="24" t="s">
        <v>162</v>
      </c>
      <c r="B181" s="9" t="s">
        <v>531</v>
      </c>
      <c r="C181" s="9" t="s">
        <v>163</v>
      </c>
      <c r="D181" s="55">
        <f>ведомственная!F574</f>
        <v>7167.7</v>
      </c>
      <c r="E181" s="55">
        <f>ведомственная!G574</f>
        <v>7167.7</v>
      </c>
      <c r="F181" s="3"/>
      <c r="G181" s="3"/>
      <c r="H181" s="3"/>
    </row>
    <row r="182" spans="1:8" ht="13.5">
      <c r="A182" s="23" t="s">
        <v>149</v>
      </c>
      <c r="B182" s="9" t="s">
        <v>531</v>
      </c>
      <c r="C182" s="9" t="s">
        <v>151</v>
      </c>
      <c r="D182" s="55">
        <f>D183</f>
        <v>3000</v>
      </c>
      <c r="E182" s="55">
        <f>E183</f>
        <v>3000</v>
      </c>
      <c r="F182" s="3"/>
      <c r="G182" s="3"/>
      <c r="H182" s="3"/>
    </row>
    <row r="183" spans="1:8" ht="27">
      <c r="A183" s="14" t="s">
        <v>221</v>
      </c>
      <c r="B183" s="9" t="s">
        <v>531</v>
      </c>
      <c r="C183" s="9" t="s">
        <v>83</v>
      </c>
      <c r="D183" s="55">
        <f>ведомственная!F284</f>
        <v>3000</v>
      </c>
      <c r="E183" s="55">
        <f>ведомственная!G284</f>
        <v>3000</v>
      </c>
      <c r="F183" s="3"/>
      <c r="G183" s="3"/>
      <c r="H183" s="3"/>
    </row>
    <row r="184" spans="1:8" ht="13.5">
      <c r="A184" s="14" t="s">
        <v>361</v>
      </c>
      <c r="B184" s="9" t="s">
        <v>267</v>
      </c>
      <c r="C184" s="9" t="s">
        <v>415</v>
      </c>
      <c r="D184" s="55">
        <f>D185+D187</f>
        <v>1150.3</v>
      </c>
      <c r="E184" s="55">
        <f>E185+E187</f>
        <v>1150.3</v>
      </c>
      <c r="F184" s="3"/>
      <c r="G184" s="3"/>
      <c r="H184" s="3"/>
    </row>
    <row r="185" spans="1:8" ht="13.5">
      <c r="A185" s="16" t="s">
        <v>145</v>
      </c>
      <c r="B185" s="9" t="s">
        <v>267</v>
      </c>
      <c r="C185" s="9" t="s">
        <v>147</v>
      </c>
      <c r="D185" s="55">
        <f>D186</f>
        <v>551</v>
      </c>
      <c r="E185" s="55">
        <f>E186</f>
        <v>551</v>
      </c>
      <c r="F185" s="3"/>
      <c r="G185" s="3"/>
      <c r="H185" s="3"/>
    </row>
    <row r="186" spans="1:8" ht="13.5">
      <c r="A186" s="16" t="s">
        <v>146</v>
      </c>
      <c r="B186" s="9" t="s">
        <v>267</v>
      </c>
      <c r="C186" s="9" t="s">
        <v>148</v>
      </c>
      <c r="D186" s="55">
        <f>ведомственная!F489</f>
        <v>551</v>
      </c>
      <c r="E186" s="55">
        <f>ведомственная!G489</f>
        <v>551</v>
      </c>
      <c r="F186" s="3"/>
      <c r="G186" s="3"/>
      <c r="H186" s="3"/>
    </row>
    <row r="187" spans="1:8" ht="13.5">
      <c r="A187" s="16" t="s">
        <v>153</v>
      </c>
      <c r="B187" s="9" t="s">
        <v>267</v>
      </c>
      <c r="C187" s="9" t="s">
        <v>154</v>
      </c>
      <c r="D187" s="55">
        <f>D188</f>
        <v>599.29999999999995</v>
      </c>
      <c r="E187" s="55">
        <f>E188</f>
        <v>599.29999999999995</v>
      </c>
      <c r="F187" s="3"/>
      <c r="G187" s="3"/>
      <c r="H187" s="3"/>
    </row>
    <row r="188" spans="1:8" ht="13.5">
      <c r="A188" s="24" t="s">
        <v>162</v>
      </c>
      <c r="B188" s="9" t="s">
        <v>267</v>
      </c>
      <c r="C188" s="9" t="s">
        <v>163</v>
      </c>
      <c r="D188" s="55">
        <f>ведомственная!F577</f>
        <v>599.29999999999995</v>
      </c>
      <c r="E188" s="55">
        <f>ведомственная!G577</f>
        <v>599.29999999999995</v>
      </c>
      <c r="F188" s="3"/>
      <c r="G188" s="3"/>
      <c r="H188" s="3"/>
    </row>
    <row r="189" spans="1:8" ht="13.5">
      <c r="A189" s="35" t="s">
        <v>225</v>
      </c>
      <c r="B189" s="12" t="s">
        <v>269</v>
      </c>
      <c r="C189" s="12"/>
      <c r="D189" s="57">
        <f>D197+D200+D190+D207+D210+D213</f>
        <v>63137.1</v>
      </c>
      <c r="E189" s="57">
        <f>E197+E200+E190+E207+E210+E213</f>
        <v>63137.1</v>
      </c>
      <c r="F189" s="3"/>
      <c r="G189" s="3"/>
      <c r="H189" s="3"/>
    </row>
    <row r="190" spans="1:8" ht="27">
      <c r="A190" s="14" t="s">
        <v>199</v>
      </c>
      <c r="B190" s="9" t="s">
        <v>270</v>
      </c>
      <c r="C190" s="9" t="s">
        <v>415</v>
      </c>
      <c r="D190" s="55">
        <f>D191+D193+D195</f>
        <v>35626</v>
      </c>
      <c r="E190" s="55">
        <f>E191+E193+E195</f>
        <v>35626</v>
      </c>
      <c r="F190" s="3"/>
      <c r="G190" s="3"/>
      <c r="H190" s="3"/>
    </row>
    <row r="191" spans="1:8" ht="27.75" customHeight="1">
      <c r="A191" s="16" t="s">
        <v>143</v>
      </c>
      <c r="B191" s="9" t="s">
        <v>270</v>
      </c>
      <c r="C191" s="9" t="s">
        <v>125</v>
      </c>
      <c r="D191" s="55">
        <f>D192</f>
        <v>31156.1</v>
      </c>
      <c r="E191" s="55">
        <f>E192</f>
        <v>31156.1</v>
      </c>
      <c r="F191" s="3"/>
      <c r="G191" s="3"/>
      <c r="H191" s="3"/>
    </row>
    <row r="192" spans="1:8" ht="13.5">
      <c r="A192" s="16" t="s">
        <v>165</v>
      </c>
      <c r="B192" s="9" t="s">
        <v>270</v>
      </c>
      <c r="C192" s="9" t="s">
        <v>166</v>
      </c>
      <c r="D192" s="55">
        <f>ведомственная!F499</f>
        <v>31156.1</v>
      </c>
      <c r="E192" s="55">
        <f>ведомственная!G499</f>
        <v>31156.1</v>
      </c>
      <c r="F192" s="3"/>
      <c r="G192" s="3"/>
      <c r="H192" s="3"/>
    </row>
    <row r="193" spans="1:8" ht="13.5">
      <c r="A193" s="16" t="s">
        <v>145</v>
      </c>
      <c r="B193" s="9" t="s">
        <v>270</v>
      </c>
      <c r="C193" s="9" t="s">
        <v>147</v>
      </c>
      <c r="D193" s="55">
        <f>D194</f>
        <v>4435.5</v>
      </c>
      <c r="E193" s="55">
        <f>E194</f>
        <v>4435.5</v>
      </c>
      <c r="F193" s="3"/>
      <c r="G193" s="3"/>
      <c r="H193" s="3"/>
    </row>
    <row r="194" spans="1:8" ht="13.5">
      <c r="A194" s="16" t="s">
        <v>146</v>
      </c>
      <c r="B194" s="9" t="s">
        <v>270</v>
      </c>
      <c r="C194" s="9" t="s">
        <v>148</v>
      </c>
      <c r="D194" s="55">
        <f>ведомственная!F501</f>
        <v>4435.5</v>
      </c>
      <c r="E194" s="55">
        <f>ведомственная!G501</f>
        <v>4435.5</v>
      </c>
      <c r="F194" s="3"/>
      <c r="G194" s="3"/>
      <c r="H194" s="3"/>
    </row>
    <row r="195" spans="1:8" ht="13.5">
      <c r="A195" s="15" t="s">
        <v>149</v>
      </c>
      <c r="B195" s="9" t="s">
        <v>270</v>
      </c>
      <c r="C195" s="9" t="s">
        <v>151</v>
      </c>
      <c r="D195" s="55">
        <f>D196</f>
        <v>34.4</v>
      </c>
      <c r="E195" s="55">
        <f>E196</f>
        <v>34.4</v>
      </c>
      <c r="F195" s="3"/>
      <c r="G195" s="3"/>
      <c r="H195" s="3"/>
    </row>
    <row r="196" spans="1:8" ht="13.5">
      <c r="A196" s="16" t="s">
        <v>150</v>
      </c>
      <c r="B196" s="9" t="s">
        <v>270</v>
      </c>
      <c r="C196" s="9" t="s">
        <v>152</v>
      </c>
      <c r="D196" s="55">
        <f>ведомственная!F503</f>
        <v>34.4</v>
      </c>
      <c r="E196" s="55">
        <f>ведомственная!G503</f>
        <v>34.4</v>
      </c>
      <c r="F196" s="3"/>
      <c r="G196" s="3"/>
      <c r="H196" s="3"/>
    </row>
    <row r="197" spans="1:8" ht="27">
      <c r="A197" s="67" t="s">
        <v>398</v>
      </c>
      <c r="B197" s="9" t="s">
        <v>271</v>
      </c>
      <c r="C197" s="9"/>
      <c r="D197" s="55">
        <f>D198</f>
        <v>7755.5</v>
      </c>
      <c r="E197" s="55">
        <f>E198</f>
        <v>7755.5</v>
      </c>
      <c r="F197" s="3"/>
      <c r="G197" s="3"/>
      <c r="H197" s="3"/>
    </row>
    <row r="198" spans="1:8" ht="13.5">
      <c r="A198" s="16" t="s">
        <v>153</v>
      </c>
      <c r="B198" s="9" t="s">
        <v>271</v>
      </c>
      <c r="C198" s="9" t="s">
        <v>154</v>
      </c>
      <c r="D198" s="55">
        <f>D199</f>
        <v>7755.5</v>
      </c>
      <c r="E198" s="55">
        <f>E199</f>
        <v>7755.5</v>
      </c>
      <c r="F198" s="3"/>
      <c r="G198" s="3"/>
      <c r="H198" s="3"/>
    </row>
    <row r="199" spans="1:8" ht="13.5">
      <c r="A199" s="24" t="s">
        <v>162</v>
      </c>
      <c r="B199" s="9" t="s">
        <v>271</v>
      </c>
      <c r="C199" s="9" t="s">
        <v>163</v>
      </c>
      <c r="D199" s="55">
        <f>ведомственная!F506</f>
        <v>7755.5</v>
      </c>
      <c r="E199" s="55">
        <f>ведомственная!G506</f>
        <v>7755.5</v>
      </c>
      <c r="F199" s="3"/>
      <c r="G199" s="3"/>
      <c r="H199" s="3"/>
    </row>
    <row r="200" spans="1:8" ht="27">
      <c r="A200" s="74" t="s">
        <v>399</v>
      </c>
      <c r="B200" s="9" t="s">
        <v>272</v>
      </c>
      <c r="C200" s="9"/>
      <c r="D200" s="55">
        <f>D201+D203+D205</f>
        <v>15225.4</v>
      </c>
      <c r="E200" s="55">
        <f>E201+E203+E205</f>
        <v>15225.4</v>
      </c>
      <c r="F200" s="3"/>
      <c r="G200" s="3"/>
      <c r="H200" s="3"/>
    </row>
    <row r="201" spans="1:8" ht="27">
      <c r="A201" s="16" t="s">
        <v>143</v>
      </c>
      <c r="B201" s="9" t="s">
        <v>272</v>
      </c>
      <c r="C201" s="9" t="s">
        <v>125</v>
      </c>
      <c r="D201" s="55">
        <f>D202</f>
        <v>8439</v>
      </c>
      <c r="E201" s="55">
        <f>E202</f>
        <v>8439</v>
      </c>
      <c r="F201" s="3"/>
      <c r="G201" s="3"/>
      <c r="H201" s="3"/>
    </row>
    <row r="202" spans="1:8" ht="13.5">
      <c r="A202" s="16" t="s">
        <v>165</v>
      </c>
      <c r="B202" s="9" t="s">
        <v>272</v>
      </c>
      <c r="C202" s="9" t="s">
        <v>166</v>
      </c>
      <c r="D202" s="55">
        <f>ведомственная!F509</f>
        <v>8439</v>
      </c>
      <c r="E202" s="55">
        <f>ведомственная!G509</f>
        <v>8439</v>
      </c>
      <c r="F202" s="3"/>
      <c r="G202" s="3"/>
      <c r="H202" s="3"/>
    </row>
    <row r="203" spans="1:8" ht="13.5">
      <c r="A203" s="16" t="s">
        <v>145</v>
      </c>
      <c r="B203" s="9" t="s">
        <v>272</v>
      </c>
      <c r="C203" s="9" t="s">
        <v>147</v>
      </c>
      <c r="D203" s="55">
        <f>D204</f>
        <v>6440.6</v>
      </c>
      <c r="E203" s="55">
        <f>E204</f>
        <v>6440.6</v>
      </c>
      <c r="F203" s="3"/>
      <c r="G203" s="3"/>
      <c r="H203" s="3"/>
    </row>
    <row r="204" spans="1:8" ht="13.5">
      <c r="A204" s="16" t="s">
        <v>146</v>
      </c>
      <c r="B204" s="9" t="s">
        <v>272</v>
      </c>
      <c r="C204" s="9" t="s">
        <v>148</v>
      </c>
      <c r="D204" s="55">
        <f>ведомственная!F511</f>
        <v>6440.6</v>
      </c>
      <c r="E204" s="55">
        <f>ведомственная!G511</f>
        <v>6440.6</v>
      </c>
      <c r="F204" s="3"/>
      <c r="G204" s="3"/>
      <c r="H204" s="3"/>
    </row>
    <row r="205" spans="1:8" ht="13.5">
      <c r="A205" s="15" t="s">
        <v>149</v>
      </c>
      <c r="B205" s="9" t="s">
        <v>272</v>
      </c>
      <c r="C205" s="9" t="s">
        <v>151</v>
      </c>
      <c r="D205" s="55">
        <f>D206</f>
        <v>345.8</v>
      </c>
      <c r="E205" s="55">
        <f>E206</f>
        <v>345.8</v>
      </c>
      <c r="F205" s="3"/>
      <c r="G205" s="3"/>
      <c r="H205" s="3"/>
    </row>
    <row r="206" spans="1:8" ht="13.5">
      <c r="A206" s="16" t="s">
        <v>150</v>
      </c>
      <c r="B206" s="9" t="s">
        <v>272</v>
      </c>
      <c r="C206" s="9" t="s">
        <v>152</v>
      </c>
      <c r="D206" s="55">
        <f>ведомственная!F513</f>
        <v>345.8</v>
      </c>
      <c r="E206" s="55">
        <f>ведомственная!G513</f>
        <v>345.8</v>
      </c>
      <c r="F206" s="3"/>
      <c r="G206" s="3"/>
      <c r="H206" s="3"/>
    </row>
    <row r="207" spans="1:8" ht="13.5">
      <c r="A207" s="16" t="s">
        <v>226</v>
      </c>
      <c r="B207" s="9" t="s">
        <v>273</v>
      </c>
      <c r="C207" s="9"/>
      <c r="D207" s="55">
        <f>D208</f>
        <v>2547.1999999999998</v>
      </c>
      <c r="E207" s="55">
        <f>E208</f>
        <v>2547.1999999999998</v>
      </c>
      <c r="F207" s="3"/>
      <c r="G207" s="3"/>
      <c r="H207" s="3"/>
    </row>
    <row r="208" spans="1:8" ht="13.5">
      <c r="A208" s="16" t="s">
        <v>145</v>
      </c>
      <c r="B208" s="9" t="s">
        <v>273</v>
      </c>
      <c r="C208" s="9" t="s">
        <v>148</v>
      </c>
      <c r="D208" s="55">
        <f>D209</f>
        <v>2547.1999999999998</v>
      </c>
      <c r="E208" s="55">
        <f>E209</f>
        <v>2547.1999999999998</v>
      </c>
      <c r="F208" s="3"/>
      <c r="G208" s="3"/>
      <c r="H208" s="3"/>
    </row>
    <row r="209" spans="1:8" ht="13.5">
      <c r="A209" s="16" t="s">
        <v>146</v>
      </c>
      <c r="B209" s="9" t="s">
        <v>273</v>
      </c>
      <c r="C209" s="9" t="s">
        <v>148</v>
      </c>
      <c r="D209" s="55">
        <f>ведомственная!F516</f>
        <v>2547.1999999999998</v>
      </c>
      <c r="E209" s="55">
        <f>ведомственная!G516</f>
        <v>2547.1999999999998</v>
      </c>
      <c r="F209" s="3"/>
      <c r="G209" s="3"/>
      <c r="H209" s="3"/>
    </row>
    <row r="210" spans="1:8" ht="27">
      <c r="A210" s="16" t="s">
        <v>200</v>
      </c>
      <c r="B210" s="9" t="s">
        <v>274</v>
      </c>
      <c r="C210" s="9"/>
      <c r="D210" s="55">
        <f>D211</f>
        <v>80</v>
      </c>
      <c r="E210" s="55">
        <f>E211</f>
        <v>80</v>
      </c>
      <c r="F210" s="3"/>
      <c r="G210" s="3"/>
      <c r="H210" s="3"/>
    </row>
    <row r="211" spans="1:8" ht="13.5">
      <c r="A211" s="16" t="s">
        <v>145</v>
      </c>
      <c r="B211" s="9" t="s">
        <v>274</v>
      </c>
      <c r="C211" s="9" t="s">
        <v>147</v>
      </c>
      <c r="D211" s="55">
        <f>D212</f>
        <v>80</v>
      </c>
      <c r="E211" s="55">
        <f>E212</f>
        <v>80</v>
      </c>
      <c r="F211" s="3"/>
      <c r="G211" s="3"/>
      <c r="H211" s="3"/>
    </row>
    <row r="212" spans="1:8" ht="13.5">
      <c r="A212" s="16" t="s">
        <v>146</v>
      </c>
      <c r="B212" s="9" t="s">
        <v>274</v>
      </c>
      <c r="C212" s="9" t="s">
        <v>148</v>
      </c>
      <c r="D212" s="55">
        <f>ведомственная!F519</f>
        <v>80</v>
      </c>
      <c r="E212" s="55">
        <f>ведомственная!G519</f>
        <v>80</v>
      </c>
      <c r="F212" s="3"/>
      <c r="G212" s="3"/>
      <c r="H212" s="3"/>
    </row>
    <row r="213" spans="1:8" ht="16.5" customHeight="1">
      <c r="A213" s="16" t="s">
        <v>227</v>
      </c>
      <c r="B213" s="9" t="s">
        <v>275</v>
      </c>
      <c r="C213" s="9"/>
      <c r="D213" s="55">
        <f>D214</f>
        <v>1903</v>
      </c>
      <c r="E213" s="55">
        <f>E214</f>
        <v>1903</v>
      </c>
      <c r="F213" s="3"/>
      <c r="G213" s="3"/>
      <c r="H213" s="3"/>
    </row>
    <row r="214" spans="1:8" ht="13.5">
      <c r="A214" s="16" t="s">
        <v>145</v>
      </c>
      <c r="B214" s="9" t="s">
        <v>275</v>
      </c>
      <c r="C214" s="9" t="s">
        <v>147</v>
      </c>
      <c r="D214" s="55">
        <f>D215</f>
        <v>1903</v>
      </c>
      <c r="E214" s="55">
        <f>E215</f>
        <v>1903</v>
      </c>
      <c r="F214" s="3"/>
      <c r="G214" s="3"/>
      <c r="H214" s="3"/>
    </row>
    <row r="215" spans="1:8" ht="13.5">
      <c r="A215" s="16" t="s">
        <v>146</v>
      </c>
      <c r="B215" s="9" t="s">
        <v>275</v>
      </c>
      <c r="C215" s="9" t="s">
        <v>148</v>
      </c>
      <c r="D215" s="55">
        <f>ведомственная!F522</f>
        <v>1903</v>
      </c>
      <c r="E215" s="55">
        <f>ведомственная!G522</f>
        <v>1903</v>
      </c>
      <c r="F215" s="3"/>
      <c r="G215" s="3"/>
      <c r="H215" s="3"/>
    </row>
    <row r="216" spans="1:8" ht="13.5">
      <c r="A216" s="24"/>
      <c r="B216" s="9"/>
      <c r="C216" s="9"/>
      <c r="D216" s="55"/>
      <c r="E216" s="55"/>
      <c r="F216" s="3"/>
      <c r="G216" s="3"/>
      <c r="H216" s="3"/>
    </row>
    <row r="217" spans="1:8" ht="25.5">
      <c r="A217" s="45" t="s">
        <v>195</v>
      </c>
      <c r="B217" s="12" t="s">
        <v>281</v>
      </c>
      <c r="C217" s="44"/>
      <c r="D217" s="61">
        <f>D218+D221+D224+D231+D236+D239+D242+D247+D252+D255+D258+D261+D264+D269+D272</f>
        <v>231557.7</v>
      </c>
      <c r="E217" s="61">
        <f>E218+E221+E224+E231+E236+E239+E242+E247+E252+E255+E258+E261+E264+E269+E272</f>
        <v>231779.8</v>
      </c>
      <c r="F217" s="3"/>
      <c r="G217" s="3"/>
      <c r="H217" s="3"/>
    </row>
    <row r="218" spans="1:8" ht="15.75" customHeight="1">
      <c r="A218" s="14" t="s">
        <v>21</v>
      </c>
      <c r="B218" s="9" t="s">
        <v>282</v>
      </c>
      <c r="C218" s="9" t="s">
        <v>415</v>
      </c>
      <c r="D218" s="55">
        <f>D219</f>
        <v>206939</v>
      </c>
      <c r="E218" s="55">
        <f>E219</f>
        <v>206939</v>
      </c>
      <c r="F218" s="3"/>
      <c r="G218" s="3"/>
      <c r="H218" s="3"/>
    </row>
    <row r="219" spans="1:8" ht="13.5">
      <c r="A219" s="16" t="s">
        <v>153</v>
      </c>
      <c r="B219" s="9" t="s">
        <v>282</v>
      </c>
      <c r="C219" s="9" t="s">
        <v>154</v>
      </c>
      <c r="D219" s="55">
        <f>D220</f>
        <v>206939</v>
      </c>
      <c r="E219" s="55">
        <f>E220</f>
        <v>206939</v>
      </c>
      <c r="F219" s="3"/>
      <c r="G219" s="3"/>
      <c r="H219" s="3"/>
    </row>
    <row r="220" spans="1:8" ht="13.5">
      <c r="A220" s="24" t="s">
        <v>162</v>
      </c>
      <c r="B220" s="9" t="s">
        <v>282</v>
      </c>
      <c r="C220" s="9" t="s">
        <v>163</v>
      </c>
      <c r="D220" s="55">
        <f>ведомственная!F556</f>
        <v>206939</v>
      </c>
      <c r="E220" s="55">
        <f>ведомственная!G556</f>
        <v>206939</v>
      </c>
      <c r="F220" s="3"/>
      <c r="G220" s="3"/>
      <c r="H220" s="3"/>
    </row>
    <row r="221" spans="1:8" ht="15" customHeight="1">
      <c r="A221" s="14" t="s">
        <v>18</v>
      </c>
      <c r="B221" s="9" t="s">
        <v>300</v>
      </c>
      <c r="C221" s="9" t="s">
        <v>415</v>
      </c>
      <c r="D221" s="55">
        <f>D222</f>
        <v>8260.2999999999993</v>
      </c>
      <c r="E221" s="55">
        <f>E222</f>
        <v>8260.2999999999993</v>
      </c>
      <c r="F221" s="3"/>
      <c r="G221" s="3"/>
      <c r="H221" s="3"/>
    </row>
    <row r="222" spans="1:8" ht="13.5">
      <c r="A222" s="16" t="s">
        <v>153</v>
      </c>
      <c r="B222" s="9" t="s">
        <v>300</v>
      </c>
      <c r="C222" s="9" t="s">
        <v>154</v>
      </c>
      <c r="D222" s="55">
        <f>D223</f>
        <v>8260.2999999999993</v>
      </c>
      <c r="E222" s="55">
        <f>E223</f>
        <v>8260.2999999999993</v>
      </c>
      <c r="F222" s="3"/>
      <c r="G222" s="3"/>
      <c r="H222" s="3"/>
    </row>
    <row r="223" spans="1:8" ht="13.5">
      <c r="A223" s="24" t="s">
        <v>162</v>
      </c>
      <c r="B223" s="9" t="s">
        <v>300</v>
      </c>
      <c r="C223" s="9" t="s">
        <v>163</v>
      </c>
      <c r="D223" s="55">
        <f>ведомственная!F663</f>
        <v>8260.2999999999993</v>
      </c>
      <c r="E223" s="55">
        <f>ведомственная!G663</f>
        <v>8260.2999999999993</v>
      </c>
      <c r="F223" s="3"/>
      <c r="G223" s="3"/>
      <c r="H223" s="3"/>
    </row>
    <row r="224" spans="1:8" ht="27.75" customHeight="1">
      <c r="A224" s="16" t="s">
        <v>20</v>
      </c>
      <c r="B224" s="9" t="s">
        <v>301</v>
      </c>
      <c r="C224" s="9"/>
      <c r="D224" s="55">
        <f>D225+D227+D229</f>
        <v>6688.5</v>
      </c>
      <c r="E224" s="55">
        <f>E225+E227+E229</f>
        <v>6688.5</v>
      </c>
      <c r="F224" s="3"/>
      <c r="G224" s="3"/>
      <c r="H224" s="3"/>
    </row>
    <row r="225" spans="1:8" ht="26.25" customHeight="1">
      <c r="A225" s="16" t="s">
        <v>143</v>
      </c>
      <c r="B225" s="9" t="s">
        <v>301</v>
      </c>
      <c r="C225" s="9" t="s">
        <v>125</v>
      </c>
      <c r="D225" s="55">
        <f>D226</f>
        <v>4933.1000000000004</v>
      </c>
      <c r="E225" s="55">
        <f>E226</f>
        <v>4933.1000000000004</v>
      </c>
      <c r="F225" s="3"/>
      <c r="G225" s="3"/>
      <c r="H225" s="3"/>
    </row>
    <row r="226" spans="1:8" ht="13.5">
      <c r="A226" s="16" t="s">
        <v>165</v>
      </c>
      <c r="B226" s="9" t="s">
        <v>301</v>
      </c>
      <c r="C226" s="9" t="s">
        <v>166</v>
      </c>
      <c r="D226" s="55">
        <f>ведомственная!F666</f>
        <v>4933.1000000000004</v>
      </c>
      <c r="E226" s="55">
        <f>ведомственная!G666</f>
        <v>4933.1000000000004</v>
      </c>
      <c r="F226" s="3"/>
      <c r="G226" s="3"/>
      <c r="H226" s="3"/>
    </row>
    <row r="227" spans="1:8" ht="13.5">
      <c r="A227" s="16" t="s">
        <v>145</v>
      </c>
      <c r="B227" s="9" t="s">
        <v>301</v>
      </c>
      <c r="C227" s="9" t="s">
        <v>147</v>
      </c>
      <c r="D227" s="55">
        <f>D228</f>
        <v>1274.7</v>
      </c>
      <c r="E227" s="55">
        <f>E228</f>
        <v>1274.7</v>
      </c>
      <c r="F227" s="3"/>
      <c r="G227" s="3"/>
      <c r="H227" s="3"/>
    </row>
    <row r="228" spans="1:8" ht="13.5">
      <c r="A228" s="16" t="s">
        <v>146</v>
      </c>
      <c r="B228" s="9" t="s">
        <v>301</v>
      </c>
      <c r="C228" s="9" t="s">
        <v>148</v>
      </c>
      <c r="D228" s="55">
        <f>ведомственная!F668</f>
        <v>1274.7</v>
      </c>
      <c r="E228" s="55">
        <f>ведомственная!G668</f>
        <v>1274.7</v>
      </c>
      <c r="F228" s="3"/>
      <c r="G228" s="3"/>
      <c r="H228" s="3"/>
    </row>
    <row r="229" spans="1:8" ht="13.5">
      <c r="A229" s="15" t="s">
        <v>149</v>
      </c>
      <c r="B229" s="9" t="s">
        <v>301</v>
      </c>
      <c r="C229" s="9" t="s">
        <v>151</v>
      </c>
      <c r="D229" s="55">
        <f>D230</f>
        <v>480.7</v>
      </c>
      <c r="E229" s="55">
        <f>E230</f>
        <v>480.7</v>
      </c>
      <c r="F229" s="3"/>
      <c r="G229" s="3"/>
      <c r="H229" s="3"/>
    </row>
    <row r="230" spans="1:8" ht="13.5">
      <c r="A230" s="16" t="s">
        <v>150</v>
      </c>
      <c r="B230" s="9" t="s">
        <v>301</v>
      </c>
      <c r="C230" s="9" t="s">
        <v>152</v>
      </c>
      <c r="D230" s="55">
        <f>ведомственная!F670</f>
        <v>480.7</v>
      </c>
      <c r="E230" s="55">
        <f>ведомственная!G670</f>
        <v>480.7</v>
      </c>
      <c r="F230" s="3"/>
      <c r="G230" s="3"/>
      <c r="H230" s="3"/>
    </row>
    <row r="231" spans="1:8" ht="27">
      <c r="A231" s="16" t="s">
        <v>186</v>
      </c>
      <c r="B231" s="9" t="s">
        <v>302</v>
      </c>
      <c r="C231" s="9"/>
      <c r="D231" s="55">
        <f>D234+D232</f>
        <v>300</v>
      </c>
      <c r="E231" s="55">
        <f>E234+E232</f>
        <v>300</v>
      </c>
      <c r="F231" s="3"/>
      <c r="G231" s="3"/>
      <c r="H231" s="3"/>
    </row>
    <row r="232" spans="1:8" ht="27">
      <c r="A232" s="16" t="s">
        <v>143</v>
      </c>
      <c r="B232" s="9" t="s">
        <v>302</v>
      </c>
      <c r="C232" s="9" t="s">
        <v>125</v>
      </c>
      <c r="D232" s="55">
        <f>D233</f>
        <v>122.7</v>
      </c>
      <c r="E232" s="55">
        <f>E233</f>
        <v>122.7</v>
      </c>
      <c r="F232" s="3"/>
      <c r="G232" s="3"/>
      <c r="H232" s="3"/>
    </row>
    <row r="233" spans="1:8" ht="13.5">
      <c r="A233" s="16" t="s">
        <v>165</v>
      </c>
      <c r="B233" s="9" t="s">
        <v>302</v>
      </c>
      <c r="C233" s="9" t="s">
        <v>166</v>
      </c>
      <c r="D233" s="55">
        <f>ведомственная!F673</f>
        <v>122.7</v>
      </c>
      <c r="E233" s="55">
        <f>ведомственная!G673</f>
        <v>122.7</v>
      </c>
      <c r="F233" s="3"/>
      <c r="G233" s="3"/>
      <c r="H233" s="3"/>
    </row>
    <row r="234" spans="1:8" ht="13.5">
      <c r="A234" s="16" t="s">
        <v>145</v>
      </c>
      <c r="B234" s="9" t="s">
        <v>302</v>
      </c>
      <c r="C234" s="9" t="s">
        <v>147</v>
      </c>
      <c r="D234" s="55">
        <f>D235</f>
        <v>177.3</v>
      </c>
      <c r="E234" s="55">
        <f>E235</f>
        <v>177.3</v>
      </c>
      <c r="F234" s="3"/>
      <c r="G234" s="3"/>
      <c r="H234" s="3"/>
    </row>
    <row r="235" spans="1:8" ht="13.5">
      <c r="A235" s="16" t="s">
        <v>146</v>
      </c>
      <c r="B235" s="9" t="s">
        <v>302</v>
      </c>
      <c r="C235" s="9" t="s">
        <v>148</v>
      </c>
      <c r="D235" s="55">
        <f>ведомственная!F675</f>
        <v>177.3</v>
      </c>
      <c r="E235" s="55">
        <f>ведомственная!G675</f>
        <v>177.3</v>
      </c>
      <c r="F235" s="3"/>
      <c r="G235" s="3"/>
      <c r="H235" s="3"/>
    </row>
    <row r="236" spans="1:8" ht="40.5">
      <c r="A236" s="16" t="s">
        <v>187</v>
      </c>
      <c r="B236" s="9" t="s">
        <v>303</v>
      </c>
      <c r="C236" s="9"/>
      <c r="D236" s="55">
        <f>D237</f>
        <v>50</v>
      </c>
      <c r="E236" s="55">
        <f>E237</f>
        <v>50</v>
      </c>
      <c r="F236" s="3"/>
      <c r="G236" s="3"/>
      <c r="H236" s="3"/>
    </row>
    <row r="237" spans="1:8" ht="13.5">
      <c r="A237" s="16" t="s">
        <v>145</v>
      </c>
      <c r="B237" s="9" t="s">
        <v>303</v>
      </c>
      <c r="C237" s="9" t="s">
        <v>147</v>
      </c>
      <c r="D237" s="55">
        <f>D238</f>
        <v>50</v>
      </c>
      <c r="E237" s="55">
        <f>E238</f>
        <v>50</v>
      </c>
      <c r="F237" s="3"/>
      <c r="G237" s="3"/>
      <c r="H237" s="3"/>
    </row>
    <row r="238" spans="1:8" ht="13.5">
      <c r="A238" s="16" t="s">
        <v>146</v>
      </c>
      <c r="B238" s="9" t="s">
        <v>303</v>
      </c>
      <c r="C238" s="9" t="s">
        <v>148</v>
      </c>
      <c r="D238" s="55">
        <f>ведомственная!F678</f>
        <v>50</v>
      </c>
      <c r="E238" s="55">
        <f>ведомственная!G678</f>
        <v>50</v>
      </c>
      <c r="F238" s="3"/>
      <c r="G238" s="3"/>
      <c r="H238" s="3"/>
    </row>
    <row r="239" spans="1:8" ht="13.5">
      <c r="A239" s="16" t="s">
        <v>37</v>
      </c>
      <c r="B239" s="9" t="s">
        <v>304</v>
      </c>
      <c r="C239" s="9"/>
      <c r="D239" s="55">
        <f>D240</f>
        <v>0</v>
      </c>
      <c r="E239" s="55">
        <f>E240</f>
        <v>0</v>
      </c>
      <c r="F239" s="3"/>
      <c r="G239" s="3"/>
      <c r="H239" s="3"/>
    </row>
    <row r="240" spans="1:8" ht="13.5">
      <c r="A240" s="16" t="s">
        <v>145</v>
      </c>
      <c r="B240" s="9" t="s">
        <v>304</v>
      </c>
      <c r="C240" s="9" t="s">
        <v>147</v>
      </c>
      <c r="D240" s="55">
        <f>D241</f>
        <v>0</v>
      </c>
      <c r="E240" s="55">
        <f>E241</f>
        <v>0</v>
      </c>
      <c r="F240" s="3"/>
      <c r="G240" s="3"/>
      <c r="H240" s="3"/>
    </row>
    <row r="241" spans="1:8" ht="13.5">
      <c r="A241" s="16" t="s">
        <v>146</v>
      </c>
      <c r="B241" s="9" t="s">
        <v>304</v>
      </c>
      <c r="C241" s="9" t="s">
        <v>148</v>
      </c>
      <c r="D241" s="55">
        <f>ведомственная!F681</f>
        <v>0</v>
      </c>
      <c r="E241" s="55">
        <f>ведомственная!G681</f>
        <v>0</v>
      </c>
      <c r="F241" s="3"/>
      <c r="G241" s="3"/>
      <c r="H241" s="3"/>
    </row>
    <row r="242" spans="1:8" ht="16.5" customHeight="1">
      <c r="A242" s="16" t="s">
        <v>188</v>
      </c>
      <c r="B242" s="9" t="s">
        <v>305</v>
      </c>
      <c r="C242" s="9"/>
      <c r="D242" s="55">
        <f>D243+D245</f>
        <v>212</v>
      </c>
      <c r="E242" s="55">
        <f>E243+E245</f>
        <v>212</v>
      </c>
      <c r="F242" s="3"/>
      <c r="G242" s="3"/>
      <c r="H242" s="3"/>
    </row>
    <row r="243" spans="1:8" ht="13.5">
      <c r="A243" s="16" t="s">
        <v>145</v>
      </c>
      <c r="B243" s="9" t="s">
        <v>305</v>
      </c>
      <c r="C243" s="9" t="s">
        <v>147</v>
      </c>
      <c r="D243" s="55">
        <f>D244</f>
        <v>195.6</v>
      </c>
      <c r="E243" s="55">
        <f>E244</f>
        <v>195.6</v>
      </c>
      <c r="F243" s="3"/>
      <c r="G243" s="3"/>
      <c r="H243" s="3"/>
    </row>
    <row r="244" spans="1:8" ht="13.5">
      <c r="A244" s="16" t="s">
        <v>146</v>
      </c>
      <c r="B244" s="9" t="s">
        <v>305</v>
      </c>
      <c r="C244" s="9" t="s">
        <v>148</v>
      </c>
      <c r="D244" s="55">
        <f>ведомственная!F684</f>
        <v>195.6</v>
      </c>
      <c r="E244" s="55">
        <f>ведомственная!G684</f>
        <v>195.6</v>
      </c>
      <c r="F244" s="3"/>
      <c r="G244" s="3"/>
      <c r="H244" s="3"/>
    </row>
    <row r="245" spans="1:8" ht="13.5">
      <c r="A245" s="15" t="s">
        <v>149</v>
      </c>
      <c r="B245" s="9" t="s">
        <v>305</v>
      </c>
      <c r="C245" s="9" t="s">
        <v>151</v>
      </c>
      <c r="D245" s="55">
        <f>D246</f>
        <v>16.399999999999999</v>
      </c>
      <c r="E245" s="55">
        <f>E246</f>
        <v>16.399999999999999</v>
      </c>
      <c r="F245" s="3"/>
      <c r="G245" s="3"/>
      <c r="H245" s="3"/>
    </row>
    <row r="246" spans="1:8" ht="13.5">
      <c r="A246" s="16" t="s">
        <v>150</v>
      </c>
      <c r="B246" s="9" t="s">
        <v>305</v>
      </c>
      <c r="C246" s="9" t="s">
        <v>152</v>
      </c>
      <c r="D246" s="55">
        <f>ведомственная!F686</f>
        <v>16.399999999999999</v>
      </c>
      <c r="E246" s="55">
        <f>ведомственная!G686</f>
        <v>16.399999999999999</v>
      </c>
      <c r="F246" s="3"/>
      <c r="G246" s="3"/>
      <c r="H246" s="3"/>
    </row>
    <row r="247" spans="1:8" ht="13.5">
      <c r="A247" s="14" t="s">
        <v>190</v>
      </c>
      <c r="B247" s="9" t="s">
        <v>306</v>
      </c>
      <c r="C247" s="9" t="s">
        <v>415</v>
      </c>
      <c r="D247" s="55">
        <f>D250+D248</f>
        <v>650</v>
      </c>
      <c r="E247" s="55">
        <f>E250+E248</f>
        <v>650</v>
      </c>
      <c r="F247" s="3"/>
      <c r="G247" s="3"/>
      <c r="H247" s="3"/>
    </row>
    <row r="248" spans="1:8" ht="13.5">
      <c r="A248" s="15" t="s">
        <v>149</v>
      </c>
      <c r="B248" s="9" t="s">
        <v>306</v>
      </c>
      <c r="C248" s="9" t="s">
        <v>125</v>
      </c>
      <c r="D248" s="55">
        <f>D249</f>
        <v>500</v>
      </c>
      <c r="E248" s="55">
        <f>E249</f>
        <v>500</v>
      </c>
      <c r="F248" s="3"/>
      <c r="G248" s="3"/>
      <c r="H248" s="3"/>
    </row>
    <row r="249" spans="1:8" ht="13.5">
      <c r="A249" s="16" t="s">
        <v>150</v>
      </c>
      <c r="B249" s="9" t="s">
        <v>306</v>
      </c>
      <c r="C249" s="9" t="s">
        <v>166</v>
      </c>
      <c r="D249" s="55">
        <f>ведомственная!F689</f>
        <v>500</v>
      </c>
      <c r="E249" s="55">
        <f>ведомственная!G689</f>
        <v>500</v>
      </c>
      <c r="F249" s="3"/>
      <c r="G249" s="3"/>
      <c r="H249" s="3"/>
    </row>
    <row r="250" spans="1:8" ht="13.5">
      <c r="A250" s="16" t="s">
        <v>145</v>
      </c>
      <c r="B250" s="9" t="s">
        <v>306</v>
      </c>
      <c r="C250" s="9" t="s">
        <v>147</v>
      </c>
      <c r="D250" s="55">
        <f>D251</f>
        <v>150</v>
      </c>
      <c r="E250" s="55">
        <f>E251</f>
        <v>150</v>
      </c>
      <c r="F250" s="3"/>
      <c r="G250" s="3"/>
      <c r="H250" s="3"/>
    </row>
    <row r="251" spans="1:8" ht="13.5">
      <c r="A251" s="16" t="s">
        <v>146</v>
      </c>
      <c r="B251" s="9" t="s">
        <v>306</v>
      </c>
      <c r="C251" s="9" t="s">
        <v>148</v>
      </c>
      <c r="D251" s="55">
        <f>ведомственная!F691</f>
        <v>150</v>
      </c>
      <c r="E251" s="55">
        <f>ведомственная!G691</f>
        <v>150</v>
      </c>
      <c r="F251" s="3"/>
      <c r="G251" s="3"/>
      <c r="H251" s="3"/>
    </row>
    <row r="252" spans="1:8" ht="27">
      <c r="A252" s="14" t="s">
        <v>189</v>
      </c>
      <c r="B252" s="9" t="s">
        <v>307</v>
      </c>
      <c r="C252" s="9"/>
      <c r="D252" s="55">
        <f>D253</f>
        <v>280.2</v>
      </c>
      <c r="E252" s="55">
        <f>E253</f>
        <v>280.2</v>
      </c>
      <c r="F252" s="3"/>
      <c r="G252" s="3"/>
      <c r="H252" s="3"/>
    </row>
    <row r="253" spans="1:8" ht="13.5">
      <c r="A253" s="16" t="s">
        <v>145</v>
      </c>
      <c r="B253" s="9" t="s">
        <v>307</v>
      </c>
      <c r="C253" s="9" t="s">
        <v>147</v>
      </c>
      <c r="D253" s="55">
        <f>D254</f>
        <v>280.2</v>
      </c>
      <c r="E253" s="55">
        <f>E254</f>
        <v>280.2</v>
      </c>
      <c r="F253" s="3"/>
      <c r="G253" s="3"/>
      <c r="H253" s="3"/>
    </row>
    <row r="254" spans="1:8" ht="13.5">
      <c r="A254" s="16" t="s">
        <v>146</v>
      </c>
      <c r="B254" s="9" t="s">
        <v>307</v>
      </c>
      <c r="C254" s="9" t="s">
        <v>148</v>
      </c>
      <c r="D254" s="55">
        <f>ведомственная!F694</f>
        <v>280.2</v>
      </c>
      <c r="E254" s="55">
        <f>ведомственная!G694</f>
        <v>280.2</v>
      </c>
      <c r="F254" s="3"/>
      <c r="G254" s="3"/>
      <c r="H254" s="3"/>
    </row>
    <row r="255" spans="1:8" ht="28.5" customHeight="1">
      <c r="A255" s="16" t="s">
        <v>456</v>
      </c>
      <c r="B255" s="9" t="s">
        <v>308</v>
      </c>
      <c r="C255" s="9"/>
      <c r="D255" s="55">
        <f>D256</f>
        <v>192.1</v>
      </c>
      <c r="E255" s="55">
        <f>E256</f>
        <v>192.1</v>
      </c>
      <c r="F255" s="3"/>
      <c r="G255" s="3"/>
      <c r="H255" s="3"/>
    </row>
    <row r="256" spans="1:8" ht="13.5">
      <c r="A256" s="16" t="s">
        <v>145</v>
      </c>
      <c r="B256" s="9" t="s">
        <v>308</v>
      </c>
      <c r="C256" s="9" t="s">
        <v>147</v>
      </c>
      <c r="D256" s="55">
        <f>D257</f>
        <v>192.1</v>
      </c>
      <c r="E256" s="55">
        <f>E257</f>
        <v>192.1</v>
      </c>
      <c r="F256" s="3"/>
      <c r="G256" s="3"/>
      <c r="H256" s="3"/>
    </row>
    <row r="257" spans="1:8" ht="13.5">
      <c r="A257" s="16" t="s">
        <v>146</v>
      </c>
      <c r="B257" s="9" t="s">
        <v>308</v>
      </c>
      <c r="C257" s="9" t="s">
        <v>148</v>
      </c>
      <c r="D257" s="55">
        <f>ведомственная!F697</f>
        <v>192.1</v>
      </c>
      <c r="E257" s="55">
        <f>ведомственная!G697</f>
        <v>192.1</v>
      </c>
      <c r="F257" s="3"/>
      <c r="G257" s="3"/>
      <c r="H257" s="3"/>
    </row>
    <row r="258" spans="1:8" ht="42.75" customHeight="1">
      <c r="A258" s="16" t="s">
        <v>5</v>
      </c>
      <c r="B258" s="9" t="s">
        <v>309</v>
      </c>
      <c r="C258" s="9"/>
      <c r="D258" s="55">
        <f>D259</f>
        <v>35.6</v>
      </c>
      <c r="E258" s="55">
        <f>E259</f>
        <v>35.6</v>
      </c>
      <c r="F258" s="3"/>
      <c r="G258" s="3"/>
      <c r="H258" s="3"/>
    </row>
    <row r="259" spans="1:8" ht="13.5">
      <c r="A259" s="16" t="s">
        <v>145</v>
      </c>
      <c r="B259" s="9" t="s">
        <v>309</v>
      </c>
      <c r="C259" s="9" t="s">
        <v>147</v>
      </c>
      <c r="D259" s="55">
        <f>D260</f>
        <v>35.6</v>
      </c>
      <c r="E259" s="55">
        <f>E260</f>
        <v>35.6</v>
      </c>
      <c r="F259" s="3"/>
      <c r="G259" s="3"/>
      <c r="H259" s="3"/>
    </row>
    <row r="260" spans="1:8" ht="13.5">
      <c r="A260" s="16" t="s">
        <v>146</v>
      </c>
      <c r="B260" s="9" t="s">
        <v>309</v>
      </c>
      <c r="C260" s="9" t="s">
        <v>148</v>
      </c>
      <c r="D260" s="55">
        <f>ведомственная!F700</f>
        <v>35.6</v>
      </c>
      <c r="E260" s="55">
        <f>ведомственная!G700</f>
        <v>35.6</v>
      </c>
      <c r="F260" s="3"/>
      <c r="G260" s="3"/>
      <c r="H260" s="3"/>
    </row>
    <row r="261" spans="1:8" ht="27">
      <c r="A261" s="16" t="s">
        <v>6</v>
      </c>
      <c r="B261" s="9" t="s">
        <v>310</v>
      </c>
      <c r="C261" s="9"/>
      <c r="D261" s="55">
        <f>D262</f>
        <v>95.5</v>
      </c>
      <c r="E261" s="55">
        <f>E262</f>
        <v>95.5</v>
      </c>
      <c r="F261" s="3"/>
      <c r="G261" s="3"/>
      <c r="H261" s="3"/>
    </row>
    <row r="262" spans="1:8" ht="13.5">
      <c r="A262" s="16" t="s">
        <v>145</v>
      </c>
      <c r="B262" s="9" t="s">
        <v>310</v>
      </c>
      <c r="C262" s="9" t="s">
        <v>147</v>
      </c>
      <c r="D262" s="55">
        <f>D263</f>
        <v>95.5</v>
      </c>
      <c r="E262" s="55">
        <f>E263</f>
        <v>95.5</v>
      </c>
      <c r="F262" s="3"/>
      <c r="G262" s="3"/>
      <c r="H262" s="3"/>
    </row>
    <row r="263" spans="1:8" ht="13.5">
      <c r="A263" s="16" t="s">
        <v>146</v>
      </c>
      <c r="B263" s="9" t="s">
        <v>310</v>
      </c>
      <c r="C263" s="9" t="s">
        <v>148</v>
      </c>
      <c r="D263" s="55">
        <f>ведомственная!F703</f>
        <v>95.5</v>
      </c>
      <c r="E263" s="55">
        <f>ведомственная!G703</f>
        <v>95.5</v>
      </c>
      <c r="F263" s="3"/>
      <c r="G263" s="3"/>
      <c r="H263" s="3"/>
    </row>
    <row r="264" spans="1:8" ht="27">
      <c r="A264" s="14" t="s">
        <v>7</v>
      </c>
      <c r="B264" s="9" t="s">
        <v>311</v>
      </c>
      <c r="C264" s="9"/>
      <c r="D264" s="55">
        <f>D267+D265</f>
        <v>996.9</v>
      </c>
      <c r="E264" s="55">
        <f>E267+E265</f>
        <v>996.9</v>
      </c>
      <c r="F264" s="3"/>
      <c r="G264" s="3"/>
      <c r="H264" s="3"/>
    </row>
    <row r="265" spans="1:8" ht="27">
      <c r="A265" s="16" t="s">
        <v>143</v>
      </c>
      <c r="B265" s="9" t="s">
        <v>311</v>
      </c>
      <c r="C265" s="9" t="s">
        <v>125</v>
      </c>
      <c r="D265" s="55">
        <f>D266</f>
        <v>119.5</v>
      </c>
      <c r="E265" s="55">
        <f>E266</f>
        <v>119.5</v>
      </c>
      <c r="F265" s="3"/>
      <c r="G265" s="3"/>
      <c r="H265" s="3"/>
    </row>
    <row r="266" spans="1:8" ht="13.5">
      <c r="A266" s="16" t="s">
        <v>165</v>
      </c>
      <c r="B266" s="9" t="s">
        <v>311</v>
      </c>
      <c r="C266" s="9" t="s">
        <v>166</v>
      </c>
      <c r="D266" s="55">
        <f>ведомственная!F706</f>
        <v>119.5</v>
      </c>
      <c r="E266" s="55">
        <f>ведомственная!G706</f>
        <v>119.5</v>
      </c>
      <c r="F266" s="3"/>
      <c r="G266" s="3"/>
      <c r="H266" s="3"/>
    </row>
    <row r="267" spans="1:8" ht="13.5">
      <c r="A267" s="16" t="s">
        <v>145</v>
      </c>
      <c r="B267" s="9" t="s">
        <v>311</v>
      </c>
      <c r="C267" s="9" t="s">
        <v>147</v>
      </c>
      <c r="D267" s="55">
        <f>D268</f>
        <v>877.4</v>
      </c>
      <c r="E267" s="55">
        <f>E268</f>
        <v>877.4</v>
      </c>
      <c r="F267" s="3"/>
      <c r="G267" s="3"/>
      <c r="H267" s="3"/>
    </row>
    <row r="268" spans="1:8" ht="13.5">
      <c r="A268" s="16" t="s">
        <v>146</v>
      </c>
      <c r="B268" s="9" t="s">
        <v>311</v>
      </c>
      <c r="C268" s="9" t="s">
        <v>148</v>
      </c>
      <c r="D268" s="55">
        <f>ведомственная!F708</f>
        <v>877.4</v>
      </c>
      <c r="E268" s="55">
        <f>ведомственная!G708</f>
        <v>877.4</v>
      </c>
      <c r="F268" s="3"/>
      <c r="G268" s="3"/>
      <c r="H268" s="3"/>
    </row>
    <row r="269" spans="1:8" ht="30" customHeight="1">
      <c r="A269" s="14" t="s">
        <v>8</v>
      </c>
      <c r="B269" s="9" t="s">
        <v>312</v>
      </c>
      <c r="C269" s="9"/>
      <c r="D269" s="55">
        <f>D270</f>
        <v>379.9</v>
      </c>
      <c r="E269" s="55">
        <f>E270</f>
        <v>379.9</v>
      </c>
      <c r="F269" s="3"/>
      <c r="G269" s="3"/>
      <c r="H269" s="3"/>
    </row>
    <row r="270" spans="1:8" ht="13.5">
      <c r="A270" s="16" t="s">
        <v>145</v>
      </c>
      <c r="B270" s="9" t="s">
        <v>312</v>
      </c>
      <c r="C270" s="9" t="s">
        <v>147</v>
      </c>
      <c r="D270" s="55">
        <f>D271</f>
        <v>379.9</v>
      </c>
      <c r="E270" s="55">
        <f>E271</f>
        <v>379.9</v>
      </c>
      <c r="F270" s="3"/>
      <c r="G270" s="3"/>
      <c r="H270" s="3"/>
    </row>
    <row r="271" spans="1:8" ht="13.5">
      <c r="A271" s="16" t="s">
        <v>146</v>
      </c>
      <c r="B271" s="9" t="s">
        <v>312</v>
      </c>
      <c r="C271" s="9" t="s">
        <v>148</v>
      </c>
      <c r="D271" s="55">
        <f>ведомственная!F711</f>
        <v>379.9</v>
      </c>
      <c r="E271" s="55">
        <f>ведомственная!G711</f>
        <v>379.9</v>
      </c>
      <c r="F271" s="3"/>
      <c r="G271" s="3"/>
      <c r="H271" s="3"/>
    </row>
    <row r="272" spans="1:8" ht="27">
      <c r="A272" s="14" t="s">
        <v>411</v>
      </c>
      <c r="B272" s="9" t="s">
        <v>313</v>
      </c>
      <c r="C272" s="9"/>
      <c r="D272" s="55">
        <f>D273</f>
        <v>6477.7</v>
      </c>
      <c r="E272" s="55">
        <f>E273</f>
        <v>6699.8</v>
      </c>
      <c r="F272" s="3"/>
      <c r="G272" s="3"/>
      <c r="H272" s="3"/>
    </row>
    <row r="273" spans="1:8" ht="13.5">
      <c r="A273" s="16" t="s">
        <v>153</v>
      </c>
      <c r="B273" s="9" t="s">
        <v>313</v>
      </c>
      <c r="C273" s="9" t="s">
        <v>154</v>
      </c>
      <c r="D273" s="60">
        <f>D274</f>
        <v>6477.7</v>
      </c>
      <c r="E273" s="60">
        <f>E274</f>
        <v>6699.8</v>
      </c>
      <c r="F273" s="3"/>
      <c r="G273" s="3"/>
      <c r="H273" s="3"/>
    </row>
    <row r="274" spans="1:8" ht="13.5">
      <c r="A274" s="24" t="s">
        <v>162</v>
      </c>
      <c r="B274" s="9" t="s">
        <v>313</v>
      </c>
      <c r="C274" s="9" t="s">
        <v>163</v>
      </c>
      <c r="D274" s="60">
        <f>ведомственная!F714</f>
        <v>6477.7</v>
      </c>
      <c r="E274" s="60">
        <f>ведомственная!G714</f>
        <v>6699.8</v>
      </c>
      <c r="F274" s="3"/>
      <c r="G274" s="3"/>
      <c r="H274" s="3"/>
    </row>
    <row r="275" spans="1:8" ht="13.5">
      <c r="A275" s="21"/>
      <c r="B275" s="9"/>
      <c r="C275" s="9"/>
      <c r="D275" s="55"/>
      <c r="E275" s="55"/>
      <c r="F275" s="3"/>
      <c r="G275" s="3"/>
      <c r="H275" s="3"/>
    </row>
    <row r="276" spans="1:8" ht="25.5">
      <c r="A276" s="43" t="s">
        <v>15</v>
      </c>
      <c r="B276" s="12" t="s">
        <v>467</v>
      </c>
      <c r="C276" s="44"/>
      <c r="D276" s="61">
        <f>D277</f>
        <v>2000</v>
      </c>
      <c r="E276" s="61">
        <f>E277</f>
        <v>2000</v>
      </c>
      <c r="F276" s="3"/>
      <c r="G276" s="3"/>
      <c r="H276" s="3"/>
    </row>
    <row r="277" spans="1:8" ht="13.5">
      <c r="A277" s="70" t="s">
        <v>16</v>
      </c>
      <c r="B277" s="12" t="s">
        <v>468</v>
      </c>
      <c r="C277" s="12"/>
      <c r="D277" s="57">
        <f t="shared" ref="D277:E279" si="1">D278</f>
        <v>2000</v>
      </c>
      <c r="E277" s="57">
        <f t="shared" si="1"/>
        <v>2000</v>
      </c>
      <c r="F277" s="3"/>
      <c r="G277" s="3"/>
      <c r="H277" s="3"/>
    </row>
    <row r="278" spans="1:8" ht="13.5">
      <c r="A278" s="66" t="s">
        <v>17</v>
      </c>
      <c r="B278" s="9" t="s">
        <v>469</v>
      </c>
      <c r="C278" s="9"/>
      <c r="D278" s="55">
        <f t="shared" si="1"/>
        <v>2000</v>
      </c>
      <c r="E278" s="55">
        <f t="shared" si="1"/>
        <v>2000</v>
      </c>
      <c r="F278" s="3"/>
      <c r="G278" s="3"/>
      <c r="H278" s="3"/>
    </row>
    <row r="279" spans="1:8" ht="13.5">
      <c r="A279" s="15" t="s">
        <v>149</v>
      </c>
      <c r="B279" s="9" t="s">
        <v>469</v>
      </c>
      <c r="C279" s="9" t="s">
        <v>151</v>
      </c>
      <c r="D279" s="55">
        <f t="shared" si="1"/>
        <v>2000</v>
      </c>
      <c r="E279" s="55">
        <f t="shared" si="1"/>
        <v>2000</v>
      </c>
      <c r="F279" s="3"/>
      <c r="G279" s="3"/>
      <c r="H279" s="3"/>
    </row>
    <row r="280" spans="1:8" ht="27">
      <c r="A280" s="14" t="s">
        <v>221</v>
      </c>
      <c r="B280" s="9" t="s">
        <v>469</v>
      </c>
      <c r="C280" s="9" t="s">
        <v>83</v>
      </c>
      <c r="D280" s="55">
        <f>ведомственная!F150</f>
        <v>2000</v>
      </c>
      <c r="E280" s="55">
        <f>ведомственная!G150</f>
        <v>2000</v>
      </c>
      <c r="F280" s="3"/>
      <c r="G280" s="3"/>
      <c r="H280" s="3"/>
    </row>
    <row r="281" spans="1:8" ht="13.5">
      <c r="A281" s="21"/>
      <c r="B281" s="9"/>
      <c r="C281" s="9"/>
      <c r="D281" s="55"/>
      <c r="E281" s="55"/>
      <c r="F281" s="3"/>
      <c r="G281" s="3"/>
      <c r="H281" s="3"/>
    </row>
    <row r="282" spans="1:8" ht="25.5">
      <c r="A282" s="43" t="s">
        <v>351</v>
      </c>
      <c r="B282" s="12" t="s">
        <v>499</v>
      </c>
      <c r="C282" s="44" t="s">
        <v>415</v>
      </c>
      <c r="D282" s="61">
        <f>D286+D289+D292+D295+D298</f>
        <v>4258</v>
      </c>
      <c r="E282" s="61">
        <f>E286+E289+E292+E295+E298+E283</f>
        <v>5838</v>
      </c>
      <c r="F282" s="3"/>
      <c r="G282" s="3"/>
      <c r="H282" s="3"/>
    </row>
    <row r="283" spans="1:8" ht="13.5">
      <c r="A283" s="14" t="s">
        <v>570</v>
      </c>
      <c r="B283" s="9" t="s">
        <v>569</v>
      </c>
      <c r="C283" s="9"/>
      <c r="D283" s="55">
        <f>D284</f>
        <v>0</v>
      </c>
      <c r="E283" s="55">
        <f>E284</f>
        <v>1500</v>
      </c>
      <c r="F283" s="3"/>
      <c r="G283" s="3"/>
      <c r="H283" s="3"/>
    </row>
    <row r="284" spans="1:8" ht="13.5">
      <c r="A284" s="16" t="s">
        <v>145</v>
      </c>
      <c r="B284" s="9" t="s">
        <v>569</v>
      </c>
      <c r="C284" s="9" t="s">
        <v>147</v>
      </c>
      <c r="D284" s="55">
        <f>D285</f>
        <v>0</v>
      </c>
      <c r="E284" s="55">
        <f>E285</f>
        <v>1500</v>
      </c>
      <c r="F284" s="3"/>
      <c r="G284" s="3"/>
      <c r="H284" s="3"/>
    </row>
    <row r="285" spans="1:8" ht="13.5">
      <c r="A285" s="16" t="s">
        <v>146</v>
      </c>
      <c r="B285" s="9" t="s">
        <v>569</v>
      </c>
      <c r="C285" s="9" t="s">
        <v>148</v>
      </c>
      <c r="D285" s="55">
        <f>ведомственная!F262</f>
        <v>0</v>
      </c>
      <c r="E285" s="55">
        <f>ведомственная!G262</f>
        <v>1500</v>
      </c>
      <c r="F285" s="3"/>
      <c r="G285" s="3"/>
      <c r="H285" s="3"/>
    </row>
    <row r="286" spans="1:8" ht="13.5">
      <c r="A286" s="21" t="s">
        <v>380</v>
      </c>
      <c r="B286" s="9" t="s">
        <v>500</v>
      </c>
      <c r="C286" s="9"/>
      <c r="D286" s="55">
        <f>D287</f>
        <v>1850</v>
      </c>
      <c r="E286" s="55">
        <f>E287</f>
        <v>1900</v>
      </c>
      <c r="F286" s="3"/>
      <c r="G286" s="3"/>
      <c r="H286" s="3"/>
    </row>
    <row r="287" spans="1:8" ht="13.5">
      <c r="A287" s="16" t="s">
        <v>145</v>
      </c>
      <c r="B287" s="9" t="s">
        <v>500</v>
      </c>
      <c r="C287" s="9" t="s">
        <v>147</v>
      </c>
      <c r="D287" s="55">
        <f>D288</f>
        <v>1850</v>
      </c>
      <c r="E287" s="55">
        <f>E288</f>
        <v>1900</v>
      </c>
      <c r="F287" s="3"/>
      <c r="G287" s="3"/>
      <c r="H287" s="3"/>
    </row>
    <row r="288" spans="1:8" ht="13.5">
      <c r="A288" s="16" t="s">
        <v>146</v>
      </c>
      <c r="B288" s="9" t="s">
        <v>500</v>
      </c>
      <c r="C288" s="9" t="s">
        <v>148</v>
      </c>
      <c r="D288" s="55">
        <f>ведомственная!F265</f>
        <v>1850</v>
      </c>
      <c r="E288" s="55">
        <f>ведомственная!G265</f>
        <v>1900</v>
      </c>
      <c r="F288" s="3"/>
      <c r="G288" s="3"/>
      <c r="H288" s="3"/>
    </row>
    <row r="289" spans="1:8" ht="13.5">
      <c r="A289" s="21" t="s">
        <v>381</v>
      </c>
      <c r="B289" s="9" t="s">
        <v>501</v>
      </c>
      <c r="C289" s="9"/>
      <c r="D289" s="55">
        <f>D290</f>
        <v>540</v>
      </c>
      <c r="E289" s="55">
        <f>E290</f>
        <v>550</v>
      </c>
      <c r="F289" s="3"/>
      <c r="G289" s="3"/>
      <c r="H289" s="3"/>
    </row>
    <row r="290" spans="1:8" ht="13.5">
      <c r="A290" s="16" t="s">
        <v>145</v>
      </c>
      <c r="B290" s="9" t="s">
        <v>501</v>
      </c>
      <c r="C290" s="9" t="s">
        <v>147</v>
      </c>
      <c r="D290" s="55">
        <f>D291</f>
        <v>540</v>
      </c>
      <c r="E290" s="55">
        <f>E291</f>
        <v>550</v>
      </c>
      <c r="F290" s="3"/>
      <c r="G290" s="3"/>
      <c r="H290" s="3"/>
    </row>
    <row r="291" spans="1:8" ht="13.5">
      <c r="A291" s="16" t="s">
        <v>146</v>
      </c>
      <c r="B291" s="9" t="s">
        <v>501</v>
      </c>
      <c r="C291" s="9" t="s">
        <v>148</v>
      </c>
      <c r="D291" s="55">
        <f>ведомственная!F268</f>
        <v>540</v>
      </c>
      <c r="E291" s="55">
        <f>ведомственная!G268</f>
        <v>550</v>
      </c>
      <c r="F291" s="3"/>
      <c r="G291" s="3"/>
      <c r="H291" s="3"/>
    </row>
    <row r="292" spans="1:8" ht="13.5">
      <c r="A292" s="21" t="s">
        <v>542</v>
      </c>
      <c r="B292" s="9" t="s">
        <v>502</v>
      </c>
      <c r="C292" s="9"/>
      <c r="D292" s="55">
        <f>D293</f>
        <v>510</v>
      </c>
      <c r="E292" s="55">
        <f>E293</f>
        <v>0</v>
      </c>
      <c r="F292" s="3"/>
      <c r="G292" s="3"/>
      <c r="H292" s="3"/>
    </row>
    <row r="293" spans="1:8" ht="13.5">
      <c r="A293" s="24" t="s">
        <v>157</v>
      </c>
      <c r="B293" s="9" t="s">
        <v>502</v>
      </c>
      <c r="C293" s="9" t="s">
        <v>158</v>
      </c>
      <c r="D293" s="55">
        <f>D294</f>
        <v>510</v>
      </c>
      <c r="E293" s="55">
        <f>E294</f>
        <v>0</v>
      </c>
      <c r="F293" s="3"/>
      <c r="G293" s="3"/>
      <c r="H293" s="3"/>
    </row>
    <row r="294" spans="1:8" ht="13.5">
      <c r="A294" s="21" t="s">
        <v>55</v>
      </c>
      <c r="B294" s="9" t="s">
        <v>502</v>
      </c>
      <c r="C294" s="9" t="s">
        <v>56</v>
      </c>
      <c r="D294" s="55">
        <f>ведомственная!F271</f>
        <v>510</v>
      </c>
      <c r="E294" s="55">
        <f>ведомственная!G271</f>
        <v>0</v>
      </c>
      <c r="F294" s="3"/>
      <c r="G294" s="3"/>
      <c r="H294" s="3"/>
    </row>
    <row r="295" spans="1:8" ht="13.5">
      <c r="A295" s="16" t="s">
        <v>352</v>
      </c>
      <c r="B295" s="9" t="s">
        <v>503</v>
      </c>
      <c r="C295" s="9"/>
      <c r="D295" s="55">
        <f>D296</f>
        <v>918</v>
      </c>
      <c r="E295" s="55">
        <f>E296</f>
        <v>1250</v>
      </c>
      <c r="F295" s="3"/>
      <c r="G295" s="3"/>
      <c r="H295" s="3"/>
    </row>
    <row r="296" spans="1:8" ht="13.5">
      <c r="A296" s="16" t="s">
        <v>145</v>
      </c>
      <c r="B296" s="9" t="s">
        <v>503</v>
      </c>
      <c r="C296" s="9" t="s">
        <v>147</v>
      </c>
      <c r="D296" s="55">
        <f>D297</f>
        <v>918</v>
      </c>
      <c r="E296" s="55">
        <f>E297</f>
        <v>1250</v>
      </c>
      <c r="F296" s="3"/>
      <c r="G296" s="3"/>
      <c r="H296" s="3"/>
    </row>
    <row r="297" spans="1:8" ht="13.5">
      <c r="A297" s="16" t="s">
        <v>146</v>
      </c>
      <c r="B297" s="9" t="s">
        <v>503</v>
      </c>
      <c r="C297" s="9" t="s">
        <v>148</v>
      </c>
      <c r="D297" s="55">
        <f>ведомственная!F274</f>
        <v>918</v>
      </c>
      <c r="E297" s="55">
        <f>ведомственная!G274</f>
        <v>1250</v>
      </c>
      <c r="F297" s="3"/>
      <c r="G297" s="3"/>
      <c r="H297" s="3"/>
    </row>
    <row r="298" spans="1:8" ht="14.25" customHeight="1">
      <c r="A298" s="21" t="s">
        <v>455</v>
      </c>
      <c r="B298" s="9" t="s">
        <v>504</v>
      </c>
      <c r="C298" s="9"/>
      <c r="D298" s="55">
        <f>D299</f>
        <v>440</v>
      </c>
      <c r="E298" s="55">
        <f>E299</f>
        <v>638</v>
      </c>
      <c r="F298" s="3"/>
      <c r="G298" s="3"/>
      <c r="H298" s="3"/>
    </row>
    <row r="299" spans="1:8" ht="13.5">
      <c r="A299" s="16" t="s">
        <v>145</v>
      </c>
      <c r="B299" s="9" t="s">
        <v>504</v>
      </c>
      <c r="C299" s="9" t="s">
        <v>147</v>
      </c>
      <c r="D299" s="55">
        <f>D300</f>
        <v>440</v>
      </c>
      <c r="E299" s="55">
        <f>E300</f>
        <v>638</v>
      </c>
      <c r="F299" s="3"/>
      <c r="G299" s="3"/>
      <c r="H299" s="3"/>
    </row>
    <row r="300" spans="1:8" ht="13.5">
      <c r="A300" s="16" t="s">
        <v>146</v>
      </c>
      <c r="B300" s="9" t="s">
        <v>504</v>
      </c>
      <c r="C300" s="9" t="s">
        <v>148</v>
      </c>
      <c r="D300" s="55">
        <f>ведомственная!F277</f>
        <v>440</v>
      </c>
      <c r="E300" s="55">
        <f>ведомственная!G277</f>
        <v>638</v>
      </c>
      <c r="F300" s="3"/>
      <c r="G300" s="3"/>
      <c r="H300" s="3"/>
    </row>
    <row r="301" spans="1:8" ht="13.5">
      <c r="A301" s="24"/>
      <c r="B301" s="9"/>
      <c r="C301" s="9"/>
      <c r="D301" s="55"/>
      <c r="E301" s="55"/>
      <c r="F301" s="3"/>
      <c r="G301" s="3"/>
      <c r="H301" s="3"/>
    </row>
    <row r="302" spans="1:8" ht="25.5">
      <c r="A302" s="43" t="s">
        <v>204</v>
      </c>
      <c r="B302" s="12" t="s">
        <v>110</v>
      </c>
      <c r="C302" s="44"/>
      <c r="D302" s="61">
        <f>D303+D316+D348</f>
        <v>20565.099999999999</v>
      </c>
      <c r="E302" s="61">
        <f>E303+E316+E348</f>
        <v>20695.099999999999</v>
      </c>
      <c r="F302" s="3"/>
      <c r="G302" s="3"/>
      <c r="H302" s="3"/>
    </row>
    <row r="303" spans="1:8" ht="16.5" customHeight="1">
      <c r="A303" s="42" t="s">
        <v>198</v>
      </c>
      <c r="B303" s="12" t="s">
        <v>459</v>
      </c>
      <c r="C303" s="12"/>
      <c r="D303" s="57">
        <f>D304+D307+D310+D313</f>
        <v>1581.8</v>
      </c>
      <c r="E303" s="57">
        <f>E304+E307+E310+E313</f>
        <v>1581.8</v>
      </c>
      <c r="F303" s="3"/>
      <c r="G303" s="3"/>
      <c r="H303" s="3"/>
    </row>
    <row r="304" spans="1:8" ht="13.5">
      <c r="A304" s="14" t="s">
        <v>205</v>
      </c>
      <c r="B304" s="9" t="s">
        <v>460</v>
      </c>
      <c r="C304" s="9"/>
      <c r="D304" s="55">
        <f>D305</f>
        <v>191</v>
      </c>
      <c r="E304" s="55">
        <f>E305</f>
        <v>191</v>
      </c>
      <c r="F304" s="3"/>
      <c r="G304" s="3"/>
      <c r="H304" s="3"/>
    </row>
    <row r="305" spans="1:8" ht="13.5">
      <c r="A305" s="16" t="s">
        <v>145</v>
      </c>
      <c r="B305" s="9" t="s">
        <v>460</v>
      </c>
      <c r="C305" s="9" t="s">
        <v>147</v>
      </c>
      <c r="D305" s="55">
        <f>D306</f>
        <v>191</v>
      </c>
      <c r="E305" s="55">
        <f>E306</f>
        <v>191</v>
      </c>
      <c r="F305" s="3"/>
      <c r="G305" s="3"/>
      <c r="H305" s="3"/>
    </row>
    <row r="306" spans="1:8" ht="13.5">
      <c r="A306" s="16" t="s">
        <v>146</v>
      </c>
      <c r="B306" s="9" t="s">
        <v>460</v>
      </c>
      <c r="C306" s="9" t="s">
        <v>148</v>
      </c>
      <c r="D306" s="55">
        <f>ведомственная!F102</f>
        <v>191</v>
      </c>
      <c r="E306" s="55">
        <f>ведомственная!G102</f>
        <v>191</v>
      </c>
      <c r="F306" s="3"/>
      <c r="G306" s="3"/>
      <c r="H306" s="3"/>
    </row>
    <row r="307" spans="1:8" ht="13.5">
      <c r="A307" s="14" t="s">
        <v>206</v>
      </c>
      <c r="B307" s="9" t="s">
        <v>461</v>
      </c>
      <c r="C307" s="9"/>
      <c r="D307" s="55">
        <f>D308</f>
        <v>787</v>
      </c>
      <c r="E307" s="55">
        <f>E308</f>
        <v>787</v>
      </c>
      <c r="F307" s="3"/>
      <c r="G307" s="3"/>
      <c r="H307" s="3"/>
    </row>
    <row r="308" spans="1:8" ht="13.5">
      <c r="A308" s="16" t="s">
        <v>153</v>
      </c>
      <c r="B308" s="9" t="s">
        <v>461</v>
      </c>
      <c r="C308" s="9" t="s">
        <v>154</v>
      </c>
      <c r="D308" s="55">
        <f>D309</f>
        <v>787</v>
      </c>
      <c r="E308" s="55">
        <f>E309</f>
        <v>787</v>
      </c>
      <c r="F308" s="3"/>
      <c r="G308" s="3"/>
      <c r="H308" s="3"/>
    </row>
    <row r="309" spans="1:8" ht="13.5">
      <c r="A309" s="24" t="s">
        <v>162</v>
      </c>
      <c r="B309" s="9" t="s">
        <v>461</v>
      </c>
      <c r="C309" s="9" t="s">
        <v>163</v>
      </c>
      <c r="D309" s="55">
        <f>ведомственная!F105</f>
        <v>787</v>
      </c>
      <c r="E309" s="55">
        <f>ведомственная!G105</f>
        <v>787</v>
      </c>
      <c r="F309" s="3"/>
      <c r="G309" s="3"/>
      <c r="H309" s="3"/>
    </row>
    <row r="310" spans="1:8" ht="27">
      <c r="A310" s="16" t="s">
        <v>554</v>
      </c>
      <c r="B310" s="9" t="s">
        <v>555</v>
      </c>
      <c r="C310" s="9"/>
      <c r="D310" s="55">
        <f>D311</f>
        <v>250</v>
      </c>
      <c r="E310" s="55">
        <f>E311</f>
        <v>250</v>
      </c>
      <c r="F310" s="3"/>
      <c r="G310" s="3"/>
      <c r="H310" s="3"/>
    </row>
    <row r="311" spans="1:8" ht="13.5">
      <c r="A311" s="16" t="s">
        <v>145</v>
      </c>
      <c r="B311" s="9" t="s">
        <v>555</v>
      </c>
      <c r="C311" s="9" t="s">
        <v>147</v>
      </c>
      <c r="D311" s="55">
        <f>D312</f>
        <v>250</v>
      </c>
      <c r="E311" s="55">
        <f>E312</f>
        <v>250</v>
      </c>
      <c r="F311" s="3"/>
      <c r="G311" s="3"/>
      <c r="H311" s="3"/>
    </row>
    <row r="312" spans="1:8" ht="13.5">
      <c r="A312" s="16" t="s">
        <v>146</v>
      </c>
      <c r="B312" s="9" t="s">
        <v>555</v>
      </c>
      <c r="C312" s="9" t="s">
        <v>148</v>
      </c>
      <c r="D312" s="55">
        <f>ведомственная!F108</f>
        <v>250</v>
      </c>
      <c r="E312" s="55">
        <f>ведомственная!G108</f>
        <v>250</v>
      </c>
      <c r="F312" s="3"/>
      <c r="G312" s="3"/>
      <c r="H312" s="3"/>
    </row>
    <row r="313" spans="1:8" ht="27">
      <c r="A313" s="16" t="s">
        <v>580</v>
      </c>
      <c r="B313" s="9" t="s">
        <v>581</v>
      </c>
      <c r="C313" s="9"/>
      <c r="D313" s="55">
        <f>D314</f>
        <v>353.8</v>
      </c>
      <c r="E313" s="55">
        <f>E314</f>
        <v>353.8</v>
      </c>
      <c r="F313" s="3"/>
      <c r="G313" s="3"/>
      <c r="H313" s="3"/>
    </row>
    <row r="314" spans="1:8" ht="13.5">
      <c r="A314" s="16" t="s">
        <v>145</v>
      </c>
      <c r="B314" s="9" t="s">
        <v>581</v>
      </c>
      <c r="C314" s="9" t="s">
        <v>147</v>
      </c>
      <c r="D314" s="55">
        <f>D315</f>
        <v>353.8</v>
      </c>
      <c r="E314" s="55">
        <f>E315</f>
        <v>353.8</v>
      </c>
      <c r="F314" s="3"/>
      <c r="G314" s="3"/>
      <c r="H314" s="3"/>
    </row>
    <row r="315" spans="1:8" ht="13.5">
      <c r="A315" s="16" t="s">
        <v>146</v>
      </c>
      <c r="B315" s="9" t="s">
        <v>581</v>
      </c>
      <c r="C315" s="9" t="s">
        <v>148</v>
      </c>
      <c r="D315" s="55">
        <f>ведомственная!F111</f>
        <v>353.8</v>
      </c>
      <c r="E315" s="55">
        <f>ведомственная!G111</f>
        <v>353.8</v>
      </c>
      <c r="F315" s="3"/>
      <c r="G315" s="3"/>
      <c r="H315" s="3"/>
    </row>
    <row r="316" spans="1:8" ht="21.75" customHeight="1">
      <c r="A316" s="42" t="s">
        <v>36</v>
      </c>
      <c r="B316" s="12" t="s">
        <v>505</v>
      </c>
      <c r="C316" s="12"/>
      <c r="D316" s="57">
        <f>D317+D324+D327+D330+D333+D336+D339+D342+D345</f>
        <v>18312</v>
      </c>
      <c r="E316" s="57">
        <f>E317+E324+E327+E330+E333+E336+E339+E342+E345</f>
        <v>18442</v>
      </c>
      <c r="F316" s="3"/>
      <c r="G316" s="3"/>
      <c r="H316" s="3"/>
    </row>
    <row r="317" spans="1:8" ht="27">
      <c r="A317" s="16" t="s">
        <v>439</v>
      </c>
      <c r="B317" s="9" t="s">
        <v>462</v>
      </c>
      <c r="C317" s="9"/>
      <c r="D317" s="55">
        <f>D318+D320+D322</f>
        <v>13943.300000000001</v>
      </c>
      <c r="E317" s="55">
        <f>E318+E320+E322</f>
        <v>13943.300000000001</v>
      </c>
      <c r="F317" s="3"/>
      <c r="G317" s="3"/>
      <c r="H317" s="3"/>
    </row>
    <row r="318" spans="1:8" ht="26.25" customHeight="1">
      <c r="A318" s="16" t="s">
        <v>143</v>
      </c>
      <c r="B318" s="9" t="s">
        <v>462</v>
      </c>
      <c r="C318" s="9" t="s">
        <v>125</v>
      </c>
      <c r="D318" s="55">
        <f>D319</f>
        <v>12257.6</v>
      </c>
      <c r="E318" s="55">
        <f>E319</f>
        <v>12257.6</v>
      </c>
      <c r="F318" s="3"/>
      <c r="G318" s="3"/>
      <c r="H318" s="3"/>
    </row>
    <row r="319" spans="1:8" ht="13.5">
      <c r="A319" s="16" t="s">
        <v>165</v>
      </c>
      <c r="B319" s="9" t="s">
        <v>462</v>
      </c>
      <c r="C319" s="9" t="s">
        <v>166</v>
      </c>
      <c r="D319" s="55">
        <f>ведомственная!F115</f>
        <v>12257.6</v>
      </c>
      <c r="E319" s="55">
        <f>ведомственная!G115</f>
        <v>12257.6</v>
      </c>
      <c r="F319" s="3"/>
      <c r="G319" s="3"/>
      <c r="H319" s="3"/>
    </row>
    <row r="320" spans="1:8" ht="13.5">
      <c r="A320" s="16" t="s">
        <v>145</v>
      </c>
      <c r="B320" s="9" t="s">
        <v>462</v>
      </c>
      <c r="C320" s="9" t="s">
        <v>147</v>
      </c>
      <c r="D320" s="55">
        <f>D321</f>
        <v>1670.7</v>
      </c>
      <c r="E320" s="55">
        <f>E321</f>
        <v>1670.7</v>
      </c>
      <c r="F320" s="3"/>
      <c r="G320" s="3"/>
      <c r="H320" s="3"/>
    </row>
    <row r="321" spans="1:8" ht="13.5">
      <c r="A321" s="16" t="s">
        <v>146</v>
      </c>
      <c r="B321" s="9" t="s">
        <v>462</v>
      </c>
      <c r="C321" s="9" t="s">
        <v>148</v>
      </c>
      <c r="D321" s="55">
        <f>ведомственная!F117</f>
        <v>1670.7</v>
      </c>
      <c r="E321" s="55">
        <f>ведомственная!G117</f>
        <v>1670.7</v>
      </c>
      <c r="F321" s="3"/>
      <c r="G321" s="3"/>
      <c r="H321" s="3"/>
    </row>
    <row r="322" spans="1:8" ht="13.5">
      <c r="A322" s="16" t="s">
        <v>149</v>
      </c>
      <c r="B322" s="9" t="s">
        <v>462</v>
      </c>
      <c r="C322" s="9" t="s">
        <v>151</v>
      </c>
      <c r="D322" s="55">
        <f>D323</f>
        <v>15</v>
      </c>
      <c r="E322" s="55">
        <f>E323</f>
        <v>15</v>
      </c>
      <c r="F322" s="3"/>
      <c r="G322" s="3"/>
      <c r="H322" s="3"/>
    </row>
    <row r="323" spans="1:8" ht="13.5">
      <c r="A323" s="16" t="s">
        <v>150</v>
      </c>
      <c r="B323" s="9" t="s">
        <v>462</v>
      </c>
      <c r="C323" s="9" t="s">
        <v>152</v>
      </c>
      <c r="D323" s="55">
        <f>ведомственная!F119</f>
        <v>15</v>
      </c>
      <c r="E323" s="55">
        <f>ведомственная!G119</f>
        <v>15</v>
      </c>
      <c r="F323" s="3"/>
      <c r="G323" s="3"/>
      <c r="H323" s="3"/>
    </row>
    <row r="324" spans="1:8" ht="13.5">
      <c r="A324" s="65" t="s">
        <v>393</v>
      </c>
      <c r="B324" s="9" t="s">
        <v>463</v>
      </c>
      <c r="C324" s="9" t="s">
        <v>415</v>
      </c>
      <c r="D324" s="55">
        <f>D325</f>
        <v>324</v>
      </c>
      <c r="E324" s="55">
        <f>E325</f>
        <v>324</v>
      </c>
      <c r="F324" s="3"/>
      <c r="G324" s="3"/>
      <c r="H324" s="3"/>
    </row>
    <row r="325" spans="1:8" ht="13.5">
      <c r="A325" s="16" t="s">
        <v>145</v>
      </c>
      <c r="B325" s="9" t="s">
        <v>463</v>
      </c>
      <c r="C325" s="9" t="s">
        <v>147</v>
      </c>
      <c r="D325" s="55">
        <f>D326</f>
        <v>324</v>
      </c>
      <c r="E325" s="55">
        <f>E326</f>
        <v>324</v>
      </c>
      <c r="F325" s="3"/>
      <c r="G325" s="3"/>
      <c r="H325" s="3"/>
    </row>
    <row r="326" spans="1:8" ht="13.5">
      <c r="A326" s="16" t="s">
        <v>146</v>
      </c>
      <c r="B326" s="9" t="s">
        <v>463</v>
      </c>
      <c r="C326" s="9" t="s">
        <v>148</v>
      </c>
      <c r="D326" s="55">
        <f>ведомственная!F122</f>
        <v>324</v>
      </c>
      <c r="E326" s="55">
        <f>ведомственная!G122</f>
        <v>324</v>
      </c>
      <c r="F326" s="3"/>
      <c r="G326" s="3"/>
      <c r="H326" s="3"/>
    </row>
    <row r="327" spans="1:8" ht="27">
      <c r="A327" s="16" t="s">
        <v>449</v>
      </c>
      <c r="B327" s="9" t="s">
        <v>464</v>
      </c>
      <c r="C327" s="9"/>
      <c r="D327" s="55">
        <f>D328</f>
        <v>116.9</v>
      </c>
      <c r="E327" s="55">
        <f>E328</f>
        <v>116.9</v>
      </c>
      <c r="F327" s="3"/>
      <c r="G327" s="3"/>
      <c r="H327" s="3"/>
    </row>
    <row r="328" spans="1:8" ht="13.5">
      <c r="A328" s="16" t="s">
        <v>145</v>
      </c>
      <c r="B328" s="9" t="s">
        <v>464</v>
      </c>
      <c r="C328" s="9" t="s">
        <v>147</v>
      </c>
      <c r="D328" s="55">
        <f>D329</f>
        <v>116.9</v>
      </c>
      <c r="E328" s="55">
        <f>E329</f>
        <v>116.9</v>
      </c>
      <c r="F328" s="3"/>
      <c r="G328" s="3"/>
      <c r="H328" s="3"/>
    </row>
    <row r="329" spans="1:8" ht="13.5">
      <c r="A329" s="16" t="s">
        <v>146</v>
      </c>
      <c r="B329" s="9" t="s">
        <v>464</v>
      </c>
      <c r="C329" s="9" t="s">
        <v>148</v>
      </c>
      <c r="D329" s="55">
        <f>ведомственная!F125</f>
        <v>116.9</v>
      </c>
      <c r="E329" s="55">
        <f>ведомственная!G125</f>
        <v>116.9</v>
      </c>
      <c r="F329" s="3"/>
      <c r="G329" s="3"/>
      <c r="H329" s="3"/>
    </row>
    <row r="330" spans="1:8" ht="27">
      <c r="A330" s="16" t="s">
        <v>341</v>
      </c>
      <c r="B330" s="9" t="s">
        <v>465</v>
      </c>
      <c r="C330" s="9"/>
      <c r="D330" s="55">
        <f>D331</f>
        <v>100</v>
      </c>
      <c r="E330" s="55">
        <f>E331</f>
        <v>100</v>
      </c>
      <c r="F330" s="3"/>
      <c r="G330" s="3"/>
      <c r="H330" s="3"/>
    </row>
    <row r="331" spans="1:8" ht="13.5">
      <c r="A331" s="16" t="s">
        <v>145</v>
      </c>
      <c r="B331" s="9" t="s">
        <v>465</v>
      </c>
      <c r="C331" s="9" t="s">
        <v>147</v>
      </c>
      <c r="D331" s="55">
        <f>D332</f>
        <v>100</v>
      </c>
      <c r="E331" s="55">
        <f>E332</f>
        <v>100</v>
      </c>
      <c r="F331" s="3"/>
      <c r="G331" s="3"/>
      <c r="H331" s="3"/>
    </row>
    <row r="332" spans="1:8" ht="13.5">
      <c r="A332" s="16" t="s">
        <v>146</v>
      </c>
      <c r="B332" s="9" t="s">
        <v>465</v>
      </c>
      <c r="C332" s="9" t="s">
        <v>148</v>
      </c>
      <c r="D332" s="55">
        <f>ведомственная!F128</f>
        <v>100</v>
      </c>
      <c r="E332" s="55">
        <f>ведомственная!G128</f>
        <v>100</v>
      </c>
      <c r="F332" s="3"/>
      <c r="G332" s="3"/>
      <c r="H332" s="3"/>
    </row>
    <row r="333" spans="1:8" ht="13.5">
      <c r="A333" s="72" t="s">
        <v>394</v>
      </c>
      <c r="B333" s="9" t="s">
        <v>466</v>
      </c>
      <c r="C333" s="9"/>
      <c r="D333" s="55">
        <f>D334</f>
        <v>1276.8</v>
      </c>
      <c r="E333" s="55">
        <f>E334</f>
        <v>1276.8</v>
      </c>
      <c r="F333" s="3"/>
      <c r="G333" s="3"/>
      <c r="H333" s="3"/>
    </row>
    <row r="334" spans="1:8" ht="13.5">
      <c r="A334" s="16" t="s">
        <v>145</v>
      </c>
      <c r="B334" s="9" t="s">
        <v>466</v>
      </c>
      <c r="C334" s="9" t="s">
        <v>147</v>
      </c>
      <c r="D334" s="55">
        <f>D335</f>
        <v>1276.8</v>
      </c>
      <c r="E334" s="55">
        <f>E335</f>
        <v>1276.8</v>
      </c>
      <c r="F334" s="3"/>
      <c r="G334" s="3"/>
      <c r="H334" s="3"/>
    </row>
    <row r="335" spans="1:8" ht="13.5">
      <c r="A335" s="16" t="s">
        <v>146</v>
      </c>
      <c r="B335" s="9" t="s">
        <v>466</v>
      </c>
      <c r="C335" s="9" t="s">
        <v>148</v>
      </c>
      <c r="D335" s="55">
        <f>ведомственная!F131</f>
        <v>1276.8</v>
      </c>
      <c r="E335" s="55">
        <f>ведомственная!G131</f>
        <v>1276.8</v>
      </c>
      <c r="F335" s="3"/>
      <c r="G335" s="3"/>
      <c r="H335" s="3"/>
    </row>
    <row r="336" spans="1:8" ht="13.5">
      <c r="A336" s="16" t="s">
        <v>552</v>
      </c>
      <c r="B336" s="9" t="s">
        <v>553</v>
      </c>
      <c r="C336" s="9"/>
      <c r="D336" s="55">
        <f>D337</f>
        <v>241</v>
      </c>
      <c r="E336" s="55">
        <f>E337</f>
        <v>241</v>
      </c>
      <c r="F336" s="3"/>
      <c r="G336" s="3"/>
      <c r="H336" s="3"/>
    </row>
    <row r="337" spans="1:8" ht="13.5">
      <c r="A337" s="16" t="s">
        <v>145</v>
      </c>
      <c r="B337" s="9" t="s">
        <v>553</v>
      </c>
      <c r="C337" s="9" t="s">
        <v>147</v>
      </c>
      <c r="D337" s="55">
        <f>D338</f>
        <v>241</v>
      </c>
      <c r="E337" s="55">
        <f>E338</f>
        <v>241</v>
      </c>
      <c r="F337" s="3"/>
      <c r="G337" s="3"/>
      <c r="H337" s="3"/>
    </row>
    <row r="338" spans="1:8" ht="13.5">
      <c r="A338" s="16" t="s">
        <v>146</v>
      </c>
      <c r="B338" s="9" t="s">
        <v>553</v>
      </c>
      <c r="C338" s="9" t="s">
        <v>148</v>
      </c>
      <c r="D338" s="55">
        <f>ведомственная!F134</f>
        <v>241</v>
      </c>
      <c r="E338" s="55">
        <f>ведомственная!G134</f>
        <v>241</v>
      </c>
      <c r="F338" s="3"/>
      <c r="G338" s="3"/>
      <c r="H338" s="3"/>
    </row>
    <row r="339" spans="1:8" ht="27">
      <c r="A339" s="16" t="s">
        <v>556</v>
      </c>
      <c r="B339" s="9" t="s">
        <v>557</v>
      </c>
      <c r="C339" s="9"/>
      <c r="D339" s="55">
        <f>D340</f>
        <v>100</v>
      </c>
      <c r="E339" s="55">
        <f>E340</f>
        <v>100</v>
      </c>
      <c r="F339" s="3"/>
      <c r="G339" s="3"/>
      <c r="H339" s="3"/>
    </row>
    <row r="340" spans="1:8" ht="13.5">
      <c r="A340" s="16" t="s">
        <v>145</v>
      </c>
      <c r="B340" s="9" t="s">
        <v>557</v>
      </c>
      <c r="C340" s="9" t="s">
        <v>147</v>
      </c>
      <c r="D340" s="55">
        <f>D341</f>
        <v>100</v>
      </c>
      <c r="E340" s="55">
        <f>E341</f>
        <v>100</v>
      </c>
      <c r="F340" s="3"/>
      <c r="G340" s="3"/>
      <c r="H340" s="3"/>
    </row>
    <row r="341" spans="1:8" ht="13.5">
      <c r="A341" s="16" t="s">
        <v>146</v>
      </c>
      <c r="B341" s="9" t="s">
        <v>557</v>
      </c>
      <c r="C341" s="9" t="s">
        <v>148</v>
      </c>
      <c r="D341" s="55">
        <f>ведомственная!F137</f>
        <v>100</v>
      </c>
      <c r="E341" s="55">
        <f>ведомственная!G137</f>
        <v>100</v>
      </c>
      <c r="F341" s="3"/>
      <c r="G341" s="3"/>
      <c r="H341" s="3"/>
    </row>
    <row r="342" spans="1:8" ht="13.5">
      <c r="A342" s="16" t="s">
        <v>558</v>
      </c>
      <c r="B342" s="9" t="s">
        <v>559</v>
      </c>
      <c r="C342" s="9"/>
      <c r="D342" s="55">
        <f>D343</f>
        <v>460</v>
      </c>
      <c r="E342" s="55">
        <f>E343</f>
        <v>470</v>
      </c>
      <c r="F342" s="3"/>
      <c r="G342" s="3"/>
      <c r="H342" s="3"/>
    </row>
    <row r="343" spans="1:8" ht="13.5">
      <c r="A343" s="16" t="s">
        <v>145</v>
      </c>
      <c r="B343" s="9" t="s">
        <v>559</v>
      </c>
      <c r="C343" s="9" t="s">
        <v>147</v>
      </c>
      <c r="D343" s="55">
        <f>D344</f>
        <v>460</v>
      </c>
      <c r="E343" s="55">
        <f>E344</f>
        <v>470</v>
      </c>
      <c r="F343" s="3"/>
      <c r="G343" s="3"/>
      <c r="H343" s="3"/>
    </row>
    <row r="344" spans="1:8" ht="13.5">
      <c r="A344" s="16" t="s">
        <v>146</v>
      </c>
      <c r="B344" s="9" t="s">
        <v>559</v>
      </c>
      <c r="C344" s="9" t="s">
        <v>148</v>
      </c>
      <c r="D344" s="55">
        <f>ведомственная!F140</f>
        <v>460</v>
      </c>
      <c r="E344" s="55">
        <f>ведомственная!G140</f>
        <v>470</v>
      </c>
      <c r="F344" s="3"/>
      <c r="G344" s="3"/>
      <c r="H344" s="3"/>
    </row>
    <row r="345" spans="1:8" ht="27">
      <c r="A345" s="16" t="s">
        <v>582</v>
      </c>
      <c r="B345" s="9" t="s">
        <v>583</v>
      </c>
      <c r="C345" s="9"/>
      <c r="D345" s="55">
        <f>D346</f>
        <v>1750</v>
      </c>
      <c r="E345" s="55">
        <f>E346</f>
        <v>1870</v>
      </c>
      <c r="F345" s="3"/>
      <c r="G345" s="3"/>
      <c r="H345" s="3"/>
    </row>
    <row r="346" spans="1:8" ht="13.5">
      <c r="A346" s="16" t="s">
        <v>145</v>
      </c>
      <c r="B346" s="9" t="s">
        <v>583</v>
      </c>
      <c r="C346" s="9" t="s">
        <v>147</v>
      </c>
      <c r="D346" s="55">
        <f>D347</f>
        <v>1750</v>
      </c>
      <c r="E346" s="55">
        <f>E347</f>
        <v>1870</v>
      </c>
      <c r="F346" s="3"/>
      <c r="G346" s="3"/>
      <c r="H346" s="3"/>
    </row>
    <row r="347" spans="1:8" ht="13.5">
      <c r="A347" s="16" t="s">
        <v>146</v>
      </c>
      <c r="B347" s="9" t="s">
        <v>583</v>
      </c>
      <c r="C347" s="9" t="s">
        <v>148</v>
      </c>
      <c r="D347" s="55">
        <f>ведомственная!F143</f>
        <v>1750</v>
      </c>
      <c r="E347" s="55">
        <f>ведомственная!G143</f>
        <v>1870</v>
      </c>
      <c r="F347" s="3"/>
      <c r="G347" s="3"/>
      <c r="H347" s="3"/>
    </row>
    <row r="348" spans="1:8" ht="27">
      <c r="A348" s="37" t="s">
        <v>201</v>
      </c>
      <c r="B348" s="12" t="s">
        <v>111</v>
      </c>
      <c r="C348" s="12"/>
      <c r="D348" s="57">
        <f>D349+D352+D355</f>
        <v>671.3</v>
      </c>
      <c r="E348" s="57">
        <f>E349+E352+E355</f>
        <v>671.3</v>
      </c>
      <c r="F348" s="3"/>
      <c r="G348" s="3"/>
      <c r="H348" s="3"/>
    </row>
    <row r="349" spans="1:8" ht="27">
      <c r="A349" s="14" t="s">
        <v>339</v>
      </c>
      <c r="B349" s="9" t="s">
        <v>112</v>
      </c>
      <c r="C349" s="9" t="s">
        <v>415</v>
      </c>
      <c r="D349" s="55">
        <f>D350</f>
        <v>58.3</v>
      </c>
      <c r="E349" s="55">
        <f>E350</f>
        <v>58.3</v>
      </c>
      <c r="F349" s="3"/>
      <c r="G349" s="3"/>
      <c r="H349" s="3"/>
    </row>
    <row r="350" spans="1:8" ht="13.5">
      <c r="A350" s="16" t="s">
        <v>145</v>
      </c>
      <c r="B350" s="9" t="s">
        <v>112</v>
      </c>
      <c r="C350" s="9" t="s">
        <v>147</v>
      </c>
      <c r="D350" s="55">
        <f>D351</f>
        <v>58.3</v>
      </c>
      <c r="E350" s="55">
        <f>E351</f>
        <v>58.3</v>
      </c>
      <c r="F350" s="3"/>
      <c r="G350" s="3"/>
      <c r="H350" s="3"/>
    </row>
    <row r="351" spans="1:8" ht="13.5">
      <c r="A351" s="16" t="s">
        <v>146</v>
      </c>
      <c r="B351" s="9" t="s">
        <v>112</v>
      </c>
      <c r="C351" s="9" t="s">
        <v>148</v>
      </c>
      <c r="D351" s="55">
        <f>ведомственная!F89</f>
        <v>58.3</v>
      </c>
      <c r="E351" s="55">
        <f>ведомственная!G89</f>
        <v>58.3</v>
      </c>
      <c r="F351" s="3"/>
      <c r="G351" s="3"/>
      <c r="H351" s="3"/>
    </row>
    <row r="352" spans="1:8" ht="27">
      <c r="A352" s="16" t="s">
        <v>340</v>
      </c>
      <c r="B352" s="9" t="s">
        <v>113</v>
      </c>
      <c r="C352" s="9"/>
      <c r="D352" s="55">
        <f>D353</f>
        <v>341</v>
      </c>
      <c r="E352" s="55">
        <f>E353</f>
        <v>341</v>
      </c>
      <c r="F352" s="3"/>
      <c r="G352" s="3"/>
      <c r="H352" s="3"/>
    </row>
    <row r="353" spans="1:8" ht="13.5">
      <c r="A353" s="16" t="s">
        <v>145</v>
      </c>
      <c r="B353" s="9" t="s">
        <v>113</v>
      </c>
      <c r="C353" s="9" t="s">
        <v>147</v>
      </c>
      <c r="D353" s="55">
        <f>D354</f>
        <v>341</v>
      </c>
      <c r="E353" s="55">
        <f>E354</f>
        <v>341</v>
      </c>
      <c r="F353" s="3"/>
      <c r="G353" s="3"/>
      <c r="H353" s="3"/>
    </row>
    <row r="354" spans="1:8" ht="13.5">
      <c r="A354" s="16" t="s">
        <v>146</v>
      </c>
      <c r="B354" s="9" t="s">
        <v>113</v>
      </c>
      <c r="C354" s="9" t="s">
        <v>148</v>
      </c>
      <c r="D354" s="55">
        <f>ведомственная!F92</f>
        <v>341</v>
      </c>
      <c r="E354" s="55">
        <f>ведомственная!G92</f>
        <v>341</v>
      </c>
      <c r="F354" s="3"/>
      <c r="G354" s="3"/>
      <c r="H354" s="3"/>
    </row>
    <row r="355" spans="1:8" ht="15" customHeight="1">
      <c r="A355" s="16" t="s">
        <v>371</v>
      </c>
      <c r="B355" s="9" t="s">
        <v>114</v>
      </c>
      <c r="C355" s="9"/>
      <c r="D355" s="55">
        <f>D356</f>
        <v>272</v>
      </c>
      <c r="E355" s="55">
        <f>E356</f>
        <v>272</v>
      </c>
      <c r="F355" s="3"/>
      <c r="G355" s="3"/>
      <c r="H355" s="3"/>
    </row>
    <row r="356" spans="1:8" ht="13.5">
      <c r="A356" s="16" t="s">
        <v>145</v>
      </c>
      <c r="B356" s="9" t="s">
        <v>114</v>
      </c>
      <c r="C356" s="9" t="s">
        <v>147</v>
      </c>
      <c r="D356" s="55">
        <f>D357</f>
        <v>272</v>
      </c>
      <c r="E356" s="55">
        <f>E357</f>
        <v>272</v>
      </c>
      <c r="F356" s="3"/>
      <c r="G356" s="3"/>
      <c r="H356" s="3"/>
    </row>
    <row r="357" spans="1:8" ht="13.5">
      <c r="A357" s="16" t="s">
        <v>146</v>
      </c>
      <c r="B357" s="9" t="s">
        <v>114</v>
      </c>
      <c r="C357" s="9" t="s">
        <v>148</v>
      </c>
      <c r="D357" s="55">
        <f>ведомственная!F95</f>
        <v>272</v>
      </c>
      <c r="E357" s="55">
        <f>ведомственная!G95</f>
        <v>272</v>
      </c>
      <c r="F357" s="3"/>
      <c r="G357" s="3"/>
      <c r="H357" s="3"/>
    </row>
    <row r="358" spans="1:8" ht="13.5">
      <c r="A358" s="16"/>
      <c r="B358" s="9"/>
      <c r="C358" s="9"/>
      <c r="D358" s="55"/>
      <c r="E358" s="55"/>
      <c r="F358" s="3"/>
      <c r="G358" s="3"/>
      <c r="H358" s="3"/>
    </row>
    <row r="359" spans="1:8" ht="13.5">
      <c r="A359" s="43" t="s">
        <v>44</v>
      </c>
      <c r="B359" s="12" t="s">
        <v>314</v>
      </c>
      <c r="C359" s="44"/>
      <c r="D359" s="61">
        <f>D360</f>
        <v>27626</v>
      </c>
      <c r="E359" s="61">
        <f>E360</f>
        <v>43741</v>
      </c>
      <c r="F359" s="3"/>
      <c r="G359" s="3"/>
      <c r="H359" s="3"/>
    </row>
    <row r="360" spans="1:8" ht="27">
      <c r="A360" s="37" t="s">
        <v>192</v>
      </c>
      <c r="B360" s="12" t="s">
        <v>246</v>
      </c>
      <c r="C360" s="12"/>
      <c r="D360" s="57">
        <f t="shared" ref="D360:E362" si="2">D361</f>
        <v>27626</v>
      </c>
      <c r="E360" s="57">
        <f t="shared" si="2"/>
        <v>43741</v>
      </c>
      <c r="F360" s="3"/>
      <c r="G360" s="3"/>
      <c r="H360" s="3"/>
    </row>
    <row r="361" spans="1:8" ht="18.75" customHeight="1">
      <c r="A361" s="14" t="s">
        <v>317</v>
      </c>
      <c r="B361" s="9" t="s">
        <v>247</v>
      </c>
      <c r="C361" s="9" t="s">
        <v>415</v>
      </c>
      <c r="D361" s="55">
        <f t="shared" si="2"/>
        <v>27626</v>
      </c>
      <c r="E361" s="55">
        <f t="shared" si="2"/>
        <v>43741</v>
      </c>
      <c r="F361" s="3"/>
      <c r="G361" s="3"/>
      <c r="H361" s="3"/>
    </row>
    <row r="362" spans="1:8" ht="16.5" customHeight="1">
      <c r="A362" s="16" t="s">
        <v>159</v>
      </c>
      <c r="B362" s="9" t="s">
        <v>247</v>
      </c>
      <c r="C362" s="9" t="s">
        <v>74</v>
      </c>
      <c r="D362" s="55">
        <f t="shared" si="2"/>
        <v>27626</v>
      </c>
      <c r="E362" s="55">
        <f t="shared" si="2"/>
        <v>43741</v>
      </c>
      <c r="F362" s="3"/>
      <c r="G362" s="3"/>
      <c r="H362" s="3"/>
    </row>
    <row r="363" spans="1:8" ht="15" customHeight="1">
      <c r="A363" s="16" t="s">
        <v>160</v>
      </c>
      <c r="B363" s="9" t="s">
        <v>247</v>
      </c>
      <c r="C363" s="9" t="s">
        <v>161</v>
      </c>
      <c r="D363" s="55">
        <f>ведомственная!F371</f>
        <v>27626</v>
      </c>
      <c r="E363" s="55">
        <f>ведомственная!G371</f>
        <v>43741</v>
      </c>
      <c r="F363" s="3"/>
      <c r="G363" s="3"/>
      <c r="H363" s="3"/>
    </row>
    <row r="364" spans="1:8" ht="13.5">
      <c r="A364" s="16"/>
      <c r="B364" s="9"/>
      <c r="C364" s="9"/>
      <c r="D364" s="55"/>
      <c r="E364" s="55"/>
      <c r="F364" s="3"/>
      <c r="G364" s="3"/>
      <c r="H364" s="3"/>
    </row>
    <row r="365" spans="1:8" ht="25.5">
      <c r="A365" s="46" t="s">
        <v>178</v>
      </c>
      <c r="B365" s="12" t="s">
        <v>471</v>
      </c>
      <c r="C365" s="44"/>
      <c r="D365" s="61">
        <f>D366+D376+D380</f>
        <v>15801</v>
      </c>
      <c r="E365" s="61">
        <f>E366+E376+E380</f>
        <v>15846</v>
      </c>
      <c r="F365" s="3"/>
      <c r="G365" s="3"/>
      <c r="H365" s="3"/>
    </row>
    <row r="366" spans="1:8" ht="27">
      <c r="A366" s="38" t="s">
        <v>203</v>
      </c>
      <c r="B366" s="12" t="s">
        <v>472</v>
      </c>
      <c r="C366" s="12" t="s">
        <v>415</v>
      </c>
      <c r="D366" s="57">
        <f>D370+D367+D373</f>
        <v>14751</v>
      </c>
      <c r="E366" s="57">
        <f>E370+E367+E373</f>
        <v>14796</v>
      </c>
      <c r="F366" s="3"/>
      <c r="G366" s="3"/>
      <c r="H366" s="3"/>
    </row>
    <row r="367" spans="1:8" ht="44.25" customHeight="1">
      <c r="A367" s="30" t="s">
        <v>343</v>
      </c>
      <c r="B367" s="9" t="s">
        <v>473</v>
      </c>
      <c r="C367" s="9"/>
      <c r="D367" s="55">
        <f>D368</f>
        <v>939</v>
      </c>
      <c r="E367" s="55">
        <f>E368</f>
        <v>984</v>
      </c>
      <c r="F367" s="3"/>
      <c r="G367" s="3"/>
      <c r="H367" s="3"/>
    </row>
    <row r="368" spans="1:8" ht="15.75" customHeight="1">
      <c r="A368" s="16" t="s">
        <v>145</v>
      </c>
      <c r="B368" s="9" t="s">
        <v>473</v>
      </c>
      <c r="C368" s="9" t="s">
        <v>147</v>
      </c>
      <c r="D368" s="55">
        <f>D369</f>
        <v>939</v>
      </c>
      <c r="E368" s="55">
        <f>E369</f>
        <v>984</v>
      </c>
      <c r="F368" s="3"/>
      <c r="G368" s="3"/>
      <c r="H368" s="3"/>
    </row>
    <row r="369" spans="1:8" ht="17.25" customHeight="1">
      <c r="A369" s="16" t="s">
        <v>146</v>
      </c>
      <c r="B369" s="9" t="s">
        <v>473</v>
      </c>
      <c r="C369" s="9" t="s">
        <v>148</v>
      </c>
      <c r="D369" s="55">
        <f>ведомственная!F161</f>
        <v>939</v>
      </c>
      <c r="E369" s="55">
        <f>ведомственная!G161</f>
        <v>984</v>
      </c>
      <c r="F369" s="3"/>
      <c r="G369" s="3"/>
      <c r="H369" s="3"/>
    </row>
    <row r="370" spans="1:8" ht="40.5">
      <c r="A370" s="14" t="s">
        <v>342</v>
      </c>
      <c r="B370" s="9" t="s">
        <v>474</v>
      </c>
      <c r="C370" s="9"/>
      <c r="D370" s="55">
        <f>D371</f>
        <v>9</v>
      </c>
      <c r="E370" s="55">
        <f>E371</f>
        <v>9</v>
      </c>
      <c r="F370" s="3"/>
      <c r="G370" s="3"/>
      <c r="H370" s="3"/>
    </row>
    <row r="371" spans="1:8" ht="15.75" customHeight="1">
      <c r="A371" s="16" t="s">
        <v>145</v>
      </c>
      <c r="B371" s="9" t="s">
        <v>474</v>
      </c>
      <c r="C371" s="9" t="s">
        <v>147</v>
      </c>
      <c r="D371" s="55">
        <f>D372</f>
        <v>9</v>
      </c>
      <c r="E371" s="55">
        <f>E372</f>
        <v>9</v>
      </c>
      <c r="F371" s="3"/>
      <c r="G371" s="3"/>
      <c r="H371" s="3"/>
    </row>
    <row r="372" spans="1:8" ht="15.75" customHeight="1">
      <c r="A372" s="16" t="s">
        <v>146</v>
      </c>
      <c r="B372" s="9" t="s">
        <v>474</v>
      </c>
      <c r="C372" s="9" t="s">
        <v>148</v>
      </c>
      <c r="D372" s="55">
        <f>ведомственная!F164</f>
        <v>9</v>
      </c>
      <c r="E372" s="55">
        <f>ведомственная!G164</f>
        <v>9</v>
      </c>
      <c r="F372" s="3"/>
      <c r="G372" s="3"/>
      <c r="H372" s="3"/>
    </row>
    <row r="373" spans="1:8" ht="15.75" customHeight="1">
      <c r="A373" s="16" t="s">
        <v>378</v>
      </c>
      <c r="B373" s="9" t="s">
        <v>498</v>
      </c>
      <c r="C373" s="9"/>
      <c r="D373" s="55">
        <f>D374</f>
        <v>13803</v>
      </c>
      <c r="E373" s="55">
        <f>E374</f>
        <v>13803</v>
      </c>
      <c r="F373" s="3"/>
      <c r="G373" s="3"/>
      <c r="H373" s="3"/>
    </row>
    <row r="374" spans="1:8" ht="15.75" customHeight="1">
      <c r="A374" s="16" t="s">
        <v>145</v>
      </c>
      <c r="B374" s="9" t="s">
        <v>498</v>
      </c>
      <c r="C374" s="9" t="s">
        <v>147</v>
      </c>
      <c r="D374" s="55">
        <f>D375</f>
        <v>13803</v>
      </c>
      <c r="E374" s="55">
        <f>E375</f>
        <v>13803</v>
      </c>
      <c r="F374" s="3"/>
      <c r="G374" s="3"/>
      <c r="H374" s="3"/>
    </row>
    <row r="375" spans="1:8" ht="15.75" customHeight="1">
      <c r="A375" s="16" t="s">
        <v>146</v>
      </c>
      <c r="B375" s="9" t="s">
        <v>498</v>
      </c>
      <c r="C375" s="9" t="s">
        <v>148</v>
      </c>
      <c r="D375" s="55">
        <f>ведомственная!F255</f>
        <v>13803</v>
      </c>
      <c r="E375" s="55">
        <f>ведомственная!G255</f>
        <v>13803</v>
      </c>
      <c r="F375" s="3"/>
      <c r="G375" s="3"/>
      <c r="H375" s="3"/>
    </row>
    <row r="376" spans="1:8" ht="27">
      <c r="A376" s="38" t="s">
        <v>179</v>
      </c>
      <c r="B376" s="12" t="s">
        <v>488</v>
      </c>
      <c r="C376" s="12"/>
      <c r="D376" s="57">
        <f t="shared" ref="D376:E378" si="3">D377</f>
        <v>1000</v>
      </c>
      <c r="E376" s="57">
        <f t="shared" si="3"/>
        <v>1000</v>
      </c>
      <c r="F376" s="3"/>
      <c r="G376" s="3"/>
      <c r="H376" s="3"/>
    </row>
    <row r="377" spans="1:8" ht="20.25" customHeight="1">
      <c r="A377" s="67" t="s">
        <v>375</v>
      </c>
      <c r="B377" s="9" t="s">
        <v>409</v>
      </c>
      <c r="C377" s="9" t="s">
        <v>415</v>
      </c>
      <c r="D377" s="55">
        <f t="shared" si="3"/>
        <v>1000</v>
      </c>
      <c r="E377" s="55">
        <f t="shared" si="3"/>
        <v>1000</v>
      </c>
      <c r="F377" s="3"/>
      <c r="G377" s="3"/>
      <c r="H377" s="3"/>
    </row>
    <row r="378" spans="1:8" ht="18" customHeight="1">
      <c r="A378" s="15" t="s">
        <v>149</v>
      </c>
      <c r="B378" s="9" t="s">
        <v>409</v>
      </c>
      <c r="C378" s="9" t="s">
        <v>151</v>
      </c>
      <c r="D378" s="55">
        <f t="shared" si="3"/>
        <v>1000</v>
      </c>
      <c r="E378" s="55">
        <f t="shared" si="3"/>
        <v>1000</v>
      </c>
      <c r="F378" s="3"/>
      <c r="G378" s="3"/>
      <c r="H378" s="3"/>
    </row>
    <row r="379" spans="1:8" ht="27">
      <c r="A379" s="16" t="s">
        <v>167</v>
      </c>
      <c r="B379" s="9" t="s">
        <v>409</v>
      </c>
      <c r="C379" s="9" t="s">
        <v>83</v>
      </c>
      <c r="D379" s="55">
        <f>ведомственная!F223</f>
        <v>1000</v>
      </c>
      <c r="E379" s="55">
        <f>ведомственная!G223</f>
        <v>1000</v>
      </c>
      <c r="F379" s="3"/>
      <c r="G379" s="3"/>
      <c r="H379" s="3"/>
    </row>
    <row r="380" spans="1:8" ht="13.5">
      <c r="A380" s="38" t="s">
        <v>337</v>
      </c>
      <c r="B380" s="12" t="s">
        <v>489</v>
      </c>
      <c r="C380" s="12"/>
      <c r="D380" s="57">
        <f t="shared" ref="D380:E382" si="4">D381</f>
        <v>50</v>
      </c>
      <c r="E380" s="57">
        <f t="shared" si="4"/>
        <v>50</v>
      </c>
      <c r="F380" s="3"/>
      <c r="G380" s="3"/>
      <c r="H380" s="3"/>
    </row>
    <row r="381" spans="1:8" ht="13.5">
      <c r="A381" s="16" t="s">
        <v>338</v>
      </c>
      <c r="B381" s="9" t="s">
        <v>490</v>
      </c>
      <c r="C381" s="9"/>
      <c r="D381" s="55">
        <f t="shared" si="4"/>
        <v>50</v>
      </c>
      <c r="E381" s="55">
        <f t="shared" si="4"/>
        <v>50</v>
      </c>
      <c r="F381" s="3"/>
      <c r="G381" s="3"/>
      <c r="H381" s="3"/>
    </row>
    <row r="382" spans="1:8" ht="13.5">
      <c r="A382" s="16" t="s">
        <v>145</v>
      </c>
      <c r="B382" s="9" t="s">
        <v>490</v>
      </c>
      <c r="C382" s="9" t="s">
        <v>147</v>
      </c>
      <c r="D382" s="55">
        <f t="shared" si="4"/>
        <v>50</v>
      </c>
      <c r="E382" s="55">
        <f t="shared" si="4"/>
        <v>50</v>
      </c>
      <c r="F382" s="3"/>
      <c r="G382" s="3"/>
      <c r="H382" s="3"/>
    </row>
    <row r="383" spans="1:8" ht="13.5">
      <c r="A383" s="16" t="s">
        <v>146</v>
      </c>
      <c r="B383" s="9" t="s">
        <v>490</v>
      </c>
      <c r="C383" s="9" t="s">
        <v>148</v>
      </c>
      <c r="D383" s="55">
        <f>ведомственная!F227</f>
        <v>50</v>
      </c>
      <c r="E383" s="55">
        <f>ведомственная!G227</f>
        <v>50</v>
      </c>
      <c r="F383" s="3"/>
      <c r="G383" s="3"/>
      <c r="H383" s="3"/>
    </row>
    <row r="384" spans="1:8" ht="13.5">
      <c r="A384" s="16"/>
      <c r="B384" s="9"/>
      <c r="C384" s="9"/>
      <c r="D384" s="55"/>
      <c r="E384" s="55"/>
      <c r="F384" s="3"/>
      <c r="G384" s="3"/>
      <c r="H384" s="3"/>
    </row>
    <row r="385" spans="1:8" ht="25.5">
      <c r="A385" s="43" t="s">
        <v>233</v>
      </c>
      <c r="B385" s="44" t="s">
        <v>89</v>
      </c>
      <c r="C385" s="44"/>
      <c r="D385" s="61">
        <f>D386+D390+D409+D422+D438+D454+D495+D458+D448</f>
        <v>355682.5</v>
      </c>
      <c r="E385" s="61">
        <f>E386+E390+E409+E422+E438+E454+E495+E458+E448</f>
        <v>357394.5</v>
      </c>
      <c r="F385" s="6"/>
      <c r="G385" s="3"/>
      <c r="H385" s="3"/>
    </row>
    <row r="386" spans="1:8" ht="40.5">
      <c r="A386" s="41" t="s">
        <v>370</v>
      </c>
      <c r="B386" s="12" t="s">
        <v>101</v>
      </c>
      <c r="C386" s="12" t="s">
        <v>415</v>
      </c>
      <c r="D386" s="57">
        <f>D388</f>
        <v>50948</v>
      </c>
      <c r="E386" s="57">
        <f>E388</f>
        <v>50948</v>
      </c>
      <c r="F386" s="3"/>
      <c r="G386" s="3"/>
      <c r="H386" s="3"/>
    </row>
    <row r="387" spans="1:8" ht="27">
      <c r="A387" s="20" t="s">
        <v>13</v>
      </c>
      <c r="B387" s="9" t="s">
        <v>102</v>
      </c>
      <c r="C387" s="12"/>
      <c r="D387" s="60">
        <f>D388</f>
        <v>50948</v>
      </c>
      <c r="E387" s="60">
        <f>E388</f>
        <v>50948</v>
      </c>
      <c r="F387" s="3"/>
      <c r="G387" s="3"/>
      <c r="H387" s="3"/>
    </row>
    <row r="388" spans="1:8" ht="13.5">
      <c r="A388" s="16" t="s">
        <v>153</v>
      </c>
      <c r="B388" s="9" t="s">
        <v>102</v>
      </c>
      <c r="C388" s="9" t="s">
        <v>154</v>
      </c>
      <c r="D388" s="55">
        <f>D389</f>
        <v>50948</v>
      </c>
      <c r="E388" s="55">
        <f>E389</f>
        <v>50948</v>
      </c>
      <c r="F388" s="3"/>
      <c r="G388" s="3"/>
      <c r="H388" s="3"/>
    </row>
    <row r="389" spans="1:8" ht="13.5">
      <c r="A389" s="16" t="s">
        <v>156</v>
      </c>
      <c r="B389" s="9" t="s">
        <v>102</v>
      </c>
      <c r="C389" s="9" t="s">
        <v>155</v>
      </c>
      <c r="D389" s="55">
        <f>ведомственная!F60</f>
        <v>50948</v>
      </c>
      <c r="E389" s="55">
        <f>ведомственная!G60</f>
        <v>50948</v>
      </c>
      <c r="F389" s="3"/>
      <c r="G389" s="3"/>
      <c r="H389" s="3"/>
    </row>
    <row r="390" spans="1:8" ht="27">
      <c r="A390" s="37" t="s">
        <v>344</v>
      </c>
      <c r="B390" s="12" t="s">
        <v>484</v>
      </c>
      <c r="C390" s="12"/>
      <c r="D390" s="57">
        <f>D391+D394+D397+D400+D403+D406</f>
        <v>9012</v>
      </c>
      <c r="E390" s="57">
        <f>E391+E394+E397+E400+E403+E406</f>
        <v>10713</v>
      </c>
      <c r="F390" s="3"/>
      <c r="G390" s="3"/>
      <c r="H390" s="3"/>
    </row>
    <row r="391" spans="1:8" ht="27">
      <c r="A391" s="14" t="s">
        <v>571</v>
      </c>
      <c r="B391" s="9" t="s">
        <v>485</v>
      </c>
      <c r="C391" s="9"/>
      <c r="D391" s="55">
        <f>D392</f>
        <v>1990</v>
      </c>
      <c r="E391" s="55">
        <f>E392</f>
        <v>1680</v>
      </c>
      <c r="F391" s="3"/>
      <c r="G391" s="3"/>
      <c r="H391" s="3"/>
    </row>
    <row r="392" spans="1:8" ht="13.5">
      <c r="A392" s="16" t="s">
        <v>145</v>
      </c>
      <c r="B392" s="9" t="s">
        <v>485</v>
      </c>
      <c r="C392" s="9" t="s">
        <v>147</v>
      </c>
      <c r="D392" s="55">
        <f>D393</f>
        <v>1990</v>
      </c>
      <c r="E392" s="55">
        <f>E393</f>
        <v>1680</v>
      </c>
      <c r="F392" s="3"/>
      <c r="G392" s="3"/>
      <c r="H392" s="3"/>
    </row>
    <row r="393" spans="1:8" ht="13.5">
      <c r="A393" s="16" t="s">
        <v>146</v>
      </c>
      <c r="B393" s="9" t="s">
        <v>485</v>
      </c>
      <c r="C393" s="9" t="s">
        <v>148</v>
      </c>
      <c r="D393" s="55">
        <f>ведомственная!F202</f>
        <v>1990</v>
      </c>
      <c r="E393" s="55">
        <f>ведомственная!G202</f>
        <v>1680</v>
      </c>
      <c r="F393" s="3"/>
      <c r="G393" s="3"/>
      <c r="H393" s="3"/>
    </row>
    <row r="394" spans="1:8" ht="27">
      <c r="A394" s="15" t="s">
        <v>572</v>
      </c>
      <c r="B394" s="9" t="s">
        <v>486</v>
      </c>
      <c r="C394" s="9"/>
      <c r="D394" s="55">
        <f>D395</f>
        <v>162</v>
      </c>
      <c r="E394" s="55">
        <f>E395</f>
        <v>162</v>
      </c>
      <c r="F394" s="3"/>
      <c r="G394" s="3"/>
      <c r="H394" s="3"/>
    </row>
    <row r="395" spans="1:8" ht="13.5">
      <c r="A395" s="16" t="s">
        <v>145</v>
      </c>
      <c r="B395" s="9" t="s">
        <v>486</v>
      </c>
      <c r="C395" s="9" t="s">
        <v>147</v>
      </c>
      <c r="D395" s="55">
        <f>D396</f>
        <v>162</v>
      </c>
      <c r="E395" s="55">
        <f>E396</f>
        <v>162</v>
      </c>
      <c r="F395" s="3"/>
      <c r="G395" s="3"/>
      <c r="H395" s="3"/>
    </row>
    <row r="396" spans="1:8" ht="13.5">
      <c r="A396" s="16" t="s">
        <v>146</v>
      </c>
      <c r="B396" s="9" t="s">
        <v>486</v>
      </c>
      <c r="C396" s="9" t="s">
        <v>148</v>
      </c>
      <c r="D396" s="55">
        <f>ведомственная!F205</f>
        <v>162</v>
      </c>
      <c r="E396" s="55">
        <f>ведомственная!G205</f>
        <v>162</v>
      </c>
      <c r="F396" s="3"/>
      <c r="G396" s="3"/>
      <c r="H396" s="3"/>
    </row>
    <row r="397" spans="1:8" ht="27">
      <c r="A397" s="15" t="s">
        <v>573</v>
      </c>
      <c r="B397" s="9" t="s">
        <v>487</v>
      </c>
      <c r="C397" s="9"/>
      <c r="D397" s="55">
        <f>D398</f>
        <v>940</v>
      </c>
      <c r="E397" s="55">
        <f>E398</f>
        <v>937</v>
      </c>
      <c r="F397" s="3"/>
      <c r="G397" s="3"/>
      <c r="H397" s="3"/>
    </row>
    <row r="398" spans="1:8" ht="13.5">
      <c r="A398" s="16" t="s">
        <v>145</v>
      </c>
      <c r="B398" s="9" t="s">
        <v>487</v>
      </c>
      <c r="C398" s="9" t="s">
        <v>147</v>
      </c>
      <c r="D398" s="55">
        <f>D399</f>
        <v>940</v>
      </c>
      <c r="E398" s="55">
        <f>E399</f>
        <v>937</v>
      </c>
      <c r="F398" s="3"/>
      <c r="G398" s="3"/>
      <c r="H398" s="3"/>
    </row>
    <row r="399" spans="1:8" ht="13.5">
      <c r="A399" s="16" t="s">
        <v>146</v>
      </c>
      <c r="B399" s="9" t="s">
        <v>487</v>
      </c>
      <c r="C399" s="9" t="s">
        <v>148</v>
      </c>
      <c r="D399" s="55">
        <f>ведомственная!F208</f>
        <v>940</v>
      </c>
      <c r="E399" s="55">
        <f>ведомственная!G208</f>
        <v>937</v>
      </c>
      <c r="F399" s="3"/>
      <c r="G399" s="3"/>
      <c r="H399" s="3"/>
    </row>
    <row r="400" spans="1:8" ht="27">
      <c r="A400" s="16" t="s">
        <v>574</v>
      </c>
      <c r="B400" s="9" t="s">
        <v>575</v>
      </c>
      <c r="C400" s="9"/>
      <c r="D400" s="55">
        <f>D401</f>
        <v>2681</v>
      </c>
      <c r="E400" s="55">
        <f>E401</f>
        <v>2994</v>
      </c>
      <c r="F400" s="3"/>
      <c r="G400" s="3"/>
      <c r="H400" s="3"/>
    </row>
    <row r="401" spans="1:8" ht="13.5">
      <c r="A401" s="16" t="s">
        <v>145</v>
      </c>
      <c r="B401" s="9" t="s">
        <v>575</v>
      </c>
      <c r="C401" s="9" t="s">
        <v>147</v>
      </c>
      <c r="D401" s="55">
        <f>D402</f>
        <v>2681</v>
      </c>
      <c r="E401" s="55">
        <f>E402</f>
        <v>2994</v>
      </c>
      <c r="F401" s="3"/>
      <c r="G401" s="3"/>
      <c r="H401" s="3"/>
    </row>
    <row r="402" spans="1:8" ht="13.5">
      <c r="A402" s="16" t="s">
        <v>146</v>
      </c>
      <c r="B402" s="9" t="s">
        <v>575</v>
      </c>
      <c r="C402" s="9" t="s">
        <v>148</v>
      </c>
      <c r="D402" s="55">
        <f>ведомственная!F211</f>
        <v>2681</v>
      </c>
      <c r="E402" s="55">
        <f>ведомственная!G211</f>
        <v>2994</v>
      </c>
      <c r="F402" s="3"/>
      <c r="G402" s="3"/>
      <c r="H402" s="3"/>
    </row>
    <row r="403" spans="1:8" ht="40.5">
      <c r="A403" s="16" t="s">
        <v>576</v>
      </c>
      <c r="B403" s="9" t="s">
        <v>577</v>
      </c>
      <c r="C403" s="9"/>
      <c r="D403" s="55">
        <f>D404</f>
        <v>50</v>
      </c>
      <c r="E403" s="55">
        <f>E404</f>
        <v>50</v>
      </c>
      <c r="F403" s="3"/>
      <c r="G403" s="3"/>
      <c r="H403" s="3"/>
    </row>
    <row r="404" spans="1:8" ht="13.5">
      <c r="A404" s="16" t="s">
        <v>145</v>
      </c>
      <c r="B404" s="9" t="s">
        <v>577</v>
      </c>
      <c r="C404" s="9" t="s">
        <v>147</v>
      </c>
      <c r="D404" s="55">
        <f>D405</f>
        <v>50</v>
      </c>
      <c r="E404" s="55">
        <f>E405</f>
        <v>50</v>
      </c>
      <c r="F404" s="3"/>
      <c r="G404" s="3"/>
      <c r="H404" s="3"/>
    </row>
    <row r="405" spans="1:8" ht="13.5">
      <c r="A405" s="16" t="s">
        <v>146</v>
      </c>
      <c r="B405" s="9" t="s">
        <v>577</v>
      </c>
      <c r="C405" s="9" t="s">
        <v>148</v>
      </c>
      <c r="D405" s="55">
        <f>ведомственная!F214</f>
        <v>50</v>
      </c>
      <c r="E405" s="55">
        <f>ведомственная!G214</f>
        <v>50</v>
      </c>
      <c r="F405" s="3"/>
      <c r="G405" s="3"/>
      <c r="H405" s="3"/>
    </row>
    <row r="406" spans="1:8" ht="40.5">
      <c r="A406" s="14" t="s">
        <v>578</v>
      </c>
      <c r="B406" s="9" t="s">
        <v>579</v>
      </c>
      <c r="C406" s="9"/>
      <c r="D406" s="55">
        <f>D407</f>
        <v>3189</v>
      </c>
      <c r="E406" s="55">
        <f>E407</f>
        <v>4890</v>
      </c>
      <c r="F406" s="3"/>
      <c r="G406" s="3"/>
      <c r="H406" s="3"/>
    </row>
    <row r="407" spans="1:8" ht="13.5">
      <c r="A407" s="16" t="s">
        <v>145</v>
      </c>
      <c r="B407" s="9" t="s">
        <v>579</v>
      </c>
      <c r="C407" s="9" t="s">
        <v>147</v>
      </c>
      <c r="D407" s="55">
        <f>D408</f>
        <v>3189</v>
      </c>
      <c r="E407" s="55">
        <f>E408</f>
        <v>4890</v>
      </c>
      <c r="F407" s="3"/>
      <c r="G407" s="3"/>
      <c r="H407" s="3"/>
    </row>
    <row r="408" spans="1:8" ht="13.5">
      <c r="A408" s="16" t="s">
        <v>146</v>
      </c>
      <c r="B408" s="9" t="s">
        <v>579</v>
      </c>
      <c r="C408" s="9" t="s">
        <v>148</v>
      </c>
      <c r="D408" s="55">
        <f>ведомственная!F217</f>
        <v>3189</v>
      </c>
      <c r="E408" s="55">
        <f>ведомственная!G217</f>
        <v>4890</v>
      </c>
      <c r="F408" s="3"/>
      <c r="G408" s="3"/>
      <c r="H408" s="3"/>
    </row>
    <row r="409" spans="1:8" ht="13.5">
      <c r="A409" s="40" t="s">
        <v>234</v>
      </c>
      <c r="B409" s="12" t="s">
        <v>506</v>
      </c>
      <c r="C409" s="12"/>
      <c r="D409" s="57">
        <f>D413+D410+D419+D416</f>
        <v>56320</v>
      </c>
      <c r="E409" s="57">
        <f>E413+E410+E419+E416</f>
        <v>56320</v>
      </c>
      <c r="F409" s="3"/>
      <c r="G409" s="3"/>
      <c r="H409" s="3"/>
    </row>
    <row r="410" spans="1:8" ht="17.25" customHeight="1">
      <c r="A410" s="14" t="s">
        <v>357</v>
      </c>
      <c r="B410" s="9" t="s">
        <v>510</v>
      </c>
      <c r="C410" s="9" t="s">
        <v>415</v>
      </c>
      <c r="D410" s="55">
        <f>D411</f>
        <v>900</v>
      </c>
      <c r="E410" s="55">
        <f>E411</f>
        <v>900</v>
      </c>
      <c r="F410" s="3"/>
      <c r="G410" s="3"/>
      <c r="H410" s="3"/>
    </row>
    <row r="411" spans="1:8" ht="13.5">
      <c r="A411" s="16" t="s">
        <v>145</v>
      </c>
      <c r="B411" s="9" t="s">
        <v>510</v>
      </c>
      <c r="C411" s="9" t="s">
        <v>147</v>
      </c>
      <c r="D411" s="55">
        <f>D412</f>
        <v>900</v>
      </c>
      <c r="E411" s="55">
        <f>E412</f>
        <v>900</v>
      </c>
      <c r="F411" s="3"/>
      <c r="G411" s="3"/>
      <c r="H411" s="3"/>
    </row>
    <row r="412" spans="1:8" ht="13.5">
      <c r="A412" s="16" t="s">
        <v>146</v>
      </c>
      <c r="B412" s="9" t="s">
        <v>510</v>
      </c>
      <c r="C412" s="9" t="s">
        <v>148</v>
      </c>
      <c r="D412" s="55">
        <f>ведомственная!F789</f>
        <v>900</v>
      </c>
      <c r="E412" s="55">
        <f>ведомственная!G789</f>
        <v>900</v>
      </c>
      <c r="F412" s="3"/>
      <c r="G412" s="3"/>
      <c r="H412" s="3"/>
    </row>
    <row r="413" spans="1:8" ht="13.5">
      <c r="A413" s="14" t="s">
        <v>436</v>
      </c>
      <c r="B413" s="9" t="s">
        <v>509</v>
      </c>
      <c r="C413" s="9" t="s">
        <v>415</v>
      </c>
      <c r="D413" s="55">
        <f>D414</f>
        <v>20000</v>
      </c>
      <c r="E413" s="55">
        <f>E414</f>
        <v>20000</v>
      </c>
      <c r="F413" s="3"/>
      <c r="G413" s="3"/>
      <c r="H413" s="3"/>
    </row>
    <row r="414" spans="1:8" ht="13.5">
      <c r="A414" s="15" t="s">
        <v>149</v>
      </c>
      <c r="B414" s="9" t="s">
        <v>509</v>
      </c>
      <c r="C414" s="9" t="s">
        <v>151</v>
      </c>
      <c r="D414" s="55">
        <f>D415</f>
        <v>20000</v>
      </c>
      <c r="E414" s="55">
        <f>E415</f>
        <v>20000</v>
      </c>
      <c r="F414" s="3"/>
      <c r="G414" s="3"/>
      <c r="H414" s="3"/>
    </row>
    <row r="415" spans="1:8" ht="13.5">
      <c r="A415" s="14" t="s">
        <v>437</v>
      </c>
      <c r="B415" s="9" t="s">
        <v>509</v>
      </c>
      <c r="C415" s="9" t="s">
        <v>438</v>
      </c>
      <c r="D415" s="55">
        <f>ведомственная!F783</f>
        <v>20000</v>
      </c>
      <c r="E415" s="55">
        <f>ведомственная!G783</f>
        <v>20000</v>
      </c>
      <c r="F415" s="3"/>
      <c r="G415" s="3"/>
      <c r="H415" s="3"/>
    </row>
    <row r="416" spans="1:8" ht="40.5">
      <c r="A416" s="14" t="s">
        <v>403</v>
      </c>
      <c r="B416" s="9" t="s">
        <v>508</v>
      </c>
      <c r="C416" s="9"/>
      <c r="D416" s="55">
        <f>D417</f>
        <v>420</v>
      </c>
      <c r="E416" s="55">
        <f>E417</f>
        <v>420</v>
      </c>
      <c r="F416" s="3"/>
      <c r="G416" s="3"/>
      <c r="H416" s="3"/>
    </row>
    <row r="417" spans="1:8" ht="13.5">
      <c r="A417" s="16" t="s">
        <v>145</v>
      </c>
      <c r="B417" s="9" t="s">
        <v>508</v>
      </c>
      <c r="C417" s="9" t="s">
        <v>147</v>
      </c>
      <c r="D417" s="55">
        <f>D418</f>
        <v>420</v>
      </c>
      <c r="E417" s="55">
        <f>E418</f>
        <v>420</v>
      </c>
      <c r="F417" s="3"/>
      <c r="G417" s="3"/>
      <c r="H417" s="3"/>
    </row>
    <row r="418" spans="1:8" ht="13.5">
      <c r="A418" s="16" t="s">
        <v>146</v>
      </c>
      <c r="B418" s="9" t="s">
        <v>508</v>
      </c>
      <c r="C418" s="9" t="s">
        <v>148</v>
      </c>
      <c r="D418" s="55">
        <f>ведомственная!F769</f>
        <v>420</v>
      </c>
      <c r="E418" s="55">
        <f>ведомственная!G769</f>
        <v>420</v>
      </c>
      <c r="F418" s="3"/>
      <c r="G418" s="3"/>
      <c r="H418" s="3"/>
    </row>
    <row r="419" spans="1:8" ht="18" customHeight="1">
      <c r="A419" s="21" t="s">
        <v>235</v>
      </c>
      <c r="B419" s="9" t="s">
        <v>507</v>
      </c>
      <c r="C419" s="9" t="s">
        <v>415</v>
      </c>
      <c r="D419" s="55">
        <f>D420</f>
        <v>35000</v>
      </c>
      <c r="E419" s="55">
        <f>E420</f>
        <v>35000</v>
      </c>
      <c r="F419" s="3"/>
      <c r="G419" s="3"/>
      <c r="H419" s="3"/>
    </row>
    <row r="420" spans="1:8" ht="13.5">
      <c r="A420" s="21" t="s">
        <v>172</v>
      </c>
      <c r="B420" s="9" t="s">
        <v>507</v>
      </c>
      <c r="C420" s="9" t="s">
        <v>173</v>
      </c>
      <c r="D420" s="55">
        <f>D421</f>
        <v>35000</v>
      </c>
      <c r="E420" s="55">
        <f>E421</f>
        <v>35000</v>
      </c>
      <c r="F420" s="3"/>
      <c r="G420" s="3"/>
      <c r="H420" s="3"/>
    </row>
    <row r="421" spans="1:8" ht="13.5">
      <c r="A421" s="21" t="s">
        <v>171</v>
      </c>
      <c r="B421" s="9" t="s">
        <v>507</v>
      </c>
      <c r="C421" s="9" t="s">
        <v>170</v>
      </c>
      <c r="D421" s="55">
        <f>ведомственная!F806</f>
        <v>35000</v>
      </c>
      <c r="E421" s="55">
        <f>ведомственная!G806</f>
        <v>35000</v>
      </c>
      <c r="F421" s="3"/>
      <c r="G421" s="3"/>
      <c r="H421" s="3"/>
    </row>
    <row r="422" spans="1:8" ht="16.5" customHeight="1">
      <c r="A422" s="37" t="s">
        <v>412</v>
      </c>
      <c r="B422" s="12" t="s">
        <v>515</v>
      </c>
      <c r="C422" s="12"/>
      <c r="D422" s="57">
        <f>D423+D426+D429+D432+D435</f>
        <v>7938.6</v>
      </c>
      <c r="E422" s="57">
        <f>E423+E426+E429+E432+E435</f>
        <v>7938.6</v>
      </c>
      <c r="F422" s="3"/>
      <c r="G422" s="3"/>
      <c r="H422" s="3"/>
    </row>
    <row r="423" spans="1:8" ht="12.75" customHeight="1">
      <c r="A423" s="14" t="s">
        <v>243</v>
      </c>
      <c r="B423" s="9" t="s">
        <v>516</v>
      </c>
      <c r="C423" s="9" t="s">
        <v>415</v>
      </c>
      <c r="D423" s="55">
        <f>D424</f>
        <v>500</v>
      </c>
      <c r="E423" s="55">
        <f>E424</f>
        <v>500</v>
      </c>
      <c r="F423" s="3"/>
      <c r="G423" s="3"/>
      <c r="H423" s="3"/>
    </row>
    <row r="424" spans="1:8" ht="13.5">
      <c r="A424" s="16" t="s">
        <v>145</v>
      </c>
      <c r="B424" s="9" t="s">
        <v>516</v>
      </c>
      <c r="C424" s="9" t="s">
        <v>147</v>
      </c>
      <c r="D424" s="55">
        <f>D425</f>
        <v>500</v>
      </c>
      <c r="E424" s="55">
        <f>E425</f>
        <v>500</v>
      </c>
      <c r="F424" s="3"/>
      <c r="G424" s="3"/>
      <c r="H424" s="3"/>
    </row>
    <row r="425" spans="1:8" ht="13.5">
      <c r="A425" s="16" t="s">
        <v>146</v>
      </c>
      <c r="B425" s="9" t="s">
        <v>516</v>
      </c>
      <c r="C425" s="9" t="s">
        <v>148</v>
      </c>
      <c r="D425" s="55">
        <f>ведомственная!F723</f>
        <v>500</v>
      </c>
      <c r="E425" s="55">
        <f>ведомственная!G723</f>
        <v>500</v>
      </c>
      <c r="F425" s="3"/>
      <c r="G425" s="3"/>
      <c r="H425" s="3"/>
    </row>
    <row r="426" spans="1:8" ht="40.5" customHeight="1">
      <c r="A426" s="16" t="s">
        <v>129</v>
      </c>
      <c r="B426" s="9" t="s">
        <v>517</v>
      </c>
      <c r="C426" s="9" t="s">
        <v>415</v>
      </c>
      <c r="D426" s="55">
        <f>D427</f>
        <v>3082</v>
      </c>
      <c r="E426" s="55">
        <f>E427</f>
        <v>3082</v>
      </c>
      <c r="F426" s="3"/>
      <c r="G426" s="3"/>
      <c r="H426" s="3"/>
    </row>
    <row r="427" spans="1:8" ht="13.5">
      <c r="A427" s="16" t="s">
        <v>145</v>
      </c>
      <c r="B427" s="9" t="s">
        <v>517</v>
      </c>
      <c r="C427" s="9" t="s">
        <v>147</v>
      </c>
      <c r="D427" s="55">
        <f>D428</f>
        <v>3082</v>
      </c>
      <c r="E427" s="55">
        <f>E428</f>
        <v>3082</v>
      </c>
      <c r="F427" s="3"/>
      <c r="G427" s="3"/>
      <c r="H427" s="3"/>
    </row>
    <row r="428" spans="1:8" ht="13.5">
      <c r="A428" s="16" t="s">
        <v>146</v>
      </c>
      <c r="B428" s="9" t="s">
        <v>517</v>
      </c>
      <c r="C428" s="9" t="s">
        <v>148</v>
      </c>
      <c r="D428" s="55">
        <f>ведомственная!F726</f>
        <v>3082</v>
      </c>
      <c r="E428" s="55">
        <f>ведомственная!G726</f>
        <v>3082</v>
      </c>
      <c r="F428" s="3"/>
      <c r="G428" s="3"/>
      <c r="H428" s="3"/>
    </row>
    <row r="429" spans="1:8" ht="27">
      <c r="A429" s="16" t="s">
        <v>442</v>
      </c>
      <c r="B429" s="9" t="s">
        <v>518</v>
      </c>
      <c r="C429" s="9" t="s">
        <v>415</v>
      </c>
      <c r="D429" s="55">
        <f>D430</f>
        <v>1218</v>
      </c>
      <c r="E429" s="55">
        <f>E430</f>
        <v>1218</v>
      </c>
      <c r="F429" s="3"/>
      <c r="G429" s="3"/>
      <c r="H429" s="3"/>
    </row>
    <row r="430" spans="1:8" ht="13.5">
      <c r="A430" s="16" t="s">
        <v>145</v>
      </c>
      <c r="B430" s="9" t="s">
        <v>518</v>
      </c>
      <c r="C430" s="9" t="s">
        <v>147</v>
      </c>
      <c r="D430" s="55">
        <f>D431</f>
        <v>1218</v>
      </c>
      <c r="E430" s="55">
        <f>E431</f>
        <v>1218</v>
      </c>
      <c r="F430" s="3"/>
      <c r="G430" s="3"/>
      <c r="H430" s="3"/>
    </row>
    <row r="431" spans="1:8" ht="13.5">
      <c r="A431" s="16" t="s">
        <v>146</v>
      </c>
      <c r="B431" s="9" t="s">
        <v>518</v>
      </c>
      <c r="C431" s="9" t="s">
        <v>148</v>
      </c>
      <c r="D431" s="55">
        <f>ведомственная!F729</f>
        <v>1218</v>
      </c>
      <c r="E431" s="55">
        <f>ведомственная!G729</f>
        <v>1218</v>
      </c>
      <c r="F431" s="3"/>
      <c r="G431" s="3"/>
      <c r="H431" s="3"/>
    </row>
    <row r="432" spans="1:8" ht="13.5">
      <c r="A432" s="16" t="s">
        <v>446</v>
      </c>
      <c r="B432" s="9" t="s">
        <v>519</v>
      </c>
      <c r="C432" s="9" t="s">
        <v>415</v>
      </c>
      <c r="D432" s="55">
        <f>D433</f>
        <v>200</v>
      </c>
      <c r="E432" s="55">
        <f>E433</f>
        <v>200</v>
      </c>
      <c r="F432" s="3"/>
      <c r="G432" s="3"/>
      <c r="H432" s="3"/>
    </row>
    <row r="433" spans="1:8" ht="13.5">
      <c r="A433" s="16" t="s">
        <v>145</v>
      </c>
      <c r="B433" s="9" t="s">
        <v>519</v>
      </c>
      <c r="C433" s="9" t="s">
        <v>147</v>
      </c>
      <c r="D433" s="55">
        <f>D434</f>
        <v>200</v>
      </c>
      <c r="E433" s="55">
        <f>E434</f>
        <v>200</v>
      </c>
      <c r="F433" s="3"/>
      <c r="G433" s="3"/>
      <c r="H433" s="3"/>
    </row>
    <row r="434" spans="1:8" ht="13.5">
      <c r="A434" s="16" t="s">
        <v>146</v>
      </c>
      <c r="B434" s="9" t="s">
        <v>519</v>
      </c>
      <c r="C434" s="9" t="s">
        <v>148</v>
      </c>
      <c r="D434" s="55">
        <f>функциональная!E117</f>
        <v>200</v>
      </c>
      <c r="E434" s="55">
        <f>функциональная!F117</f>
        <v>200</v>
      </c>
      <c r="F434" s="3"/>
      <c r="G434" s="3"/>
      <c r="H434" s="3"/>
    </row>
    <row r="435" spans="1:8" ht="27">
      <c r="A435" s="16" t="s">
        <v>447</v>
      </c>
      <c r="B435" s="9" t="s">
        <v>520</v>
      </c>
      <c r="C435" s="9" t="s">
        <v>415</v>
      </c>
      <c r="D435" s="55">
        <f>D436</f>
        <v>2938.6</v>
      </c>
      <c r="E435" s="55">
        <f>E436</f>
        <v>2938.6</v>
      </c>
      <c r="F435" s="3"/>
      <c r="G435" s="3"/>
      <c r="H435" s="3"/>
    </row>
    <row r="436" spans="1:8" ht="13.5">
      <c r="A436" s="16" t="s">
        <v>145</v>
      </c>
      <c r="B436" s="9" t="s">
        <v>520</v>
      </c>
      <c r="C436" s="9" t="s">
        <v>147</v>
      </c>
      <c r="D436" s="55">
        <f>D437</f>
        <v>2938.6</v>
      </c>
      <c r="E436" s="55">
        <f>E437</f>
        <v>2938.6</v>
      </c>
      <c r="F436" s="3"/>
      <c r="G436" s="3"/>
      <c r="H436" s="3"/>
    </row>
    <row r="437" spans="1:8" ht="13.5">
      <c r="A437" s="16" t="s">
        <v>146</v>
      </c>
      <c r="B437" s="9" t="s">
        <v>520</v>
      </c>
      <c r="C437" s="9" t="s">
        <v>148</v>
      </c>
      <c r="D437" s="55">
        <f>функциональная!E120</f>
        <v>2938.6</v>
      </c>
      <c r="E437" s="55">
        <f>функциональная!F120</f>
        <v>2938.6</v>
      </c>
      <c r="F437" s="3"/>
      <c r="G437" s="3"/>
      <c r="H437" s="3"/>
    </row>
    <row r="438" spans="1:8" ht="13.5">
      <c r="A438" s="37" t="s">
        <v>175</v>
      </c>
      <c r="B438" s="12" t="s">
        <v>103</v>
      </c>
      <c r="C438" s="12" t="s">
        <v>415</v>
      </c>
      <c r="D438" s="57">
        <f>D439+D442+D445</f>
        <v>3189</v>
      </c>
      <c r="E438" s="57">
        <f>E439+E442+E445</f>
        <v>3189</v>
      </c>
      <c r="F438" s="3"/>
      <c r="G438" s="3"/>
      <c r="H438" s="3"/>
    </row>
    <row r="439" spans="1:8" ht="13.5">
      <c r="A439" s="16" t="s">
        <v>185</v>
      </c>
      <c r="B439" s="9" t="s">
        <v>104</v>
      </c>
      <c r="C439" s="9" t="s">
        <v>415</v>
      </c>
      <c r="D439" s="55">
        <f>D440</f>
        <v>1572.7</v>
      </c>
      <c r="E439" s="55">
        <f>E440</f>
        <v>1572.7</v>
      </c>
      <c r="F439" s="3"/>
      <c r="G439" s="3"/>
      <c r="H439" s="3"/>
    </row>
    <row r="440" spans="1:8" ht="13.5">
      <c r="A440" s="16" t="s">
        <v>145</v>
      </c>
      <c r="B440" s="9" t="s">
        <v>104</v>
      </c>
      <c r="C440" s="9" t="s">
        <v>147</v>
      </c>
      <c r="D440" s="55">
        <f>D441</f>
        <v>1572.7</v>
      </c>
      <c r="E440" s="55">
        <f>E441</f>
        <v>1572.7</v>
      </c>
      <c r="F440" s="3"/>
      <c r="G440" s="3"/>
      <c r="H440" s="3"/>
    </row>
    <row r="441" spans="1:8" ht="13.5">
      <c r="A441" s="16" t="s">
        <v>146</v>
      </c>
      <c r="B441" s="9" t="s">
        <v>104</v>
      </c>
      <c r="C441" s="9" t="s">
        <v>148</v>
      </c>
      <c r="D441" s="55">
        <f>ведомственная!F64+ведомственная!F361</f>
        <v>1572.7</v>
      </c>
      <c r="E441" s="55">
        <f>ведомственная!G64+ведомственная!G361</f>
        <v>1572.7</v>
      </c>
      <c r="F441" s="3"/>
      <c r="G441" s="3"/>
      <c r="H441" s="3"/>
    </row>
    <row r="442" spans="1:8" ht="13.5">
      <c r="A442" s="14" t="s">
        <v>228</v>
      </c>
      <c r="B442" s="9" t="s">
        <v>470</v>
      </c>
      <c r="C442" s="9" t="s">
        <v>415</v>
      </c>
      <c r="D442" s="55">
        <f>D443</f>
        <v>1566.3</v>
      </c>
      <c r="E442" s="55">
        <f>E443</f>
        <v>1566.3</v>
      </c>
      <c r="F442" s="3"/>
      <c r="G442" s="3"/>
      <c r="H442" s="3"/>
    </row>
    <row r="443" spans="1:8" ht="13.5">
      <c r="A443" s="16" t="s">
        <v>145</v>
      </c>
      <c r="B443" s="9" t="s">
        <v>470</v>
      </c>
      <c r="C443" s="9" t="s">
        <v>147</v>
      </c>
      <c r="D443" s="55">
        <f>D444</f>
        <v>1566.3</v>
      </c>
      <c r="E443" s="55">
        <f>E444</f>
        <v>1566.3</v>
      </c>
      <c r="F443" s="3"/>
      <c r="G443" s="3"/>
      <c r="H443" s="3"/>
    </row>
    <row r="444" spans="1:8" ht="13.5">
      <c r="A444" s="16" t="s">
        <v>146</v>
      </c>
      <c r="B444" s="9" t="s">
        <v>470</v>
      </c>
      <c r="C444" s="9" t="s">
        <v>148</v>
      </c>
      <c r="D444" s="55">
        <f>ведомственная!F155+ведомственная!F232+ведомственная!F244+ведомственная!F527+ведомственная!F582+ведомственная!F364+ведомственная!F652</f>
        <v>1566.3</v>
      </c>
      <c r="E444" s="55">
        <f>ведомственная!G155+ведомственная!G232+ведомственная!G244+ведомственная!G527+ведомственная!G582+ведомственная!G364+ведомственная!G652</f>
        <v>1566.3</v>
      </c>
      <c r="F444" s="3"/>
      <c r="G444" s="3"/>
      <c r="H444" s="3"/>
    </row>
    <row r="445" spans="1:8" ht="13.5">
      <c r="A445" s="14" t="s">
        <v>324</v>
      </c>
      <c r="B445" s="9" t="s">
        <v>105</v>
      </c>
      <c r="C445" s="9" t="s">
        <v>415</v>
      </c>
      <c r="D445" s="55">
        <f>D446</f>
        <v>50</v>
      </c>
      <c r="E445" s="55">
        <f>E446</f>
        <v>50</v>
      </c>
      <c r="F445" s="3"/>
      <c r="G445" s="3"/>
      <c r="H445" s="3"/>
    </row>
    <row r="446" spans="1:8" ht="13.5">
      <c r="A446" s="16" t="s">
        <v>75</v>
      </c>
      <c r="B446" s="9" t="s">
        <v>105</v>
      </c>
      <c r="C446" s="9" t="s">
        <v>76</v>
      </c>
      <c r="D446" s="55">
        <f>D447</f>
        <v>50</v>
      </c>
      <c r="E446" s="55">
        <f>E447</f>
        <v>50</v>
      </c>
      <c r="F446" s="3"/>
      <c r="G446" s="3"/>
      <c r="H446" s="3"/>
    </row>
    <row r="447" spans="1:8" ht="13.5">
      <c r="A447" s="16" t="s">
        <v>41</v>
      </c>
      <c r="B447" s="9" t="s">
        <v>105</v>
      </c>
      <c r="C447" s="9" t="s">
        <v>42</v>
      </c>
      <c r="D447" s="55">
        <f>ведомственная!F67</f>
        <v>50</v>
      </c>
      <c r="E447" s="55">
        <f>ведомственная!G67</f>
        <v>50</v>
      </c>
      <c r="F447" s="3"/>
      <c r="G447" s="3"/>
      <c r="H447" s="3"/>
    </row>
    <row r="448" spans="1:8" ht="13.5">
      <c r="A448" s="84" t="s">
        <v>543</v>
      </c>
      <c r="B448" s="12" t="s">
        <v>544</v>
      </c>
      <c r="C448" s="12"/>
      <c r="D448" s="57">
        <f>D449+D451</f>
        <v>1637</v>
      </c>
      <c r="E448" s="57">
        <f>E449+E451</f>
        <v>1637</v>
      </c>
      <c r="F448" s="3"/>
      <c r="G448" s="3"/>
      <c r="H448" s="3"/>
    </row>
    <row r="449" spans="1:8" ht="27">
      <c r="A449" s="16" t="s">
        <v>143</v>
      </c>
      <c r="B449" s="9" t="s">
        <v>545</v>
      </c>
      <c r="C449" s="9" t="s">
        <v>125</v>
      </c>
      <c r="D449" s="55">
        <f>D450</f>
        <v>1336</v>
      </c>
      <c r="E449" s="55">
        <f>E450</f>
        <v>1336</v>
      </c>
      <c r="F449" s="3"/>
      <c r="G449" s="3"/>
      <c r="H449" s="3"/>
    </row>
    <row r="450" spans="1:8" ht="13.5">
      <c r="A450" s="16" t="s">
        <v>144</v>
      </c>
      <c r="B450" s="9" t="s">
        <v>545</v>
      </c>
      <c r="C450" s="9" t="s">
        <v>429</v>
      </c>
      <c r="D450" s="55">
        <f>ведомственная!F21</f>
        <v>1336</v>
      </c>
      <c r="E450" s="55">
        <f>ведомственная!G21</f>
        <v>1336</v>
      </c>
      <c r="F450" s="3"/>
      <c r="G450" s="3"/>
      <c r="H450" s="3"/>
    </row>
    <row r="451" spans="1:8" ht="13.5">
      <c r="A451" s="16" t="s">
        <v>145</v>
      </c>
      <c r="B451" s="9" t="s">
        <v>545</v>
      </c>
      <c r="C451" s="9" t="s">
        <v>147</v>
      </c>
      <c r="D451" s="55">
        <f>D452</f>
        <v>301</v>
      </c>
      <c r="E451" s="55">
        <f>E452</f>
        <v>301</v>
      </c>
      <c r="F451" s="3"/>
      <c r="G451" s="3"/>
      <c r="H451" s="3"/>
    </row>
    <row r="452" spans="1:8" ht="13.5">
      <c r="A452" s="16" t="s">
        <v>146</v>
      </c>
      <c r="B452" s="9" t="s">
        <v>545</v>
      </c>
      <c r="C452" s="9" t="s">
        <v>148</v>
      </c>
      <c r="D452" s="55">
        <f>ведомственная!F23</f>
        <v>301</v>
      </c>
      <c r="E452" s="55">
        <f>ведомственная!G23</f>
        <v>301</v>
      </c>
      <c r="F452" s="3"/>
      <c r="G452" s="3"/>
      <c r="H452" s="3"/>
    </row>
    <row r="453" spans="1:8" ht="13.5">
      <c r="A453" s="21"/>
      <c r="B453" s="9"/>
      <c r="C453" s="9"/>
      <c r="D453" s="55"/>
      <c r="E453" s="55"/>
      <c r="F453" s="3"/>
      <c r="G453" s="3"/>
      <c r="H453" s="3"/>
    </row>
    <row r="454" spans="1:8" ht="13.5">
      <c r="A454" s="37" t="s">
        <v>38</v>
      </c>
      <c r="B454" s="12" t="s">
        <v>90</v>
      </c>
      <c r="C454" s="12"/>
      <c r="D454" s="57">
        <f t="shared" ref="D454:E456" si="5">D455</f>
        <v>3449</v>
      </c>
      <c r="E454" s="57">
        <f t="shared" si="5"/>
        <v>3460</v>
      </c>
      <c r="F454" s="3"/>
      <c r="G454" s="3"/>
      <c r="H454" s="3"/>
    </row>
    <row r="455" spans="1:8" ht="27">
      <c r="A455" s="14" t="s">
        <v>321</v>
      </c>
      <c r="B455" s="9" t="s">
        <v>91</v>
      </c>
      <c r="C455" s="9"/>
      <c r="D455" s="55">
        <f t="shared" si="5"/>
        <v>3449</v>
      </c>
      <c r="E455" s="55">
        <f t="shared" si="5"/>
        <v>3460</v>
      </c>
      <c r="F455" s="3"/>
      <c r="G455" s="3"/>
      <c r="H455" s="3"/>
    </row>
    <row r="456" spans="1:8" ht="28.5" customHeight="1">
      <c r="A456" s="16" t="s">
        <v>143</v>
      </c>
      <c r="B456" s="9" t="s">
        <v>91</v>
      </c>
      <c r="C456" s="9" t="s">
        <v>125</v>
      </c>
      <c r="D456" s="55">
        <f t="shared" si="5"/>
        <v>3449</v>
      </c>
      <c r="E456" s="55">
        <f t="shared" si="5"/>
        <v>3460</v>
      </c>
      <c r="F456" s="3"/>
      <c r="G456" s="3"/>
      <c r="H456" s="3"/>
    </row>
    <row r="457" spans="1:8" ht="13.5">
      <c r="A457" s="16" t="s">
        <v>144</v>
      </c>
      <c r="B457" s="9" t="s">
        <v>91</v>
      </c>
      <c r="C457" s="9" t="s">
        <v>429</v>
      </c>
      <c r="D457" s="55">
        <f>ведомственная!F27</f>
        <v>3449</v>
      </c>
      <c r="E457" s="55">
        <f>ведомственная!G27</f>
        <v>3460</v>
      </c>
      <c r="F457" s="3"/>
      <c r="G457" s="3"/>
      <c r="H457" s="3"/>
    </row>
    <row r="458" spans="1:8" ht="13.5">
      <c r="A458" s="38" t="s">
        <v>39</v>
      </c>
      <c r="B458" s="12" t="s">
        <v>92</v>
      </c>
      <c r="C458" s="12"/>
      <c r="D458" s="57">
        <f>D459+D466+D486+D489+D492+D469+D472+D479</f>
        <v>212656.59999999998</v>
      </c>
      <c r="E458" s="57">
        <f>E459+E466+E486+E489+E492+E469+E472+E479</f>
        <v>212656.59999999998</v>
      </c>
      <c r="F458" s="6"/>
      <c r="G458" s="3"/>
      <c r="H458" s="3"/>
    </row>
    <row r="459" spans="1:8" ht="13.5">
      <c r="A459" s="16" t="s">
        <v>191</v>
      </c>
      <c r="B459" s="9" t="s">
        <v>93</v>
      </c>
      <c r="C459" s="9" t="s">
        <v>415</v>
      </c>
      <c r="D459" s="55">
        <f>D460+D462+D464</f>
        <v>173663.4</v>
      </c>
      <c r="E459" s="55">
        <f>E460+E462+E464</f>
        <v>173663.4</v>
      </c>
      <c r="F459" s="6"/>
      <c r="G459" s="3"/>
      <c r="H459" s="3"/>
    </row>
    <row r="460" spans="1:8" ht="29.25" customHeight="1">
      <c r="A460" s="16" t="s">
        <v>143</v>
      </c>
      <c r="B460" s="9" t="s">
        <v>93</v>
      </c>
      <c r="C460" s="9" t="s">
        <v>125</v>
      </c>
      <c r="D460" s="55">
        <f>D461</f>
        <v>152622</v>
      </c>
      <c r="E460" s="55">
        <f>E461</f>
        <v>152622</v>
      </c>
      <c r="F460" s="3"/>
      <c r="G460" s="3"/>
      <c r="H460" s="3"/>
    </row>
    <row r="461" spans="1:8" ht="13.5">
      <c r="A461" s="16" t="s">
        <v>144</v>
      </c>
      <c r="B461" s="9" t="s">
        <v>93</v>
      </c>
      <c r="C461" s="9" t="s">
        <v>429</v>
      </c>
      <c r="D461" s="55">
        <f>ведомственная!F31+ведомственная!F290+ведомственная!F352+ведомственная!F773</f>
        <v>152622</v>
      </c>
      <c r="E461" s="55">
        <f>ведомственная!G31+ведомственная!G290+ведомственная!G352+ведомственная!G773</f>
        <v>152622</v>
      </c>
      <c r="F461" s="3"/>
      <c r="G461" s="3"/>
      <c r="H461" s="3"/>
    </row>
    <row r="462" spans="1:8" ht="13.5">
      <c r="A462" s="16" t="s">
        <v>145</v>
      </c>
      <c r="B462" s="9" t="s">
        <v>93</v>
      </c>
      <c r="C462" s="9" t="s">
        <v>147</v>
      </c>
      <c r="D462" s="55">
        <f>D463</f>
        <v>20588.8</v>
      </c>
      <c r="E462" s="55">
        <f>E463</f>
        <v>20588.8</v>
      </c>
      <c r="F462" s="3"/>
      <c r="G462" s="3"/>
      <c r="H462" s="3"/>
    </row>
    <row r="463" spans="1:8" ht="13.5">
      <c r="A463" s="16" t="s">
        <v>146</v>
      </c>
      <c r="B463" s="9" t="s">
        <v>93</v>
      </c>
      <c r="C463" s="9" t="s">
        <v>148</v>
      </c>
      <c r="D463" s="55">
        <f>ведомственная!F775+ведомственная!F33</f>
        <v>20588.8</v>
      </c>
      <c r="E463" s="55">
        <f>ведомственная!G775+ведомственная!G33</f>
        <v>20588.8</v>
      </c>
      <c r="F463" s="3"/>
      <c r="G463" s="3"/>
      <c r="H463" s="3"/>
    </row>
    <row r="464" spans="1:8" ht="13.5">
      <c r="A464" s="15" t="s">
        <v>149</v>
      </c>
      <c r="B464" s="9" t="s">
        <v>93</v>
      </c>
      <c r="C464" s="9" t="s">
        <v>151</v>
      </c>
      <c r="D464" s="55">
        <f>D465</f>
        <v>452.6</v>
      </c>
      <c r="E464" s="55">
        <f>E465</f>
        <v>452.6</v>
      </c>
      <c r="F464" s="3"/>
      <c r="G464" s="3"/>
      <c r="H464" s="3"/>
    </row>
    <row r="465" spans="1:8" ht="13.5">
      <c r="A465" s="16" t="s">
        <v>150</v>
      </c>
      <c r="B465" s="9" t="s">
        <v>93</v>
      </c>
      <c r="C465" s="9" t="s">
        <v>152</v>
      </c>
      <c r="D465" s="55">
        <f>ведомственная!F35+ведомственная!F777</f>
        <v>452.6</v>
      </c>
      <c r="E465" s="55">
        <f>ведомственная!G35+ведомственная!G777</f>
        <v>452.6</v>
      </c>
      <c r="F465" s="3"/>
      <c r="G465" s="3"/>
      <c r="H465" s="3"/>
    </row>
    <row r="466" spans="1:8" ht="13.5">
      <c r="A466" s="16" t="s">
        <v>318</v>
      </c>
      <c r="B466" s="9" t="s">
        <v>94</v>
      </c>
      <c r="C466" s="9"/>
      <c r="D466" s="55">
        <f>D467</f>
        <v>384</v>
      </c>
      <c r="E466" s="55">
        <f>E467</f>
        <v>384</v>
      </c>
      <c r="F466" s="3"/>
      <c r="G466" s="3"/>
      <c r="H466" s="3"/>
    </row>
    <row r="467" spans="1:8" ht="13.5">
      <c r="A467" s="16" t="s">
        <v>145</v>
      </c>
      <c r="B467" s="9" t="s">
        <v>94</v>
      </c>
      <c r="C467" s="9" t="s">
        <v>147</v>
      </c>
      <c r="D467" s="55">
        <f>D468</f>
        <v>384</v>
      </c>
      <c r="E467" s="55">
        <f>E468</f>
        <v>384</v>
      </c>
      <c r="F467" s="3"/>
      <c r="G467" s="3"/>
      <c r="H467" s="3"/>
    </row>
    <row r="468" spans="1:8" ht="13.5">
      <c r="A468" s="16" t="s">
        <v>146</v>
      </c>
      <c r="B468" s="9" t="s">
        <v>94</v>
      </c>
      <c r="C468" s="9" t="s">
        <v>148</v>
      </c>
      <c r="D468" s="55">
        <f>ведомственная!F38</f>
        <v>384</v>
      </c>
      <c r="E468" s="55">
        <f>ведомственная!G38</f>
        <v>384</v>
      </c>
      <c r="F468" s="3"/>
      <c r="G468" s="3"/>
      <c r="H468" s="3"/>
    </row>
    <row r="469" spans="1:8" ht="13.5">
      <c r="A469" s="65" t="s">
        <v>454</v>
      </c>
      <c r="B469" s="9" t="s">
        <v>95</v>
      </c>
      <c r="C469" s="9"/>
      <c r="D469" s="55">
        <f>D470</f>
        <v>820.8</v>
      </c>
      <c r="E469" s="55">
        <f>E470</f>
        <v>820.8</v>
      </c>
      <c r="F469" s="3"/>
      <c r="G469" s="3"/>
      <c r="H469" s="3"/>
    </row>
    <row r="470" spans="1:8" ht="13.5">
      <c r="A470" s="16" t="s">
        <v>145</v>
      </c>
      <c r="B470" s="9" t="s">
        <v>95</v>
      </c>
      <c r="C470" s="9" t="s">
        <v>147</v>
      </c>
      <c r="D470" s="55">
        <f>D471</f>
        <v>820.8</v>
      </c>
      <c r="E470" s="55">
        <f>E471</f>
        <v>820.8</v>
      </c>
      <c r="F470" s="3"/>
      <c r="G470" s="3"/>
      <c r="H470" s="3"/>
    </row>
    <row r="471" spans="1:8" ht="13.5">
      <c r="A471" s="16" t="s">
        <v>146</v>
      </c>
      <c r="B471" s="9" t="s">
        <v>95</v>
      </c>
      <c r="C471" s="9" t="s">
        <v>148</v>
      </c>
      <c r="D471" s="55">
        <f>функциональная!E49</f>
        <v>820.8</v>
      </c>
      <c r="E471" s="55">
        <f>функциональная!F49</f>
        <v>820.8</v>
      </c>
      <c r="F471" s="3"/>
      <c r="G471" s="3"/>
      <c r="H471" s="3"/>
    </row>
    <row r="472" spans="1:8" ht="13.5">
      <c r="A472" s="66" t="s">
        <v>4</v>
      </c>
      <c r="B472" s="71" t="s">
        <v>106</v>
      </c>
      <c r="C472" s="71"/>
      <c r="D472" s="60">
        <f>D473+D475+D477</f>
        <v>13983.5</v>
      </c>
      <c r="E472" s="60">
        <f>E473+E475+E477</f>
        <v>13983.5</v>
      </c>
      <c r="F472" s="3"/>
      <c r="G472" s="3"/>
      <c r="H472" s="3"/>
    </row>
    <row r="473" spans="1:8" ht="28.5" customHeight="1">
      <c r="A473" s="16" t="s">
        <v>143</v>
      </c>
      <c r="B473" s="71" t="s">
        <v>106</v>
      </c>
      <c r="C473" s="71" t="s">
        <v>125</v>
      </c>
      <c r="D473" s="60">
        <f>D474</f>
        <v>12455.1</v>
      </c>
      <c r="E473" s="60">
        <f>E474</f>
        <v>12455.1</v>
      </c>
      <c r="F473" s="3"/>
      <c r="G473" s="3"/>
      <c r="H473" s="3"/>
    </row>
    <row r="474" spans="1:8" ht="13.5">
      <c r="A474" s="16" t="s">
        <v>165</v>
      </c>
      <c r="B474" s="71" t="s">
        <v>106</v>
      </c>
      <c r="C474" s="71" t="s">
        <v>166</v>
      </c>
      <c r="D474" s="60">
        <f>функциональная!E131</f>
        <v>12455.1</v>
      </c>
      <c r="E474" s="60">
        <f>функциональная!F131</f>
        <v>12455.1</v>
      </c>
      <c r="F474" s="3"/>
      <c r="G474" s="3"/>
      <c r="H474" s="3"/>
    </row>
    <row r="475" spans="1:8" ht="13.5">
      <c r="A475" s="16" t="s">
        <v>145</v>
      </c>
      <c r="B475" s="71" t="s">
        <v>106</v>
      </c>
      <c r="C475" s="9" t="s">
        <v>147</v>
      </c>
      <c r="D475" s="60">
        <f>D476</f>
        <v>1508.4</v>
      </c>
      <c r="E475" s="60">
        <f>E476</f>
        <v>1508.4</v>
      </c>
      <c r="F475" s="3"/>
      <c r="G475" s="3"/>
      <c r="H475" s="3"/>
    </row>
    <row r="476" spans="1:8" ht="13.5">
      <c r="A476" s="16" t="s">
        <v>146</v>
      </c>
      <c r="B476" s="71" t="s">
        <v>106</v>
      </c>
      <c r="C476" s="9" t="s">
        <v>148</v>
      </c>
      <c r="D476" s="60">
        <f>функциональная!E133</f>
        <v>1508.4</v>
      </c>
      <c r="E476" s="60">
        <f>функциональная!F133</f>
        <v>1508.4</v>
      </c>
      <c r="F476" s="3"/>
      <c r="G476" s="3"/>
      <c r="H476" s="3"/>
    </row>
    <row r="477" spans="1:8" ht="13.5">
      <c r="A477" s="16" t="s">
        <v>149</v>
      </c>
      <c r="B477" s="71" t="s">
        <v>106</v>
      </c>
      <c r="C477" s="71" t="s">
        <v>151</v>
      </c>
      <c r="D477" s="60">
        <f>D478</f>
        <v>20</v>
      </c>
      <c r="E477" s="60">
        <f>E478</f>
        <v>20</v>
      </c>
      <c r="F477" s="3"/>
      <c r="G477" s="3"/>
      <c r="H477" s="3"/>
    </row>
    <row r="478" spans="1:8" ht="13.5">
      <c r="A478" s="16" t="s">
        <v>150</v>
      </c>
      <c r="B478" s="71" t="s">
        <v>106</v>
      </c>
      <c r="C478" s="71" t="s">
        <v>152</v>
      </c>
      <c r="D478" s="60">
        <f>функциональная!E135</f>
        <v>20</v>
      </c>
      <c r="E478" s="60">
        <f>функциональная!F135</f>
        <v>20</v>
      </c>
      <c r="F478" s="3"/>
      <c r="G478" s="3"/>
      <c r="H478" s="3"/>
    </row>
    <row r="479" spans="1:8" ht="13.5">
      <c r="A479" s="16" t="s">
        <v>0</v>
      </c>
      <c r="B479" s="9" t="s">
        <v>1</v>
      </c>
      <c r="C479" s="9"/>
      <c r="D479" s="55">
        <f>D480+D482+D484</f>
        <v>11094.900000000001</v>
      </c>
      <c r="E479" s="55">
        <f>E480+E482+E484</f>
        <v>11094.900000000001</v>
      </c>
      <c r="F479" s="3"/>
      <c r="G479" s="3"/>
      <c r="H479" s="3"/>
    </row>
    <row r="480" spans="1:8" ht="27">
      <c r="A480" s="16" t="s">
        <v>143</v>
      </c>
      <c r="B480" s="9" t="s">
        <v>1</v>
      </c>
      <c r="C480" s="9" t="s">
        <v>125</v>
      </c>
      <c r="D480" s="55">
        <f>D481</f>
        <v>6957.6</v>
      </c>
      <c r="E480" s="55">
        <f>E481</f>
        <v>6957.6</v>
      </c>
      <c r="F480" s="3"/>
      <c r="G480" s="3"/>
      <c r="H480" s="3"/>
    </row>
    <row r="481" spans="1:8" ht="13.5">
      <c r="A481" s="16" t="s">
        <v>165</v>
      </c>
      <c r="B481" s="9" t="s">
        <v>1</v>
      </c>
      <c r="C481" s="9" t="s">
        <v>166</v>
      </c>
      <c r="D481" s="55">
        <f>ведомственная!F531</f>
        <v>6957.6</v>
      </c>
      <c r="E481" s="55">
        <f>ведомственная!G531</f>
        <v>6957.6</v>
      </c>
      <c r="F481" s="3"/>
      <c r="G481" s="3"/>
      <c r="H481" s="3"/>
    </row>
    <row r="482" spans="1:8" ht="13.5">
      <c r="A482" s="16" t="s">
        <v>145</v>
      </c>
      <c r="B482" s="9" t="s">
        <v>1</v>
      </c>
      <c r="C482" s="9" t="s">
        <v>147</v>
      </c>
      <c r="D482" s="55">
        <f>D483</f>
        <v>4061.8</v>
      </c>
      <c r="E482" s="55">
        <f>E483</f>
        <v>4061.8</v>
      </c>
      <c r="F482" s="3"/>
      <c r="G482" s="3"/>
      <c r="H482" s="3"/>
    </row>
    <row r="483" spans="1:8" ht="13.5">
      <c r="A483" s="16" t="s">
        <v>146</v>
      </c>
      <c r="B483" s="9" t="s">
        <v>1</v>
      </c>
      <c r="C483" s="9" t="s">
        <v>148</v>
      </c>
      <c r="D483" s="55">
        <f>ведомственная!F533</f>
        <v>4061.8</v>
      </c>
      <c r="E483" s="55">
        <f>ведомственная!G533</f>
        <v>4061.8</v>
      </c>
      <c r="F483" s="3"/>
      <c r="G483" s="3"/>
      <c r="H483" s="3"/>
    </row>
    <row r="484" spans="1:8" ht="13.5">
      <c r="A484" s="15" t="s">
        <v>149</v>
      </c>
      <c r="B484" s="9" t="s">
        <v>1</v>
      </c>
      <c r="C484" s="9" t="s">
        <v>151</v>
      </c>
      <c r="D484" s="55">
        <f>D485</f>
        <v>75.5</v>
      </c>
      <c r="E484" s="55">
        <f>E485</f>
        <v>75.5</v>
      </c>
      <c r="F484" s="3"/>
      <c r="G484" s="3"/>
      <c r="H484" s="3"/>
    </row>
    <row r="485" spans="1:8" ht="13.5">
      <c r="A485" s="16" t="s">
        <v>150</v>
      </c>
      <c r="B485" s="9" t="s">
        <v>1</v>
      </c>
      <c r="C485" s="9" t="s">
        <v>152</v>
      </c>
      <c r="D485" s="55">
        <f>ведомственная!F535</f>
        <v>75.5</v>
      </c>
      <c r="E485" s="55">
        <f>ведомственная!G535</f>
        <v>75.5</v>
      </c>
      <c r="F485" s="3"/>
      <c r="G485" s="3"/>
      <c r="H485" s="3"/>
    </row>
    <row r="486" spans="1:8" ht="13.5">
      <c r="A486" s="14" t="s">
        <v>322</v>
      </c>
      <c r="B486" s="9" t="s">
        <v>107</v>
      </c>
      <c r="C486" s="9" t="s">
        <v>415</v>
      </c>
      <c r="D486" s="55">
        <f>D487</f>
        <v>500</v>
      </c>
      <c r="E486" s="55">
        <f>E487</f>
        <v>500</v>
      </c>
      <c r="F486" s="3"/>
      <c r="G486" s="3"/>
      <c r="H486" s="3"/>
    </row>
    <row r="487" spans="1:8" ht="13.5">
      <c r="A487" s="16" t="s">
        <v>145</v>
      </c>
      <c r="B487" s="9" t="s">
        <v>107</v>
      </c>
      <c r="C487" s="9" t="s">
        <v>147</v>
      </c>
      <c r="D487" s="55">
        <f>D488</f>
        <v>500</v>
      </c>
      <c r="E487" s="55">
        <f>E488</f>
        <v>500</v>
      </c>
      <c r="F487" s="3"/>
      <c r="G487" s="3"/>
      <c r="H487" s="3"/>
    </row>
    <row r="488" spans="1:8" ht="13.5">
      <c r="A488" s="16" t="s">
        <v>146</v>
      </c>
      <c r="B488" s="9" t="s">
        <v>107</v>
      </c>
      <c r="C488" s="9" t="s">
        <v>148</v>
      </c>
      <c r="D488" s="55">
        <f>ведомственная!F78</f>
        <v>500</v>
      </c>
      <c r="E488" s="55">
        <f>ведомственная!G78</f>
        <v>500</v>
      </c>
      <c r="F488" s="3"/>
      <c r="G488" s="3"/>
      <c r="H488" s="3"/>
    </row>
    <row r="489" spans="1:8" ht="27">
      <c r="A489" s="14" t="s">
        <v>356</v>
      </c>
      <c r="B489" s="9" t="s">
        <v>383</v>
      </c>
      <c r="C489" s="9" t="s">
        <v>415</v>
      </c>
      <c r="D489" s="55">
        <f>D490</f>
        <v>11640</v>
      </c>
      <c r="E489" s="55">
        <f>E490</f>
        <v>11640</v>
      </c>
      <c r="F489" s="3"/>
      <c r="G489" s="3"/>
      <c r="H489" s="3"/>
    </row>
    <row r="490" spans="1:8" ht="13.5">
      <c r="A490" s="16" t="s">
        <v>75</v>
      </c>
      <c r="B490" s="9" t="s">
        <v>383</v>
      </c>
      <c r="C490" s="9" t="s">
        <v>76</v>
      </c>
      <c r="D490" s="55">
        <f>D491</f>
        <v>11640</v>
      </c>
      <c r="E490" s="55">
        <f>E491</f>
        <v>11640</v>
      </c>
      <c r="F490" s="3"/>
      <c r="G490" s="3"/>
      <c r="H490" s="3"/>
    </row>
    <row r="491" spans="1:8" ht="13.5">
      <c r="A491" s="16" t="s">
        <v>84</v>
      </c>
      <c r="B491" s="9" t="s">
        <v>383</v>
      </c>
      <c r="C491" s="9" t="s">
        <v>85</v>
      </c>
      <c r="D491" s="55">
        <f>ведомственная!F317</f>
        <v>11640</v>
      </c>
      <c r="E491" s="55">
        <f>ведомственная!G317</f>
        <v>11640</v>
      </c>
      <c r="F491" s="3"/>
      <c r="G491" s="3"/>
      <c r="H491" s="3"/>
    </row>
    <row r="492" spans="1:8" ht="27">
      <c r="A492" s="14" t="s">
        <v>362</v>
      </c>
      <c r="B492" s="9" t="s">
        <v>384</v>
      </c>
      <c r="C492" s="9"/>
      <c r="D492" s="55">
        <f>D493</f>
        <v>570</v>
      </c>
      <c r="E492" s="55">
        <f>E493</f>
        <v>570</v>
      </c>
      <c r="F492" s="3"/>
      <c r="G492" s="3"/>
      <c r="H492" s="3"/>
    </row>
    <row r="493" spans="1:8" ht="13.5">
      <c r="A493" s="16" t="s">
        <v>75</v>
      </c>
      <c r="B493" s="9" t="s">
        <v>384</v>
      </c>
      <c r="C493" s="9" t="s">
        <v>76</v>
      </c>
      <c r="D493" s="55">
        <f>D494</f>
        <v>570</v>
      </c>
      <c r="E493" s="55">
        <f>E494</f>
        <v>570</v>
      </c>
      <c r="F493" s="3"/>
      <c r="G493" s="3"/>
      <c r="H493" s="3"/>
    </row>
    <row r="494" spans="1:8" ht="13.5">
      <c r="A494" s="16" t="s">
        <v>84</v>
      </c>
      <c r="B494" s="9" t="s">
        <v>384</v>
      </c>
      <c r="C494" s="9" t="s">
        <v>85</v>
      </c>
      <c r="D494" s="55">
        <f>ведомственная!F323</f>
        <v>570</v>
      </c>
      <c r="E494" s="55">
        <f>ведомственная!G323</f>
        <v>570</v>
      </c>
      <c r="F494" s="3"/>
      <c r="G494" s="3"/>
      <c r="H494" s="3"/>
    </row>
    <row r="495" spans="1:8" ht="27">
      <c r="A495" s="37" t="s">
        <v>194</v>
      </c>
      <c r="B495" s="12" t="s">
        <v>532</v>
      </c>
      <c r="C495" s="12"/>
      <c r="D495" s="57">
        <f>D502+D499+D505+D496</f>
        <v>10532.3</v>
      </c>
      <c r="E495" s="57">
        <f>E502+E499+E505+E496</f>
        <v>10532.3</v>
      </c>
      <c r="F495" s="3"/>
      <c r="G495" s="3"/>
      <c r="H495" s="3"/>
    </row>
    <row r="496" spans="1:8" ht="13.5">
      <c r="A496" s="14" t="s">
        <v>212</v>
      </c>
      <c r="B496" s="9" t="s">
        <v>533</v>
      </c>
      <c r="C496" s="9"/>
      <c r="D496" s="55">
        <f>D497</f>
        <v>50</v>
      </c>
      <c r="E496" s="55">
        <f>E497</f>
        <v>50</v>
      </c>
      <c r="F496" s="3"/>
      <c r="G496" s="3"/>
      <c r="H496" s="3"/>
    </row>
    <row r="497" spans="1:8" ht="13.5">
      <c r="A497" s="16" t="s">
        <v>145</v>
      </c>
      <c r="B497" s="9" t="s">
        <v>533</v>
      </c>
      <c r="C497" s="9" t="s">
        <v>147</v>
      </c>
      <c r="D497" s="55">
        <f>D498</f>
        <v>50</v>
      </c>
      <c r="E497" s="55">
        <f>E498</f>
        <v>50</v>
      </c>
      <c r="F497" s="3"/>
      <c r="G497" s="3"/>
      <c r="H497" s="3"/>
    </row>
    <row r="498" spans="1:8" ht="13.5">
      <c r="A498" s="16" t="s">
        <v>146</v>
      </c>
      <c r="B498" s="9" t="s">
        <v>533</v>
      </c>
      <c r="C498" s="9" t="s">
        <v>148</v>
      </c>
      <c r="D498" s="55">
        <f>ведомственная!F297</f>
        <v>50</v>
      </c>
      <c r="E498" s="55">
        <f>ведомственная!G297</f>
        <v>50</v>
      </c>
      <c r="F498" s="3"/>
      <c r="G498" s="3"/>
      <c r="H498" s="3"/>
    </row>
    <row r="499" spans="1:8" ht="13.5">
      <c r="A499" s="14" t="s">
        <v>213</v>
      </c>
      <c r="B499" s="9" t="s">
        <v>534</v>
      </c>
      <c r="C499" s="9"/>
      <c r="D499" s="55">
        <f>D500</f>
        <v>50</v>
      </c>
      <c r="E499" s="55">
        <f>E500</f>
        <v>50</v>
      </c>
      <c r="F499" s="3"/>
      <c r="G499" s="3"/>
      <c r="H499" s="3"/>
    </row>
    <row r="500" spans="1:8" ht="13.5">
      <c r="A500" s="16" t="s">
        <v>145</v>
      </c>
      <c r="B500" s="9" t="s">
        <v>534</v>
      </c>
      <c r="C500" s="9" t="s">
        <v>147</v>
      </c>
      <c r="D500" s="55">
        <f>D501</f>
        <v>50</v>
      </c>
      <c r="E500" s="55">
        <f>E501</f>
        <v>50</v>
      </c>
      <c r="F500" s="3"/>
      <c r="G500" s="3"/>
      <c r="H500" s="3"/>
    </row>
    <row r="501" spans="1:8" ht="13.5">
      <c r="A501" s="16" t="s">
        <v>146</v>
      </c>
      <c r="B501" s="9" t="s">
        <v>534</v>
      </c>
      <c r="C501" s="9" t="s">
        <v>148</v>
      </c>
      <c r="D501" s="55">
        <f>ведомственная!F300</f>
        <v>50</v>
      </c>
      <c r="E501" s="55">
        <f>ведомственная!G300</f>
        <v>50</v>
      </c>
      <c r="F501" s="3"/>
      <c r="G501" s="3"/>
      <c r="H501" s="3"/>
    </row>
    <row r="502" spans="1:8" ht="27">
      <c r="A502" s="14" t="s">
        <v>379</v>
      </c>
      <c r="B502" s="9" t="s">
        <v>535</v>
      </c>
      <c r="C502" s="9"/>
      <c r="D502" s="55">
        <f>D503</f>
        <v>10382.299999999999</v>
      </c>
      <c r="E502" s="55">
        <f>E503</f>
        <v>10382.299999999999</v>
      </c>
      <c r="F502" s="3"/>
      <c r="G502" s="3"/>
      <c r="H502" s="3"/>
    </row>
    <row r="503" spans="1:8" ht="13.5">
      <c r="A503" s="16" t="s">
        <v>75</v>
      </c>
      <c r="B503" s="9" t="s">
        <v>535</v>
      </c>
      <c r="C503" s="9" t="s">
        <v>76</v>
      </c>
      <c r="D503" s="55">
        <f>D504</f>
        <v>10382.299999999999</v>
      </c>
      <c r="E503" s="55">
        <f>E504</f>
        <v>10382.299999999999</v>
      </c>
      <c r="F503" s="3"/>
      <c r="G503" s="3"/>
      <c r="H503" s="3"/>
    </row>
    <row r="504" spans="1:8" ht="13.5">
      <c r="A504" s="16" t="s">
        <v>84</v>
      </c>
      <c r="B504" s="9" t="s">
        <v>535</v>
      </c>
      <c r="C504" s="9" t="s">
        <v>85</v>
      </c>
      <c r="D504" s="55">
        <f>ведомственная!F303</f>
        <v>10382.299999999999</v>
      </c>
      <c r="E504" s="55">
        <f>ведомственная!G303</f>
        <v>10382.299999999999</v>
      </c>
      <c r="F504" s="3"/>
      <c r="G504" s="3"/>
      <c r="H504" s="3"/>
    </row>
    <row r="505" spans="1:8" ht="13.5">
      <c r="A505" s="16" t="s">
        <v>214</v>
      </c>
      <c r="B505" s="9" t="s">
        <v>536</v>
      </c>
      <c r="C505" s="9"/>
      <c r="D505" s="55">
        <f>D506</f>
        <v>50</v>
      </c>
      <c r="E505" s="55">
        <f>E506</f>
        <v>50</v>
      </c>
      <c r="F505" s="3"/>
      <c r="G505" s="3"/>
      <c r="H505" s="3"/>
    </row>
    <row r="506" spans="1:8" ht="13.5">
      <c r="A506" s="16" t="s">
        <v>145</v>
      </c>
      <c r="B506" s="9" t="s">
        <v>536</v>
      </c>
      <c r="C506" s="9" t="s">
        <v>147</v>
      </c>
      <c r="D506" s="55">
        <f>D507</f>
        <v>50</v>
      </c>
      <c r="E506" s="55">
        <f>E507</f>
        <v>50</v>
      </c>
      <c r="F506" s="3"/>
      <c r="G506" s="3"/>
      <c r="H506" s="3"/>
    </row>
    <row r="507" spans="1:8" ht="13.5">
      <c r="A507" s="16" t="s">
        <v>146</v>
      </c>
      <c r="B507" s="9" t="s">
        <v>536</v>
      </c>
      <c r="C507" s="9" t="s">
        <v>148</v>
      </c>
      <c r="D507" s="55">
        <f>ведомственная!F306</f>
        <v>50</v>
      </c>
      <c r="E507" s="55">
        <f>ведомственная!G306</f>
        <v>50</v>
      </c>
      <c r="F507" s="3"/>
      <c r="G507" s="3"/>
      <c r="H507" s="3"/>
    </row>
    <row r="508" spans="1:8">
      <c r="A508" s="53"/>
      <c r="B508" s="53"/>
      <c r="C508" s="53"/>
      <c r="D508" s="62"/>
      <c r="E508" s="62"/>
      <c r="F508" s="3"/>
      <c r="G508" s="3"/>
      <c r="H508" s="3"/>
    </row>
    <row r="509" spans="1:8" ht="25.5">
      <c r="A509" s="46" t="s">
        <v>369</v>
      </c>
      <c r="B509" s="44" t="s">
        <v>96</v>
      </c>
      <c r="C509" s="44"/>
      <c r="D509" s="61">
        <f>D510+D513+D516</f>
        <v>8386.7000000000007</v>
      </c>
      <c r="E509" s="61">
        <f>E510+E513+E516</f>
        <v>8386.7000000000007</v>
      </c>
      <c r="F509" s="3"/>
      <c r="G509" s="3"/>
      <c r="H509" s="3"/>
    </row>
    <row r="510" spans="1:8" ht="27">
      <c r="A510" s="16" t="s">
        <v>366</v>
      </c>
      <c r="B510" s="9" t="s">
        <v>97</v>
      </c>
      <c r="C510" s="9"/>
      <c r="D510" s="55">
        <f>D511</f>
        <v>6000</v>
      </c>
      <c r="E510" s="55">
        <f>E511</f>
        <v>6000</v>
      </c>
      <c r="F510" s="3"/>
      <c r="G510" s="3"/>
      <c r="H510" s="3"/>
    </row>
    <row r="511" spans="1:8" ht="13.5">
      <c r="A511" s="15" t="s">
        <v>149</v>
      </c>
      <c r="B511" s="9" t="s">
        <v>97</v>
      </c>
      <c r="C511" s="9" t="s">
        <v>151</v>
      </c>
      <c r="D511" s="55">
        <f>D512</f>
        <v>6000</v>
      </c>
      <c r="E511" s="55">
        <f>E512</f>
        <v>6000</v>
      </c>
      <c r="F511" s="3"/>
      <c r="G511" s="3"/>
      <c r="H511" s="3"/>
    </row>
    <row r="512" spans="1:8" ht="27">
      <c r="A512" s="14" t="s">
        <v>221</v>
      </c>
      <c r="B512" s="9" t="s">
        <v>97</v>
      </c>
      <c r="C512" s="9" t="s">
        <v>83</v>
      </c>
      <c r="D512" s="55">
        <f>ведомственная!F45</f>
        <v>6000</v>
      </c>
      <c r="E512" s="55">
        <f>ведомственная!G45</f>
        <v>6000</v>
      </c>
      <c r="F512" s="3"/>
      <c r="G512" s="3"/>
      <c r="H512" s="3"/>
    </row>
    <row r="513" spans="1:8" ht="27">
      <c r="A513" s="16" t="s">
        <v>367</v>
      </c>
      <c r="B513" s="9" t="s">
        <v>98</v>
      </c>
      <c r="C513" s="9"/>
      <c r="D513" s="55">
        <f>D514</f>
        <v>1500</v>
      </c>
      <c r="E513" s="55">
        <f>E514</f>
        <v>1500</v>
      </c>
      <c r="F513" s="3"/>
      <c r="G513" s="3"/>
      <c r="H513" s="3"/>
    </row>
    <row r="514" spans="1:8" ht="13.5">
      <c r="A514" s="16" t="s">
        <v>145</v>
      </c>
      <c r="B514" s="9" t="s">
        <v>98</v>
      </c>
      <c r="C514" s="9" t="s">
        <v>147</v>
      </c>
      <c r="D514" s="55">
        <f>D515</f>
        <v>1500</v>
      </c>
      <c r="E514" s="55">
        <f>E515</f>
        <v>1500</v>
      </c>
      <c r="F514" s="3"/>
      <c r="G514" s="3"/>
      <c r="H514" s="3"/>
    </row>
    <row r="515" spans="1:8" ht="13.5">
      <c r="A515" s="16" t="s">
        <v>146</v>
      </c>
      <c r="B515" s="9" t="s">
        <v>98</v>
      </c>
      <c r="C515" s="9" t="s">
        <v>148</v>
      </c>
      <c r="D515" s="55">
        <f>ведомственная!F48</f>
        <v>1500</v>
      </c>
      <c r="E515" s="55">
        <f>ведомственная!G48</f>
        <v>1500</v>
      </c>
      <c r="F515" s="3"/>
      <c r="G515" s="3"/>
      <c r="H515" s="3"/>
    </row>
    <row r="516" spans="1:8" ht="27">
      <c r="A516" s="16" t="s">
        <v>368</v>
      </c>
      <c r="B516" s="9" t="s">
        <v>385</v>
      </c>
      <c r="C516" s="9"/>
      <c r="D516" s="55">
        <f>D517</f>
        <v>886.7</v>
      </c>
      <c r="E516" s="55">
        <f>E517</f>
        <v>886.7</v>
      </c>
      <c r="F516" s="3"/>
      <c r="G516" s="3"/>
      <c r="H516" s="3"/>
    </row>
    <row r="517" spans="1:8" ht="13.5">
      <c r="A517" s="16" t="s">
        <v>145</v>
      </c>
      <c r="B517" s="9" t="s">
        <v>385</v>
      </c>
      <c r="C517" s="9" t="s">
        <v>147</v>
      </c>
      <c r="D517" s="55">
        <f>SUM(D518)</f>
        <v>886.7</v>
      </c>
      <c r="E517" s="55">
        <f>SUM(E518)</f>
        <v>886.7</v>
      </c>
      <c r="F517" s="3"/>
      <c r="G517" s="3"/>
      <c r="H517" s="3"/>
    </row>
    <row r="518" spans="1:8" ht="13.5">
      <c r="A518" s="16" t="s">
        <v>146</v>
      </c>
      <c r="B518" s="9" t="s">
        <v>385</v>
      </c>
      <c r="C518" s="9" t="s">
        <v>148</v>
      </c>
      <c r="D518" s="55">
        <f>ведомственная!F327</f>
        <v>886.7</v>
      </c>
      <c r="E518" s="55">
        <f>ведомственная!G327</f>
        <v>886.7</v>
      </c>
      <c r="F518" s="3"/>
      <c r="G518" s="3"/>
      <c r="H518" s="3"/>
    </row>
    <row r="519" spans="1:8" outlineLevel="3">
      <c r="A519" s="53"/>
      <c r="B519" s="53"/>
      <c r="C519" s="53"/>
      <c r="D519" s="62"/>
      <c r="E519" s="62"/>
      <c r="F519" s="3"/>
      <c r="G519" s="3"/>
      <c r="H519" s="3"/>
    </row>
    <row r="520" spans="1:8" ht="25.5" outlineLevel="3">
      <c r="A520" s="43" t="s">
        <v>176</v>
      </c>
      <c r="B520" s="44" t="s">
        <v>475</v>
      </c>
      <c r="C520" s="44"/>
      <c r="D520" s="61">
        <f>D521+D543</f>
        <v>203961.7</v>
      </c>
      <c r="E520" s="61">
        <f>E521+E543</f>
        <v>194337.9</v>
      </c>
      <c r="F520" s="3"/>
      <c r="G520" s="3"/>
      <c r="H520" s="3"/>
    </row>
    <row r="521" spans="1:8" ht="30" customHeight="1" outlineLevel="3">
      <c r="A521" s="37" t="s">
        <v>372</v>
      </c>
      <c r="B521" s="12" t="s">
        <v>480</v>
      </c>
      <c r="C521" s="12"/>
      <c r="D521" s="57">
        <f>D522+D525+D528+D531+D534+D537</f>
        <v>199374.7</v>
      </c>
      <c r="E521" s="57">
        <f>E522+E525+E528+E531+E534+E537</f>
        <v>189750.9</v>
      </c>
      <c r="F521" s="3"/>
      <c r="G521" s="3"/>
      <c r="H521" s="3"/>
    </row>
    <row r="522" spans="1:8" ht="27" outlineLevel="3">
      <c r="A522" s="14" t="s">
        <v>373</v>
      </c>
      <c r="B522" s="9" t="s">
        <v>481</v>
      </c>
      <c r="C522" s="9" t="s">
        <v>415</v>
      </c>
      <c r="D522" s="55">
        <f>D523</f>
        <v>69015.5</v>
      </c>
      <c r="E522" s="55">
        <f>E523</f>
        <v>66685.5</v>
      </c>
      <c r="F522" s="3"/>
      <c r="G522" s="3"/>
      <c r="H522" s="3"/>
    </row>
    <row r="523" spans="1:8" ht="13.5" outlineLevel="3">
      <c r="A523" s="16" t="s">
        <v>145</v>
      </c>
      <c r="B523" s="9" t="s">
        <v>481</v>
      </c>
      <c r="C523" s="9" t="s">
        <v>147</v>
      </c>
      <c r="D523" s="55">
        <f>D524</f>
        <v>69015.5</v>
      </c>
      <c r="E523" s="55">
        <f>E524</f>
        <v>66685.5</v>
      </c>
      <c r="F523" s="3"/>
      <c r="G523" s="3"/>
      <c r="H523" s="3"/>
    </row>
    <row r="524" spans="1:8" ht="13.5" outlineLevel="3">
      <c r="A524" s="16" t="s">
        <v>146</v>
      </c>
      <c r="B524" s="9" t="s">
        <v>481</v>
      </c>
      <c r="C524" s="9" t="s">
        <v>148</v>
      </c>
      <c r="D524" s="55">
        <f>ведомственная!F178</f>
        <v>69015.5</v>
      </c>
      <c r="E524" s="55">
        <f>ведомственная!G178</f>
        <v>66685.5</v>
      </c>
      <c r="F524" s="3"/>
      <c r="G524" s="3"/>
      <c r="H524" s="3"/>
    </row>
    <row r="525" spans="1:8" ht="27" hidden="1" outlineLevel="3">
      <c r="A525" s="14" t="s">
        <v>374</v>
      </c>
      <c r="B525" s="9" t="s">
        <v>482</v>
      </c>
      <c r="C525" s="9" t="s">
        <v>415</v>
      </c>
      <c r="D525" s="55">
        <f>D526</f>
        <v>0</v>
      </c>
      <c r="E525" s="55">
        <f>E526</f>
        <v>0</v>
      </c>
      <c r="F525" s="3"/>
      <c r="G525" s="3"/>
      <c r="H525" s="3"/>
    </row>
    <row r="526" spans="1:8" ht="13.5" hidden="1" outlineLevel="3">
      <c r="A526" s="16" t="s">
        <v>145</v>
      </c>
      <c r="B526" s="9" t="s">
        <v>482</v>
      </c>
      <c r="C526" s="9" t="s">
        <v>147</v>
      </c>
      <c r="D526" s="55">
        <f>D527</f>
        <v>0</v>
      </c>
      <c r="E526" s="55">
        <f>E527</f>
        <v>0</v>
      </c>
      <c r="F526" s="3"/>
      <c r="G526" s="3"/>
      <c r="H526" s="3"/>
    </row>
    <row r="527" spans="1:8" ht="13.5" hidden="1" outlineLevel="3">
      <c r="A527" s="16" t="s">
        <v>146</v>
      </c>
      <c r="B527" s="9" t="s">
        <v>482</v>
      </c>
      <c r="C527" s="9" t="s">
        <v>148</v>
      </c>
      <c r="D527" s="55">
        <f>ведомственная!F181</f>
        <v>0</v>
      </c>
      <c r="E527" s="55">
        <f>ведомственная!G181</f>
        <v>0</v>
      </c>
      <c r="F527" s="3"/>
      <c r="G527" s="3"/>
      <c r="H527" s="3"/>
    </row>
    <row r="528" spans="1:8" ht="40.5" hidden="1" outlineLevel="3">
      <c r="A528" s="16" t="s">
        <v>336</v>
      </c>
      <c r="B528" s="9" t="s">
        <v>483</v>
      </c>
      <c r="C528" s="9" t="s">
        <v>415</v>
      </c>
      <c r="D528" s="55">
        <f>D529</f>
        <v>0</v>
      </c>
      <c r="E528" s="55">
        <f>E529</f>
        <v>0</v>
      </c>
      <c r="F528" s="3"/>
      <c r="G528" s="3"/>
      <c r="H528" s="3"/>
    </row>
    <row r="529" spans="1:8" ht="13.5" hidden="1" outlineLevel="3">
      <c r="A529" s="16" t="s">
        <v>145</v>
      </c>
      <c r="B529" s="9" t="s">
        <v>483</v>
      </c>
      <c r="C529" s="9" t="s">
        <v>147</v>
      </c>
      <c r="D529" s="55">
        <f>D530</f>
        <v>0</v>
      </c>
      <c r="E529" s="55">
        <f>E530</f>
        <v>0</v>
      </c>
      <c r="F529" s="3"/>
      <c r="G529" s="3"/>
      <c r="H529" s="3"/>
    </row>
    <row r="530" spans="1:8" ht="13.5" hidden="1" outlineLevel="3">
      <c r="A530" s="16" t="s">
        <v>146</v>
      </c>
      <c r="B530" s="9" t="s">
        <v>483</v>
      </c>
      <c r="C530" s="9" t="s">
        <v>148</v>
      </c>
      <c r="D530" s="55">
        <f>ведомственная!F184</f>
        <v>0</v>
      </c>
      <c r="E530" s="55">
        <f>ведомственная!G184</f>
        <v>0</v>
      </c>
      <c r="F530" s="3"/>
      <c r="G530" s="3"/>
      <c r="H530" s="3"/>
    </row>
    <row r="531" spans="1:8" ht="25.5" outlineLevel="3">
      <c r="A531" s="80" t="s">
        <v>521</v>
      </c>
      <c r="B531" s="9" t="s">
        <v>522</v>
      </c>
      <c r="C531" s="9" t="s">
        <v>415</v>
      </c>
      <c r="D531" s="55">
        <f>D532</f>
        <v>130359.2</v>
      </c>
      <c r="E531" s="55">
        <f>E532</f>
        <v>123065.4</v>
      </c>
      <c r="F531" s="3"/>
      <c r="G531" s="3"/>
      <c r="H531" s="3"/>
    </row>
    <row r="532" spans="1:8" ht="13.5" outlineLevel="3">
      <c r="A532" s="16" t="s">
        <v>145</v>
      </c>
      <c r="B532" s="9" t="s">
        <v>522</v>
      </c>
      <c r="C532" s="9" t="s">
        <v>147</v>
      </c>
      <c r="D532" s="55">
        <f>D533</f>
        <v>130359.2</v>
      </c>
      <c r="E532" s="55">
        <f>E533</f>
        <v>123065.4</v>
      </c>
      <c r="F532" s="3"/>
      <c r="G532" s="3"/>
      <c r="H532" s="3"/>
    </row>
    <row r="533" spans="1:8" ht="13.5" outlineLevel="3">
      <c r="A533" s="16" t="s">
        <v>146</v>
      </c>
      <c r="B533" s="9" t="s">
        <v>522</v>
      </c>
      <c r="C533" s="9" t="s">
        <v>148</v>
      </c>
      <c r="D533" s="55">
        <f>ведомственная!F187</f>
        <v>130359.2</v>
      </c>
      <c r="E533" s="55">
        <f>ведомственная!G187</f>
        <v>123065.4</v>
      </c>
      <c r="F533" s="3"/>
      <c r="G533" s="3"/>
      <c r="H533" s="3"/>
    </row>
    <row r="534" spans="1:8" ht="13.5" hidden="1" outlineLevel="3">
      <c r="A534" s="80" t="s">
        <v>525</v>
      </c>
      <c r="B534" s="9" t="s">
        <v>526</v>
      </c>
      <c r="C534" s="9" t="s">
        <v>415</v>
      </c>
      <c r="D534" s="55">
        <f>D535</f>
        <v>0</v>
      </c>
      <c r="E534" s="55">
        <f>E535</f>
        <v>0</v>
      </c>
      <c r="F534" s="3"/>
      <c r="G534" s="3"/>
      <c r="H534" s="3"/>
    </row>
    <row r="535" spans="1:8" ht="13.5" hidden="1" outlineLevel="3">
      <c r="A535" s="16" t="s">
        <v>145</v>
      </c>
      <c r="B535" s="9" t="s">
        <v>526</v>
      </c>
      <c r="C535" s="9" t="s">
        <v>147</v>
      </c>
      <c r="D535" s="55">
        <f>D536</f>
        <v>0</v>
      </c>
      <c r="E535" s="55">
        <f>E536</f>
        <v>0</v>
      </c>
      <c r="F535" s="3"/>
      <c r="G535" s="3"/>
      <c r="H535" s="3"/>
    </row>
    <row r="536" spans="1:8" ht="13.5" hidden="1" outlineLevel="3">
      <c r="A536" s="16" t="s">
        <v>146</v>
      </c>
      <c r="B536" s="9" t="s">
        <v>526</v>
      </c>
      <c r="C536" s="9" t="s">
        <v>148</v>
      </c>
      <c r="D536" s="55"/>
      <c r="E536" s="55"/>
      <c r="F536" s="3"/>
      <c r="G536" s="3"/>
      <c r="H536" s="3"/>
    </row>
    <row r="537" spans="1:8" ht="13.5" hidden="1" outlineLevel="3">
      <c r="A537" s="80" t="s">
        <v>523</v>
      </c>
      <c r="B537" s="9" t="s">
        <v>527</v>
      </c>
      <c r="C537" s="9" t="s">
        <v>415</v>
      </c>
      <c r="D537" s="55">
        <f>D538</f>
        <v>0</v>
      </c>
      <c r="E537" s="55">
        <f>E538</f>
        <v>0</v>
      </c>
      <c r="F537" s="3"/>
      <c r="G537" s="3"/>
      <c r="H537" s="3"/>
    </row>
    <row r="538" spans="1:8" ht="13.5" hidden="1" outlineLevel="3">
      <c r="A538" s="16" t="s">
        <v>145</v>
      </c>
      <c r="B538" s="9" t="s">
        <v>527</v>
      </c>
      <c r="C538" s="9" t="s">
        <v>147</v>
      </c>
      <c r="D538" s="55">
        <f>D539</f>
        <v>0</v>
      </c>
      <c r="E538" s="55">
        <f>E539</f>
        <v>0</v>
      </c>
      <c r="F538" s="3"/>
      <c r="G538" s="3"/>
      <c r="H538" s="3"/>
    </row>
    <row r="539" spans="1:8" ht="13.5" hidden="1" outlineLevel="3">
      <c r="A539" s="16" t="s">
        <v>146</v>
      </c>
      <c r="B539" s="9" t="s">
        <v>527</v>
      </c>
      <c r="C539" s="9" t="s">
        <v>148</v>
      </c>
      <c r="D539" s="55"/>
      <c r="E539" s="55"/>
      <c r="F539" s="3"/>
      <c r="G539" s="3"/>
      <c r="H539" s="3"/>
    </row>
    <row r="540" spans="1:8" ht="25.5" hidden="1" outlineLevel="3">
      <c r="A540" s="80" t="s">
        <v>524</v>
      </c>
      <c r="B540" s="9" t="s">
        <v>528</v>
      </c>
      <c r="C540" s="9" t="s">
        <v>415</v>
      </c>
      <c r="D540" s="55">
        <f>D541</f>
        <v>0</v>
      </c>
      <c r="E540" s="55">
        <f>E541</f>
        <v>0</v>
      </c>
      <c r="F540" s="3"/>
      <c r="G540" s="3"/>
      <c r="H540" s="3"/>
    </row>
    <row r="541" spans="1:8" ht="13.5" hidden="1" outlineLevel="3">
      <c r="A541" s="16" t="s">
        <v>145</v>
      </c>
      <c r="B541" s="9" t="s">
        <v>528</v>
      </c>
      <c r="C541" s="9" t="s">
        <v>147</v>
      </c>
      <c r="D541" s="55">
        <f>D542</f>
        <v>0</v>
      </c>
      <c r="E541" s="55">
        <f>E542</f>
        <v>0</v>
      </c>
      <c r="F541" s="3"/>
      <c r="G541" s="3"/>
      <c r="H541" s="3"/>
    </row>
    <row r="542" spans="1:8" ht="13.5" hidden="1" outlineLevel="3">
      <c r="A542" s="16" t="s">
        <v>146</v>
      </c>
      <c r="B542" s="9" t="s">
        <v>528</v>
      </c>
      <c r="C542" s="9" t="s">
        <v>148</v>
      </c>
      <c r="D542" s="55"/>
      <c r="E542" s="55"/>
      <c r="F542" s="3"/>
      <c r="G542" s="3"/>
      <c r="H542" s="3"/>
    </row>
    <row r="543" spans="1:8" ht="40.5" outlineLevel="3">
      <c r="A543" s="47" t="s">
        <v>177</v>
      </c>
      <c r="B543" s="12" t="s">
        <v>476</v>
      </c>
      <c r="C543" s="12"/>
      <c r="D543" s="57">
        <f>D544+D547</f>
        <v>4587</v>
      </c>
      <c r="E543" s="57">
        <f>E544+E547</f>
        <v>4587</v>
      </c>
      <c r="F543" s="3"/>
      <c r="G543" s="3"/>
      <c r="H543" s="3"/>
    </row>
    <row r="544" spans="1:8" ht="41.25" customHeight="1" outlineLevel="3">
      <c r="A544" s="31" t="s">
        <v>392</v>
      </c>
      <c r="B544" s="9" t="s">
        <v>477</v>
      </c>
      <c r="C544" s="9" t="s">
        <v>415</v>
      </c>
      <c r="D544" s="55">
        <f>D545</f>
        <v>272</v>
      </c>
      <c r="E544" s="55">
        <f>E545</f>
        <v>272</v>
      </c>
      <c r="F544" s="3"/>
      <c r="G544" s="3"/>
      <c r="H544" s="3"/>
    </row>
    <row r="545" spans="1:8" ht="13.5" outlineLevel="3">
      <c r="A545" s="16" t="s">
        <v>145</v>
      </c>
      <c r="B545" s="9" t="s">
        <v>477</v>
      </c>
      <c r="C545" s="9" t="s">
        <v>147</v>
      </c>
      <c r="D545" s="55">
        <f>D546</f>
        <v>272</v>
      </c>
      <c r="E545" s="55">
        <f>E546</f>
        <v>272</v>
      </c>
      <c r="F545" s="3"/>
      <c r="G545" s="3"/>
      <c r="H545" s="3"/>
    </row>
    <row r="546" spans="1:8" ht="13.5" outlineLevel="3">
      <c r="A546" s="16" t="s">
        <v>146</v>
      </c>
      <c r="B546" s="9" t="s">
        <v>477</v>
      </c>
      <c r="C546" s="9" t="s">
        <v>148</v>
      </c>
      <c r="D546" s="55">
        <f>ведомственная!F169</f>
        <v>272</v>
      </c>
      <c r="E546" s="55">
        <f>ведомственная!G169</f>
        <v>272</v>
      </c>
      <c r="F546" s="3"/>
      <c r="G546" s="3"/>
      <c r="H546" s="3"/>
    </row>
    <row r="547" spans="1:8" ht="40.5" outlineLevel="3">
      <c r="A547" s="16" t="s">
        <v>410</v>
      </c>
      <c r="B547" s="9" t="s">
        <v>478</v>
      </c>
      <c r="C547" s="9"/>
      <c r="D547" s="55">
        <f>D548</f>
        <v>4315</v>
      </c>
      <c r="E547" s="55">
        <f>E548</f>
        <v>4315</v>
      </c>
      <c r="F547" s="3"/>
      <c r="G547" s="3"/>
      <c r="H547" s="3"/>
    </row>
    <row r="548" spans="1:8" ht="13.5" outlineLevel="3">
      <c r="A548" s="16" t="s">
        <v>145</v>
      </c>
      <c r="B548" s="9" t="s">
        <v>478</v>
      </c>
      <c r="C548" s="9" t="s">
        <v>147</v>
      </c>
      <c r="D548" s="55">
        <f>D549</f>
        <v>4315</v>
      </c>
      <c r="E548" s="55">
        <f>E549</f>
        <v>4315</v>
      </c>
      <c r="F548" s="3"/>
      <c r="G548" s="3"/>
      <c r="H548" s="3"/>
    </row>
    <row r="549" spans="1:8" ht="13.5" outlineLevel="3">
      <c r="A549" s="16" t="s">
        <v>146</v>
      </c>
      <c r="B549" s="9" t="s">
        <v>478</v>
      </c>
      <c r="C549" s="9" t="s">
        <v>148</v>
      </c>
      <c r="D549" s="55">
        <f>ведомственная!F172</f>
        <v>4315</v>
      </c>
      <c r="E549" s="55">
        <f>ведомственная!G172</f>
        <v>4315</v>
      </c>
      <c r="F549" s="3"/>
      <c r="G549" s="3"/>
      <c r="H549" s="3"/>
    </row>
    <row r="550" spans="1:8" ht="13.5" outlineLevel="3">
      <c r="A550" s="16"/>
      <c r="B550" s="9"/>
      <c r="C550" s="9"/>
      <c r="D550" s="55"/>
      <c r="E550" s="55"/>
      <c r="F550" s="3"/>
      <c r="G550" s="3"/>
      <c r="H550" s="3"/>
    </row>
    <row r="551" spans="1:8" ht="25.5" outlineLevel="3">
      <c r="A551" s="43" t="s">
        <v>180</v>
      </c>
      <c r="B551" s="12" t="s">
        <v>491</v>
      </c>
      <c r="C551" s="44"/>
      <c r="D551" s="61">
        <f>D553+D556</f>
        <v>4481</v>
      </c>
      <c r="E551" s="61">
        <f>E553+E556</f>
        <v>4469</v>
      </c>
      <c r="F551" s="3"/>
      <c r="G551" s="3"/>
      <c r="H551" s="3"/>
    </row>
    <row r="552" spans="1:8" ht="27" outlineLevel="3">
      <c r="A552" s="38" t="s">
        <v>11</v>
      </c>
      <c r="B552" s="12" t="s">
        <v>492</v>
      </c>
      <c r="C552" s="44"/>
      <c r="D552" s="61">
        <f t="shared" ref="D552:E554" si="6">D553</f>
        <v>12</v>
      </c>
      <c r="E552" s="61">
        <f t="shared" si="6"/>
        <v>0</v>
      </c>
      <c r="F552" s="3"/>
      <c r="G552" s="3"/>
      <c r="H552" s="3"/>
    </row>
    <row r="553" spans="1:8" ht="13.5" outlineLevel="3">
      <c r="A553" s="23" t="s">
        <v>3</v>
      </c>
      <c r="B553" s="9" t="s">
        <v>298</v>
      </c>
      <c r="C553" s="9"/>
      <c r="D553" s="55">
        <f t="shared" si="6"/>
        <v>12</v>
      </c>
      <c r="E553" s="55">
        <f t="shared" si="6"/>
        <v>0</v>
      </c>
      <c r="F553" s="3"/>
      <c r="G553" s="3"/>
      <c r="H553" s="3"/>
    </row>
    <row r="554" spans="1:8" ht="13.5" outlineLevel="3">
      <c r="A554" s="16" t="s">
        <v>145</v>
      </c>
      <c r="B554" s="9" t="s">
        <v>298</v>
      </c>
      <c r="C554" s="9" t="s">
        <v>147</v>
      </c>
      <c r="D554" s="55">
        <f t="shared" si="6"/>
        <v>12</v>
      </c>
      <c r="E554" s="55">
        <f t="shared" si="6"/>
        <v>0</v>
      </c>
      <c r="F554" s="3"/>
      <c r="G554" s="3"/>
      <c r="H554" s="3"/>
    </row>
    <row r="555" spans="1:8" ht="13.5" outlineLevel="3">
      <c r="A555" s="16" t="s">
        <v>146</v>
      </c>
      <c r="B555" s="9" t="s">
        <v>298</v>
      </c>
      <c r="C555" s="9" t="s">
        <v>148</v>
      </c>
      <c r="D555" s="55">
        <f>ведомственная!F657</f>
        <v>12</v>
      </c>
      <c r="E555" s="55">
        <f>ведомственная!G657</f>
        <v>0</v>
      </c>
      <c r="F555" s="3"/>
      <c r="G555" s="3"/>
      <c r="H555" s="3"/>
    </row>
    <row r="556" spans="1:8" ht="13.5" outlineLevel="3">
      <c r="A556" s="35" t="s">
        <v>376</v>
      </c>
      <c r="B556" s="12" t="s">
        <v>496</v>
      </c>
      <c r="C556" s="12"/>
      <c r="D556" s="57">
        <f t="shared" ref="D556:E558" si="7">D557</f>
        <v>4469</v>
      </c>
      <c r="E556" s="57">
        <f t="shared" si="7"/>
        <v>4469</v>
      </c>
      <c r="F556" s="3"/>
      <c r="G556" s="3"/>
      <c r="H556" s="3"/>
    </row>
    <row r="557" spans="1:8" ht="13.5" outlineLevel="3">
      <c r="A557" s="14" t="s">
        <v>377</v>
      </c>
      <c r="B557" s="9" t="s">
        <v>497</v>
      </c>
      <c r="C557" s="9"/>
      <c r="D557" s="55">
        <f t="shared" si="7"/>
        <v>4469</v>
      </c>
      <c r="E557" s="55">
        <f t="shared" si="7"/>
        <v>4469</v>
      </c>
      <c r="F557" s="3"/>
      <c r="G557" s="3"/>
      <c r="H557" s="3"/>
    </row>
    <row r="558" spans="1:8" ht="13.5" outlineLevel="3">
      <c r="A558" s="16" t="s">
        <v>145</v>
      </c>
      <c r="B558" s="9" t="s">
        <v>497</v>
      </c>
      <c r="C558" s="9" t="s">
        <v>147</v>
      </c>
      <c r="D558" s="55">
        <f t="shared" si="7"/>
        <v>4469</v>
      </c>
      <c r="E558" s="55">
        <f t="shared" si="7"/>
        <v>4469</v>
      </c>
      <c r="F558" s="3"/>
      <c r="G558" s="3"/>
      <c r="H558" s="3"/>
    </row>
    <row r="559" spans="1:8" ht="13.5" outlineLevel="3">
      <c r="A559" s="16" t="s">
        <v>146</v>
      </c>
      <c r="B559" s="9" t="s">
        <v>497</v>
      </c>
      <c r="C559" s="9" t="s">
        <v>148</v>
      </c>
      <c r="D559" s="55">
        <f>ведомственная!F249</f>
        <v>4469</v>
      </c>
      <c r="E559" s="55">
        <f>ведомственная!G249</f>
        <v>4469</v>
      </c>
      <c r="F559" s="3"/>
      <c r="G559" s="3"/>
      <c r="H559" s="3"/>
    </row>
    <row r="560" spans="1:8" ht="13.5" outlineLevel="3">
      <c r="A560" s="24"/>
      <c r="B560" s="9"/>
      <c r="C560" s="9"/>
      <c r="D560" s="55"/>
      <c r="E560" s="55"/>
      <c r="F560" s="3"/>
      <c r="G560" s="3"/>
      <c r="H560" s="3"/>
    </row>
    <row r="561" spans="1:8" ht="25.5" outlineLevel="3">
      <c r="A561" s="48" t="s">
        <v>239</v>
      </c>
      <c r="B561" s="44" t="s">
        <v>276</v>
      </c>
      <c r="C561" s="44"/>
      <c r="D561" s="61">
        <f t="shared" ref="D561:E563" si="8">D562</f>
        <v>20</v>
      </c>
      <c r="E561" s="61">
        <f t="shared" si="8"/>
        <v>20</v>
      </c>
      <c r="F561" s="3"/>
      <c r="G561" s="3"/>
      <c r="H561" s="3"/>
    </row>
    <row r="562" spans="1:8" ht="13.5" outlineLevel="3">
      <c r="A562" s="16" t="s">
        <v>230</v>
      </c>
      <c r="B562" s="9" t="s">
        <v>277</v>
      </c>
      <c r="C562" s="9"/>
      <c r="D562" s="55">
        <f t="shared" si="8"/>
        <v>20</v>
      </c>
      <c r="E562" s="55">
        <f t="shared" si="8"/>
        <v>20</v>
      </c>
      <c r="F562" s="3"/>
      <c r="G562" s="3"/>
      <c r="H562" s="3"/>
    </row>
    <row r="563" spans="1:8" ht="13.5" outlineLevel="3">
      <c r="A563" s="16" t="s">
        <v>145</v>
      </c>
      <c r="B563" s="9" t="s">
        <v>277</v>
      </c>
      <c r="C563" s="9" t="s">
        <v>147</v>
      </c>
      <c r="D563" s="55">
        <f t="shared" si="8"/>
        <v>20</v>
      </c>
      <c r="E563" s="55">
        <f t="shared" si="8"/>
        <v>20</v>
      </c>
      <c r="F563" s="3"/>
      <c r="G563" s="3"/>
      <c r="H563" s="3"/>
    </row>
    <row r="564" spans="1:8" ht="13.5" outlineLevel="3">
      <c r="A564" s="16" t="s">
        <v>146</v>
      </c>
      <c r="B564" s="9" t="s">
        <v>277</v>
      </c>
      <c r="C564" s="9" t="s">
        <v>148</v>
      </c>
      <c r="D564" s="55">
        <f>ведомственная!F539</f>
        <v>20</v>
      </c>
      <c r="E564" s="55">
        <f>ведомственная!G539</f>
        <v>20</v>
      </c>
      <c r="F564" s="3"/>
      <c r="G564" s="3"/>
      <c r="H564" s="3"/>
    </row>
    <row r="565" spans="1:8" ht="13.5" outlineLevel="3">
      <c r="A565" s="23"/>
      <c r="B565" s="9"/>
      <c r="C565" s="9"/>
      <c r="D565" s="55"/>
      <c r="E565" s="55"/>
      <c r="F565" s="3"/>
      <c r="G565" s="3"/>
      <c r="H565" s="3"/>
    </row>
    <row r="566" spans="1:8" ht="25.5" outlineLevel="3">
      <c r="A566" s="45" t="s">
        <v>401</v>
      </c>
      <c r="B566" s="12" t="s">
        <v>283</v>
      </c>
      <c r="C566" s="44"/>
      <c r="D566" s="61">
        <f>D567+D583</f>
        <v>61776</v>
      </c>
      <c r="E566" s="61">
        <f>E567+E583</f>
        <v>61776</v>
      </c>
      <c r="F566" s="3"/>
      <c r="G566" s="3"/>
      <c r="H566" s="3"/>
    </row>
    <row r="567" spans="1:8" ht="13.5" outlineLevel="3">
      <c r="A567" s="36" t="s">
        <v>402</v>
      </c>
      <c r="B567" s="12" t="s">
        <v>315</v>
      </c>
      <c r="C567" s="12"/>
      <c r="D567" s="57">
        <f>D568+D577+D580</f>
        <v>55706</v>
      </c>
      <c r="E567" s="57">
        <f>E568+E577+E580</f>
        <v>55706</v>
      </c>
      <c r="F567" s="3"/>
      <c r="G567" s="3"/>
      <c r="H567" s="3"/>
    </row>
    <row r="568" spans="1:8" ht="13.5" outlineLevel="3">
      <c r="A568" s="14" t="s">
        <v>245</v>
      </c>
      <c r="B568" s="9" t="s">
        <v>316</v>
      </c>
      <c r="C568" s="9" t="s">
        <v>415</v>
      </c>
      <c r="D568" s="55">
        <f>D573+D569+D571+D575</f>
        <v>53456</v>
      </c>
      <c r="E568" s="55">
        <f>E573+E569+E571+E575</f>
        <v>53456</v>
      </c>
      <c r="F568" s="3"/>
      <c r="G568" s="3"/>
      <c r="H568" s="3"/>
    </row>
    <row r="569" spans="1:8" ht="27" outlineLevel="3">
      <c r="A569" s="16" t="s">
        <v>143</v>
      </c>
      <c r="B569" s="9" t="s">
        <v>316</v>
      </c>
      <c r="C569" s="9" t="s">
        <v>125</v>
      </c>
      <c r="D569" s="55">
        <f>D570</f>
        <v>5300</v>
      </c>
      <c r="E569" s="55">
        <f>E570</f>
        <v>5300</v>
      </c>
      <c r="F569" s="3"/>
      <c r="G569" s="3"/>
      <c r="H569" s="3"/>
    </row>
    <row r="570" spans="1:8" ht="13.5" outlineLevel="3">
      <c r="A570" s="16" t="s">
        <v>165</v>
      </c>
      <c r="B570" s="9" t="s">
        <v>316</v>
      </c>
      <c r="C570" s="9" t="s">
        <v>166</v>
      </c>
      <c r="D570" s="55">
        <f>ведомственная!F587</f>
        <v>5300</v>
      </c>
      <c r="E570" s="55">
        <f>ведомственная!G587</f>
        <v>5300</v>
      </c>
      <c r="F570" s="3"/>
      <c r="G570" s="3"/>
      <c r="H570" s="3"/>
    </row>
    <row r="571" spans="1:8" ht="13.5" outlineLevel="3">
      <c r="A571" s="16" t="s">
        <v>145</v>
      </c>
      <c r="B571" s="9" t="s">
        <v>316</v>
      </c>
      <c r="C571" s="9" t="s">
        <v>147</v>
      </c>
      <c r="D571" s="55">
        <f>D572</f>
        <v>185</v>
      </c>
      <c r="E571" s="55">
        <f>E572</f>
        <v>185</v>
      </c>
      <c r="F571" s="3"/>
      <c r="G571" s="3"/>
      <c r="H571" s="3"/>
    </row>
    <row r="572" spans="1:8" ht="13.5" outlineLevel="3">
      <c r="A572" s="16" t="s">
        <v>146</v>
      </c>
      <c r="B572" s="9" t="s">
        <v>316</v>
      </c>
      <c r="C572" s="9" t="s">
        <v>148</v>
      </c>
      <c r="D572" s="55">
        <f>ведомственная!F589</f>
        <v>185</v>
      </c>
      <c r="E572" s="55">
        <f>ведомственная!G589</f>
        <v>185</v>
      </c>
      <c r="F572" s="3"/>
      <c r="G572" s="3"/>
      <c r="H572" s="3"/>
    </row>
    <row r="573" spans="1:8" ht="13.5" outlineLevel="3">
      <c r="A573" s="16" t="s">
        <v>153</v>
      </c>
      <c r="B573" s="9" t="s">
        <v>316</v>
      </c>
      <c r="C573" s="9" t="s">
        <v>154</v>
      </c>
      <c r="D573" s="55">
        <f>D574</f>
        <v>47970.8</v>
      </c>
      <c r="E573" s="55">
        <f>E574</f>
        <v>47970.8</v>
      </c>
      <c r="F573" s="3"/>
      <c r="G573" s="3"/>
      <c r="H573" s="3"/>
    </row>
    <row r="574" spans="1:8" ht="13.5" outlineLevel="3">
      <c r="A574" s="24" t="s">
        <v>162</v>
      </c>
      <c r="B574" s="9" t="s">
        <v>316</v>
      </c>
      <c r="C574" s="9" t="s">
        <v>163</v>
      </c>
      <c r="D574" s="55">
        <f>ведомственная!F591</f>
        <v>47970.8</v>
      </c>
      <c r="E574" s="55">
        <f>ведомственная!G591</f>
        <v>47970.8</v>
      </c>
      <c r="F574" s="3"/>
      <c r="G574" s="3"/>
      <c r="H574" s="3"/>
    </row>
    <row r="575" spans="1:8" ht="13.5" outlineLevel="3">
      <c r="A575" s="15" t="s">
        <v>149</v>
      </c>
      <c r="B575" s="9" t="s">
        <v>316</v>
      </c>
      <c r="C575" s="9" t="s">
        <v>151</v>
      </c>
      <c r="D575" s="55">
        <f>D576</f>
        <v>0.2</v>
      </c>
      <c r="E575" s="55">
        <f>E576</f>
        <v>0.2</v>
      </c>
      <c r="F575" s="3"/>
      <c r="G575" s="3"/>
      <c r="H575" s="3"/>
    </row>
    <row r="576" spans="1:8" ht="13.5" outlineLevel="3">
      <c r="A576" s="16" t="s">
        <v>150</v>
      </c>
      <c r="B576" s="9" t="s">
        <v>316</v>
      </c>
      <c r="C576" s="9" t="s">
        <v>152</v>
      </c>
      <c r="D576" s="55">
        <f>ведомственная!F593</f>
        <v>0.2</v>
      </c>
      <c r="E576" s="55">
        <f>ведомственная!G593</f>
        <v>0.2</v>
      </c>
      <c r="F576" s="3"/>
      <c r="G576" s="3"/>
      <c r="H576" s="3"/>
    </row>
    <row r="577" spans="1:8" ht="27" outlineLevel="3">
      <c r="A577" s="24" t="s">
        <v>237</v>
      </c>
      <c r="B577" s="9" t="s">
        <v>284</v>
      </c>
      <c r="C577" s="9" t="s">
        <v>415</v>
      </c>
      <c r="D577" s="55">
        <f>D578</f>
        <v>29</v>
      </c>
      <c r="E577" s="55">
        <f>E578</f>
        <v>29</v>
      </c>
      <c r="F577" s="3"/>
      <c r="G577" s="3"/>
      <c r="H577" s="3"/>
    </row>
    <row r="578" spans="1:8" ht="13.5" outlineLevel="3">
      <c r="A578" s="16" t="s">
        <v>153</v>
      </c>
      <c r="B578" s="9" t="s">
        <v>284</v>
      </c>
      <c r="C578" s="9" t="s">
        <v>154</v>
      </c>
      <c r="D578" s="55">
        <f>D579</f>
        <v>29</v>
      </c>
      <c r="E578" s="55">
        <f>E579</f>
        <v>29</v>
      </c>
      <c r="F578" s="3"/>
      <c r="G578" s="3"/>
      <c r="H578" s="3"/>
    </row>
    <row r="579" spans="1:8" ht="13.5" outlineLevel="3">
      <c r="A579" s="24" t="s">
        <v>162</v>
      </c>
      <c r="B579" s="9" t="s">
        <v>284</v>
      </c>
      <c r="C579" s="9" t="s">
        <v>163</v>
      </c>
      <c r="D579" s="55">
        <f>ведомственная!F596</f>
        <v>29</v>
      </c>
      <c r="E579" s="55">
        <f>ведомственная!G596</f>
        <v>29</v>
      </c>
      <c r="F579" s="3"/>
      <c r="G579" s="3"/>
      <c r="H579" s="3"/>
    </row>
    <row r="580" spans="1:8" ht="13.5" outlineLevel="3">
      <c r="A580" s="14" t="s">
        <v>236</v>
      </c>
      <c r="B580" s="9" t="s">
        <v>285</v>
      </c>
      <c r="C580" s="9"/>
      <c r="D580" s="55">
        <f>D581</f>
        <v>2221</v>
      </c>
      <c r="E580" s="55">
        <f>E581</f>
        <v>2221</v>
      </c>
      <c r="F580" s="3"/>
      <c r="G580" s="3"/>
      <c r="H580" s="3"/>
    </row>
    <row r="581" spans="1:8" ht="13.5" outlineLevel="3">
      <c r="A581" s="16" t="s">
        <v>153</v>
      </c>
      <c r="B581" s="9" t="s">
        <v>285</v>
      </c>
      <c r="C581" s="9" t="s">
        <v>154</v>
      </c>
      <c r="D581" s="55">
        <f>D582</f>
        <v>2221</v>
      </c>
      <c r="E581" s="55">
        <f>E582</f>
        <v>2221</v>
      </c>
      <c r="F581" s="3"/>
      <c r="G581" s="3"/>
      <c r="H581" s="3"/>
    </row>
    <row r="582" spans="1:8" ht="13.5" outlineLevel="3">
      <c r="A582" s="24" t="s">
        <v>162</v>
      </c>
      <c r="B582" s="9" t="s">
        <v>285</v>
      </c>
      <c r="C582" s="9" t="s">
        <v>163</v>
      </c>
      <c r="D582" s="55">
        <f>ведомственная!F599</f>
        <v>2221</v>
      </c>
      <c r="E582" s="55">
        <f>ведомственная!G599</f>
        <v>2221</v>
      </c>
      <c r="F582" s="3"/>
      <c r="G582" s="3"/>
      <c r="H582" s="3"/>
    </row>
    <row r="583" spans="1:8" ht="13.5" outlineLevel="3">
      <c r="A583" s="36" t="s">
        <v>43</v>
      </c>
      <c r="B583" s="12" t="s">
        <v>287</v>
      </c>
      <c r="C583" s="12"/>
      <c r="D583" s="57">
        <f>D584+D587</f>
        <v>6070</v>
      </c>
      <c r="E583" s="57">
        <f>E584+E587</f>
        <v>6070</v>
      </c>
      <c r="F583" s="3"/>
      <c r="G583" s="3"/>
      <c r="H583" s="3"/>
    </row>
    <row r="584" spans="1:8" ht="13.5" outlineLevel="3">
      <c r="A584" s="14" t="s">
        <v>245</v>
      </c>
      <c r="B584" s="9" t="s">
        <v>288</v>
      </c>
      <c r="C584" s="9" t="s">
        <v>415</v>
      </c>
      <c r="D584" s="55">
        <f>D585</f>
        <v>5920</v>
      </c>
      <c r="E584" s="55">
        <f>E585</f>
        <v>5920</v>
      </c>
      <c r="F584" s="3"/>
      <c r="G584" s="3"/>
      <c r="H584" s="3"/>
    </row>
    <row r="585" spans="1:8" ht="13.5" outlineLevel="3">
      <c r="A585" s="16" t="s">
        <v>153</v>
      </c>
      <c r="B585" s="9" t="s">
        <v>288</v>
      </c>
      <c r="C585" s="9" t="s">
        <v>154</v>
      </c>
      <c r="D585" s="55">
        <f>D586</f>
        <v>5920</v>
      </c>
      <c r="E585" s="55">
        <f>E586</f>
        <v>5920</v>
      </c>
      <c r="F585" s="3"/>
      <c r="G585" s="3"/>
      <c r="H585" s="3"/>
    </row>
    <row r="586" spans="1:8" ht="13.5" outlineLevel="3">
      <c r="A586" s="24" t="s">
        <v>162</v>
      </c>
      <c r="B586" s="9" t="s">
        <v>288</v>
      </c>
      <c r="C586" s="9" t="s">
        <v>163</v>
      </c>
      <c r="D586" s="55">
        <f>ведомственная!F603</f>
        <v>5920</v>
      </c>
      <c r="E586" s="55">
        <f>ведомственная!G603</f>
        <v>5920</v>
      </c>
      <c r="F586" s="3"/>
      <c r="G586" s="3"/>
      <c r="H586" s="3"/>
    </row>
    <row r="587" spans="1:8" ht="13.5" outlineLevel="3">
      <c r="A587" s="14" t="s">
        <v>236</v>
      </c>
      <c r="B587" s="9" t="s">
        <v>286</v>
      </c>
      <c r="C587" s="9" t="s">
        <v>415</v>
      </c>
      <c r="D587" s="55">
        <f>D588</f>
        <v>150</v>
      </c>
      <c r="E587" s="55">
        <f>E588</f>
        <v>150</v>
      </c>
      <c r="F587" s="3"/>
      <c r="G587" s="3"/>
      <c r="H587" s="3"/>
    </row>
    <row r="588" spans="1:8" ht="13.5" outlineLevel="3">
      <c r="A588" s="16" t="s">
        <v>153</v>
      </c>
      <c r="B588" s="9" t="s">
        <v>286</v>
      </c>
      <c r="C588" s="9" t="s">
        <v>154</v>
      </c>
      <c r="D588" s="55">
        <f>D589</f>
        <v>150</v>
      </c>
      <c r="E588" s="55">
        <f>E589</f>
        <v>150</v>
      </c>
      <c r="F588" s="3"/>
      <c r="G588" s="3"/>
      <c r="H588" s="3"/>
    </row>
    <row r="589" spans="1:8" ht="13.5" outlineLevel="3">
      <c r="A589" s="24" t="s">
        <v>162</v>
      </c>
      <c r="B589" s="9" t="s">
        <v>286</v>
      </c>
      <c r="C589" s="9" t="s">
        <v>163</v>
      </c>
      <c r="D589" s="55">
        <f>ведомственная!F606</f>
        <v>150</v>
      </c>
      <c r="E589" s="55">
        <f>ведомственная!G606</f>
        <v>150</v>
      </c>
      <c r="F589" s="3"/>
      <c r="G589" s="3"/>
      <c r="H589" s="3"/>
    </row>
    <row r="590" spans="1:8" ht="13.5" outlineLevel="3">
      <c r="A590" s="24"/>
      <c r="B590" s="9"/>
      <c r="C590" s="9"/>
      <c r="D590" s="55"/>
      <c r="E590" s="55"/>
      <c r="F590" s="3"/>
      <c r="G590" s="3"/>
      <c r="H590" s="3"/>
    </row>
    <row r="591" spans="1:8" ht="25.5" outlineLevel="3">
      <c r="A591" s="43" t="s">
        <v>448</v>
      </c>
      <c r="B591" s="12" t="s">
        <v>99</v>
      </c>
      <c r="C591" s="44"/>
      <c r="D591" s="61">
        <f>D604+D609+D614+D592+D595+D598+D601</f>
        <v>84092</v>
      </c>
      <c r="E591" s="61">
        <f>E604+E609+E614+E592+E595+E598+E601</f>
        <v>87671</v>
      </c>
      <c r="F591" s="3"/>
      <c r="G591" s="3"/>
      <c r="H591" s="3"/>
    </row>
    <row r="592" spans="1:8" ht="27" outlineLevel="3">
      <c r="A592" s="14" t="s">
        <v>450</v>
      </c>
      <c r="B592" s="9" t="s">
        <v>386</v>
      </c>
      <c r="C592" s="9"/>
      <c r="D592" s="55">
        <f>D593</f>
        <v>10</v>
      </c>
      <c r="E592" s="55">
        <f>E593</f>
        <v>10</v>
      </c>
      <c r="F592" s="3"/>
      <c r="G592" s="3"/>
      <c r="H592" s="3"/>
    </row>
    <row r="593" spans="1:8" ht="13.5" outlineLevel="3">
      <c r="A593" s="16" t="s">
        <v>145</v>
      </c>
      <c r="B593" s="9" t="s">
        <v>386</v>
      </c>
      <c r="C593" s="9" t="s">
        <v>147</v>
      </c>
      <c r="D593" s="55">
        <f>D594</f>
        <v>10</v>
      </c>
      <c r="E593" s="55">
        <f>E594</f>
        <v>10</v>
      </c>
      <c r="F593" s="3"/>
      <c r="G593" s="3"/>
      <c r="H593" s="3"/>
    </row>
    <row r="594" spans="1:8" ht="13.5" outlineLevel="3">
      <c r="A594" s="16" t="s">
        <v>146</v>
      </c>
      <c r="B594" s="9" t="s">
        <v>386</v>
      </c>
      <c r="C594" s="9" t="s">
        <v>148</v>
      </c>
      <c r="D594" s="55">
        <f>ведомственная!F331</f>
        <v>10</v>
      </c>
      <c r="E594" s="55">
        <f>ведомственная!G331</f>
        <v>10</v>
      </c>
      <c r="F594" s="3"/>
      <c r="G594" s="3"/>
      <c r="H594" s="3"/>
    </row>
    <row r="595" spans="1:8" ht="27" outlineLevel="3">
      <c r="A595" s="14" t="s">
        <v>451</v>
      </c>
      <c r="B595" s="9" t="s">
        <v>387</v>
      </c>
      <c r="C595" s="9"/>
      <c r="D595" s="55">
        <f>D596</f>
        <v>500</v>
      </c>
      <c r="E595" s="55">
        <f>E596</f>
        <v>500</v>
      </c>
      <c r="F595" s="3"/>
      <c r="G595" s="3"/>
      <c r="H595" s="3"/>
    </row>
    <row r="596" spans="1:8" ht="13.5" outlineLevel="3">
      <c r="A596" s="16" t="s">
        <v>75</v>
      </c>
      <c r="B596" s="9" t="s">
        <v>387</v>
      </c>
      <c r="C596" s="9" t="s">
        <v>76</v>
      </c>
      <c r="D596" s="55">
        <f>D597</f>
        <v>500</v>
      </c>
      <c r="E596" s="55">
        <f>E597</f>
        <v>500</v>
      </c>
      <c r="F596" s="3"/>
      <c r="G596" s="3"/>
      <c r="H596" s="3"/>
    </row>
    <row r="597" spans="1:8" ht="13.5" outlineLevel="3">
      <c r="A597" s="16" t="s">
        <v>84</v>
      </c>
      <c r="B597" s="9" t="s">
        <v>387</v>
      </c>
      <c r="C597" s="9" t="s">
        <v>85</v>
      </c>
      <c r="D597" s="55">
        <f>ведомственная!F334</f>
        <v>500</v>
      </c>
      <c r="E597" s="55">
        <f>ведомственная!G334</f>
        <v>500</v>
      </c>
      <c r="F597" s="3"/>
      <c r="G597" s="3"/>
      <c r="H597" s="3"/>
    </row>
    <row r="598" spans="1:8" ht="13.5" outlineLevel="3">
      <c r="A598" s="14" t="s">
        <v>453</v>
      </c>
      <c r="B598" s="9" t="s">
        <v>388</v>
      </c>
      <c r="C598" s="9"/>
      <c r="D598" s="55">
        <f>D599</f>
        <v>100</v>
      </c>
      <c r="E598" s="55">
        <f>E599</f>
        <v>100</v>
      </c>
      <c r="F598" s="3"/>
      <c r="G598" s="3"/>
      <c r="H598" s="3"/>
    </row>
    <row r="599" spans="1:8" ht="13.5" outlineLevel="3">
      <c r="A599" s="16" t="s">
        <v>145</v>
      </c>
      <c r="B599" s="9" t="s">
        <v>388</v>
      </c>
      <c r="C599" s="9" t="s">
        <v>147</v>
      </c>
      <c r="D599" s="55">
        <f>D600</f>
        <v>100</v>
      </c>
      <c r="E599" s="55">
        <f>E600</f>
        <v>100</v>
      </c>
      <c r="F599" s="3"/>
      <c r="G599" s="3"/>
      <c r="H599" s="3"/>
    </row>
    <row r="600" spans="1:8" ht="13.5" outlineLevel="3">
      <c r="A600" s="16" t="s">
        <v>146</v>
      </c>
      <c r="B600" s="9" t="s">
        <v>388</v>
      </c>
      <c r="C600" s="9" t="s">
        <v>148</v>
      </c>
      <c r="D600" s="55">
        <f>ведомственная!F337</f>
        <v>100</v>
      </c>
      <c r="E600" s="55">
        <f>ведомственная!G337</f>
        <v>100</v>
      </c>
      <c r="F600" s="3"/>
      <c r="G600" s="3"/>
      <c r="H600" s="3"/>
    </row>
    <row r="601" spans="1:8" ht="13.5" outlineLevel="3">
      <c r="A601" s="14" t="s">
        <v>452</v>
      </c>
      <c r="B601" s="9" t="s">
        <v>389</v>
      </c>
      <c r="C601" s="9"/>
      <c r="D601" s="55">
        <f>D602</f>
        <v>50</v>
      </c>
      <c r="E601" s="55">
        <f>E602</f>
        <v>50</v>
      </c>
      <c r="F601" s="3"/>
      <c r="G601" s="3"/>
      <c r="H601" s="3"/>
    </row>
    <row r="602" spans="1:8" ht="13.5" outlineLevel="3">
      <c r="A602" s="16" t="s">
        <v>145</v>
      </c>
      <c r="B602" s="9" t="s">
        <v>389</v>
      </c>
      <c r="C602" s="9" t="s">
        <v>147</v>
      </c>
      <c r="D602" s="55">
        <f>D603</f>
        <v>50</v>
      </c>
      <c r="E602" s="55">
        <f>E603</f>
        <v>50</v>
      </c>
      <c r="F602" s="3"/>
      <c r="G602" s="3"/>
      <c r="H602" s="3"/>
    </row>
    <row r="603" spans="1:8" ht="13.5" outlineLevel="3">
      <c r="A603" s="16" t="s">
        <v>146</v>
      </c>
      <c r="B603" s="9" t="s">
        <v>389</v>
      </c>
      <c r="C603" s="9" t="s">
        <v>148</v>
      </c>
      <c r="D603" s="55">
        <f>ведомственная!F340</f>
        <v>50</v>
      </c>
      <c r="E603" s="55">
        <f>ведомственная!G340</f>
        <v>50</v>
      </c>
      <c r="F603" s="3"/>
      <c r="G603" s="3"/>
      <c r="H603" s="3"/>
    </row>
    <row r="604" spans="1:8" ht="13.5" outlineLevel="3">
      <c r="A604" s="14" t="s">
        <v>68</v>
      </c>
      <c r="B604" s="9" t="s">
        <v>390</v>
      </c>
      <c r="C604" s="9" t="s">
        <v>415</v>
      </c>
      <c r="D604" s="55">
        <f>D607+D605</f>
        <v>54919</v>
      </c>
      <c r="E604" s="55">
        <f>E607+E605</f>
        <v>57445</v>
      </c>
      <c r="F604" s="3"/>
      <c r="G604" s="3"/>
      <c r="H604" s="3"/>
    </row>
    <row r="605" spans="1:8" ht="13.5" outlineLevel="3">
      <c r="A605" s="16" t="s">
        <v>145</v>
      </c>
      <c r="B605" s="9" t="s">
        <v>390</v>
      </c>
      <c r="C605" s="9" t="s">
        <v>147</v>
      </c>
      <c r="D605" s="55">
        <f>D606</f>
        <v>489.7</v>
      </c>
      <c r="E605" s="55">
        <f>E606</f>
        <v>489.7</v>
      </c>
      <c r="F605" s="3"/>
      <c r="G605" s="3"/>
      <c r="H605" s="3"/>
    </row>
    <row r="606" spans="1:8" ht="13.5" outlineLevel="3">
      <c r="A606" s="16" t="s">
        <v>146</v>
      </c>
      <c r="B606" s="9" t="s">
        <v>390</v>
      </c>
      <c r="C606" s="9" t="s">
        <v>148</v>
      </c>
      <c r="D606" s="55">
        <f>ведомственная!F343</f>
        <v>489.7</v>
      </c>
      <c r="E606" s="55">
        <f>ведомственная!G343</f>
        <v>489.7</v>
      </c>
      <c r="F606" s="3"/>
      <c r="G606" s="3"/>
      <c r="H606" s="3"/>
    </row>
    <row r="607" spans="1:8" ht="13.5" outlineLevel="3">
      <c r="A607" s="16" t="s">
        <v>75</v>
      </c>
      <c r="B607" s="9" t="s">
        <v>390</v>
      </c>
      <c r="C607" s="9" t="s">
        <v>76</v>
      </c>
      <c r="D607" s="55">
        <f>D608</f>
        <v>54429.3</v>
      </c>
      <c r="E607" s="55">
        <f>E608</f>
        <v>56955.3</v>
      </c>
      <c r="F607" s="3"/>
      <c r="G607" s="3"/>
      <c r="H607" s="3"/>
    </row>
    <row r="608" spans="1:8" ht="13.5" outlineLevel="3">
      <c r="A608" s="21" t="s">
        <v>168</v>
      </c>
      <c r="B608" s="9" t="s">
        <v>390</v>
      </c>
      <c r="C608" s="9" t="s">
        <v>169</v>
      </c>
      <c r="D608" s="55">
        <f>ведомственная!F345</f>
        <v>54429.3</v>
      </c>
      <c r="E608" s="55">
        <f>ведомственная!G345</f>
        <v>56955.3</v>
      </c>
      <c r="F608" s="3"/>
      <c r="G608" s="3"/>
      <c r="H608" s="3"/>
    </row>
    <row r="609" spans="1:8" ht="13.5" outlineLevel="3">
      <c r="A609" s="16" t="s">
        <v>430</v>
      </c>
      <c r="B609" s="9" t="s">
        <v>100</v>
      </c>
      <c r="C609" s="9"/>
      <c r="D609" s="55">
        <f>D610+D612</f>
        <v>5102</v>
      </c>
      <c r="E609" s="55">
        <f>E610+E612</f>
        <v>5149</v>
      </c>
      <c r="F609" s="3"/>
      <c r="G609" s="3"/>
      <c r="H609" s="3"/>
    </row>
    <row r="610" spans="1:8" ht="27.75" customHeight="1" outlineLevel="3">
      <c r="A610" s="16" t="s">
        <v>143</v>
      </c>
      <c r="B610" s="9" t="s">
        <v>100</v>
      </c>
      <c r="C610" s="9" t="s">
        <v>125</v>
      </c>
      <c r="D610" s="55">
        <f>D611</f>
        <v>4490.3999999999996</v>
      </c>
      <c r="E610" s="55">
        <f>E611</f>
        <v>4537.3999999999996</v>
      </c>
      <c r="F610" s="3"/>
      <c r="G610" s="3"/>
      <c r="H610" s="3"/>
    </row>
    <row r="611" spans="1:8" ht="13.5" outlineLevel="3">
      <c r="A611" s="16" t="s">
        <v>144</v>
      </c>
      <c r="B611" s="9" t="s">
        <v>100</v>
      </c>
      <c r="C611" s="9" t="s">
        <v>429</v>
      </c>
      <c r="D611" s="55">
        <f>ведомственная!F52</f>
        <v>4490.3999999999996</v>
      </c>
      <c r="E611" s="55">
        <f>ведомственная!G52</f>
        <v>4537.3999999999996</v>
      </c>
      <c r="F611" s="3"/>
      <c r="G611" s="3"/>
      <c r="H611" s="3"/>
    </row>
    <row r="612" spans="1:8" ht="13.5" outlineLevel="3">
      <c r="A612" s="16" t="s">
        <v>145</v>
      </c>
      <c r="B612" s="9" t="s">
        <v>100</v>
      </c>
      <c r="C612" s="9" t="s">
        <v>147</v>
      </c>
      <c r="D612" s="55">
        <f>D613</f>
        <v>611.6</v>
      </c>
      <c r="E612" s="55">
        <f>E613</f>
        <v>611.6</v>
      </c>
      <c r="F612" s="3"/>
      <c r="G612" s="3"/>
      <c r="H612" s="3"/>
    </row>
    <row r="613" spans="1:8" ht="13.5" outlineLevel="3">
      <c r="A613" s="16" t="s">
        <v>146</v>
      </c>
      <c r="B613" s="9" t="s">
        <v>100</v>
      </c>
      <c r="C613" s="9" t="s">
        <v>148</v>
      </c>
      <c r="D613" s="55">
        <f>ведомственная!F54</f>
        <v>611.6</v>
      </c>
      <c r="E613" s="55">
        <f>ведомственная!G54</f>
        <v>611.6</v>
      </c>
      <c r="F613" s="3"/>
      <c r="G613" s="3"/>
      <c r="H613" s="3"/>
    </row>
    <row r="614" spans="1:8" ht="17.25" customHeight="1" outlineLevel="3">
      <c r="A614" s="16" t="s">
        <v>12</v>
      </c>
      <c r="B614" s="9" t="s">
        <v>537</v>
      </c>
      <c r="C614" s="9"/>
      <c r="D614" s="55">
        <f>D615</f>
        <v>23411</v>
      </c>
      <c r="E614" s="55">
        <f>E615</f>
        <v>24417</v>
      </c>
      <c r="F614" s="3"/>
      <c r="G614" s="3"/>
      <c r="H614" s="3"/>
    </row>
    <row r="615" spans="1:8" ht="14.25" customHeight="1" outlineLevel="3">
      <c r="A615" s="16" t="s">
        <v>145</v>
      </c>
      <c r="B615" s="9" t="s">
        <v>537</v>
      </c>
      <c r="C615" s="9" t="s">
        <v>147</v>
      </c>
      <c r="D615" s="55">
        <f>D616</f>
        <v>23411</v>
      </c>
      <c r="E615" s="55">
        <f>E616</f>
        <v>24417</v>
      </c>
      <c r="F615" s="3"/>
      <c r="G615" s="3"/>
      <c r="H615" s="3"/>
    </row>
    <row r="616" spans="1:8" ht="13.5" outlineLevel="3">
      <c r="A616" s="16" t="s">
        <v>146</v>
      </c>
      <c r="B616" s="9" t="s">
        <v>537</v>
      </c>
      <c r="C616" s="9" t="s">
        <v>148</v>
      </c>
      <c r="D616" s="55">
        <f>ведомственная!F310</f>
        <v>23411</v>
      </c>
      <c r="E616" s="55">
        <f>ведомственная!G310</f>
        <v>24417</v>
      </c>
      <c r="F616" s="3"/>
      <c r="G616" s="3"/>
      <c r="H616" s="3"/>
    </row>
    <row r="617" spans="1:8" ht="13.5" outlineLevel="3">
      <c r="A617" s="24"/>
      <c r="B617" s="9"/>
      <c r="C617" s="9"/>
      <c r="D617" s="55"/>
      <c r="E617" s="55"/>
      <c r="F617" s="3"/>
      <c r="G617" s="3"/>
      <c r="H617" s="3"/>
    </row>
    <row r="618" spans="1:8" ht="13.5" outlineLevel="3">
      <c r="A618" s="49" t="s">
        <v>174</v>
      </c>
      <c r="B618" s="12" t="s">
        <v>108</v>
      </c>
      <c r="C618" s="44"/>
      <c r="D618" s="61">
        <f>D619+D629+D626+D632</f>
        <v>8661.9</v>
      </c>
      <c r="E618" s="61">
        <f>E619+E629+E626+E632</f>
        <v>8661.9</v>
      </c>
      <c r="F618" s="3"/>
      <c r="G618" s="3"/>
      <c r="H618" s="3"/>
    </row>
    <row r="619" spans="1:8" ht="13.5" outlineLevel="3">
      <c r="A619" s="14" t="s">
        <v>425</v>
      </c>
      <c r="B619" s="9" t="s">
        <v>511</v>
      </c>
      <c r="C619" s="9" t="s">
        <v>415</v>
      </c>
      <c r="D619" s="55">
        <f>D620+D622+D624</f>
        <v>6828.9</v>
      </c>
      <c r="E619" s="55">
        <f>E620+E622+E624</f>
        <v>6828.9</v>
      </c>
      <c r="F619" s="3"/>
      <c r="G619" s="3"/>
      <c r="H619" s="3"/>
    </row>
    <row r="620" spans="1:8" ht="26.25" customHeight="1" outlineLevel="3">
      <c r="A620" s="16" t="s">
        <v>143</v>
      </c>
      <c r="B620" s="9" t="s">
        <v>511</v>
      </c>
      <c r="C620" s="9" t="s">
        <v>125</v>
      </c>
      <c r="D620" s="55">
        <f>D621</f>
        <v>5221</v>
      </c>
      <c r="E620" s="55">
        <f>E621</f>
        <v>5221</v>
      </c>
      <c r="F620" s="3"/>
      <c r="G620" s="3"/>
      <c r="H620" s="3"/>
    </row>
    <row r="621" spans="1:8" ht="13.5" outlineLevel="3">
      <c r="A621" s="16" t="s">
        <v>144</v>
      </c>
      <c r="B621" s="9" t="s">
        <v>511</v>
      </c>
      <c r="C621" s="9" t="s">
        <v>429</v>
      </c>
      <c r="D621" s="55">
        <f>ведомственная!F743+ведомственная!F752</f>
        <v>5221</v>
      </c>
      <c r="E621" s="55">
        <f>ведомственная!G743+ведомственная!G752</f>
        <v>5221</v>
      </c>
      <c r="F621" s="3"/>
      <c r="G621" s="3"/>
      <c r="H621" s="3"/>
    </row>
    <row r="622" spans="1:8" ht="13.5" outlineLevel="3">
      <c r="A622" s="16" t="s">
        <v>145</v>
      </c>
      <c r="B622" s="9" t="s">
        <v>511</v>
      </c>
      <c r="C622" s="9" t="s">
        <v>147</v>
      </c>
      <c r="D622" s="55">
        <f>D623</f>
        <v>1591.9</v>
      </c>
      <c r="E622" s="55">
        <f>E623</f>
        <v>1591.9</v>
      </c>
      <c r="F622" s="3"/>
      <c r="G622" s="3"/>
      <c r="H622" s="3"/>
    </row>
    <row r="623" spans="1:8" ht="13.5" outlineLevel="3">
      <c r="A623" s="16" t="s">
        <v>146</v>
      </c>
      <c r="B623" s="9" t="s">
        <v>511</v>
      </c>
      <c r="C623" s="9" t="s">
        <v>148</v>
      </c>
      <c r="D623" s="55">
        <f>ведомственная!F745+ведомственная!F754</f>
        <v>1591.9</v>
      </c>
      <c r="E623" s="55">
        <f>ведомственная!G745+ведомственная!G754</f>
        <v>1591.9</v>
      </c>
      <c r="F623" s="3"/>
      <c r="G623" s="3"/>
      <c r="H623" s="3"/>
    </row>
    <row r="624" spans="1:8" ht="13.5" outlineLevel="3">
      <c r="A624" s="16" t="s">
        <v>149</v>
      </c>
      <c r="B624" s="9" t="s">
        <v>511</v>
      </c>
      <c r="C624" s="9" t="s">
        <v>151</v>
      </c>
      <c r="D624" s="55">
        <f>D625</f>
        <v>16</v>
      </c>
      <c r="E624" s="55">
        <f>E625</f>
        <v>16</v>
      </c>
      <c r="F624" s="3"/>
      <c r="G624" s="3"/>
      <c r="H624" s="3"/>
    </row>
    <row r="625" spans="1:8" ht="13.5" outlineLevel="3">
      <c r="A625" s="16" t="s">
        <v>150</v>
      </c>
      <c r="B625" s="9" t="s">
        <v>511</v>
      </c>
      <c r="C625" s="9" t="s">
        <v>152</v>
      </c>
      <c r="D625" s="55">
        <f>ведомственная!F747</f>
        <v>16</v>
      </c>
      <c r="E625" s="55">
        <f>ведомственная!G747</f>
        <v>16</v>
      </c>
      <c r="F625" s="3"/>
      <c r="G625" s="3"/>
      <c r="H625" s="3"/>
    </row>
    <row r="626" spans="1:8" ht="18" customHeight="1" outlineLevel="3">
      <c r="A626" s="14" t="s">
        <v>323</v>
      </c>
      <c r="B626" s="9" t="s">
        <v>109</v>
      </c>
      <c r="C626" s="9" t="s">
        <v>415</v>
      </c>
      <c r="D626" s="55">
        <f>D627</f>
        <v>35</v>
      </c>
      <c r="E626" s="55">
        <f>E627</f>
        <v>35</v>
      </c>
      <c r="F626" s="3"/>
      <c r="G626" s="3"/>
      <c r="H626" s="3"/>
    </row>
    <row r="627" spans="1:8" ht="13.5" outlineLevel="3">
      <c r="A627" s="16" t="s">
        <v>145</v>
      </c>
      <c r="B627" s="9" t="s">
        <v>109</v>
      </c>
      <c r="C627" s="9" t="s">
        <v>147</v>
      </c>
      <c r="D627" s="55">
        <f>D628</f>
        <v>35</v>
      </c>
      <c r="E627" s="55">
        <f>E628</f>
        <v>35</v>
      </c>
      <c r="F627" s="3"/>
      <c r="G627" s="3"/>
      <c r="H627" s="3"/>
    </row>
    <row r="628" spans="1:8" ht="13.5" outlineLevel="3">
      <c r="A628" s="16" t="s">
        <v>146</v>
      </c>
      <c r="B628" s="9" t="s">
        <v>109</v>
      </c>
      <c r="C628" s="9" t="s">
        <v>148</v>
      </c>
      <c r="D628" s="55">
        <f>ведомственная!F82</f>
        <v>35</v>
      </c>
      <c r="E628" s="55">
        <f>ведомственная!G82</f>
        <v>35</v>
      </c>
      <c r="F628" s="3"/>
      <c r="G628" s="3"/>
      <c r="H628" s="3"/>
    </row>
    <row r="629" spans="1:8" ht="13.5" outlineLevel="3">
      <c r="A629" s="14" t="s">
        <v>433</v>
      </c>
      <c r="B629" s="9" t="s">
        <v>512</v>
      </c>
      <c r="C629" s="9" t="s">
        <v>415</v>
      </c>
      <c r="D629" s="55">
        <f>D630</f>
        <v>1588</v>
      </c>
      <c r="E629" s="55">
        <f>E630</f>
        <v>1588</v>
      </c>
      <c r="F629" s="3"/>
      <c r="G629" s="3"/>
      <c r="H629" s="3"/>
    </row>
    <row r="630" spans="1:8" ht="27" customHeight="1" outlineLevel="3">
      <c r="A630" s="16" t="s">
        <v>143</v>
      </c>
      <c r="B630" s="9" t="s">
        <v>512</v>
      </c>
      <c r="C630" s="9" t="s">
        <v>125</v>
      </c>
      <c r="D630" s="55">
        <f>D631</f>
        <v>1588</v>
      </c>
      <c r="E630" s="55">
        <f>E631</f>
        <v>1588</v>
      </c>
      <c r="F630" s="3"/>
      <c r="G630" s="3"/>
      <c r="H630" s="3"/>
    </row>
    <row r="631" spans="1:8" ht="13.5" outlineLevel="3">
      <c r="A631" s="16" t="s">
        <v>144</v>
      </c>
      <c r="B631" s="9" t="s">
        <v>512</v>
      </c>
      <c r="C631" s="9" t="s">
        <v>429</v>
      </c>
      <c r="D631" s="55">
        <f>ведомственная!F757</f>
        <v>1588</v>
      </c>
      <c r="E631" s="55">
        <f>ведомственная!G757</f>
        <v>1588</v>
      </c>
      <c r="F631" s="3"/>
      <c r="G631" s="3"/>
      <c r="H631" s="3"/>
    </row>
    <row r="632" spans="1:8" ht="25.5" outlineLevel="3">
      <c r="A632" s="66" t="s">
        <v>14</v>
      </c>
      <c r="B632" s="9" t="s">
        <v>513</v>
      </c>
      <c r="C632" s="9"/>
      <c r="D632" s="55">
        <f>D633</f>
        <v>210</v>
      </c>
      <c r="E632" s="55">
        <f>E633</f>
        <v>210</v>
      </c>
      <c r="F632" s="3"/>
      <c r="G632" s="3"/>
      <c r="H632" s="3"/>
    </row>
    <row r="633" spans="1:8" ht="15.75" customHeight="1" outlineLevel="3">
      <c r="A633" s="16" t="s">
        <v>145</v>
      </c>
      <c r="B633" s="9" t="s">
        <v>513</v>
      </c>
      <c r="C633" s="9" t="s">
        <v>147</v>
      </c>
      <c r="D633" s="55">
        <f>D634</f>
        <v>210</v>
      </c>
      <c r="E633" s="55">
        <f>E634</f>
        <v>210</v>
      </c>
    </row>
    <row r="634" spans="1:8" ht="17.25" customHeight="1" outlineLevel="3">
      <c r="A634" s="16" t="s">
        <v>146</v>
      </c>
      <c r="B634" s="9" t="s">
        <v>513</v>
      </c>
      <c r="C634" s="9" t="s">
        <v>148</v>
      </c>
      <c r="D634" s="55">
        <f>ведомственная!F760</f>
        <v>210</v>
      </c>
      <c r="E634" s="55">
        <f>ведомственная!G760</f>
        <v>210</v>
      </c>
    </row>
    <row r="635" spans="1:8" ht="13.5" outlineLevel="3">
      <c r="A635" s="16"/>
      <c r="B635" s="9"/>
      <c r="C635" s="9"/>
      <c r="D635" s="55"/>
      <c r="E635" s="55"/>
    </row>
    <row r="636" spans="1:8" outlineLevel="3">
      <c r="A636" s="50" t="s">
        <v>413</v>
      </c>
      <c r="B636" s="51"/>
      <c r="C636" s="51"/>
      <c r="D636" s="63">
        <f>D8+D13+D68+D217+D282+D302+D359+D365+D385+D509+D520+D551+D561+D566+D618+D591+D276</f>
        <v>3812844.3000000007</v>
      </c>
      <c r="E636" s="63">
        <f>E8+E13+E68+E217+E282+E302+E359+E365+E385+E509+E520+E551+E561+E566+E618+E591+E276</f>
        <v>3826591.6</v>
      </c>
    </row>
    <row r="637" spans="1:8" outlineLevel="3"/>
    <row r="638" spans="1:8" outlineLevel="3"/>
    <row r="640" spans="1:8">
      <c r="D640" s="6"/>
    </row>
  </sheetData>
  <mergeCells count="8">
    <mergeCell ref="A1:E1"/>
    <mergeCell ref="A2:H2"/>
    <mergeCell ref="A4:H4"/>
    <mergeCell ref="D6:E6"/>
    <mergeCell ref="A6:A7"/>
    <mergeCell ref="B6:B7"/>
    <mergeCell ref="C6:C7"/>
    <mergeCell ref="A3:E3"/>
  </mergeCells>
  <phoneticPr fontId="0" type="noConversion"/>
  <pageMargins left="1.24" right="0.35433070866141736" top="0.51181102362204722" bottom="0.19685039370078741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ведомственная</vt:lpstr>
      <vt:lpstr>функциональная</vt:lpstr>
      <vt:lpstr>программы</vt:lpstr>
      <vt:lpstr>ведомственная!APPT</vt:lpstr>
      <vt:lpstr>функциональная!APPT</vt:lpstr>
      <vt:lpstr>ведомственная!FIO</vt:lpstr>
      <vt:lpstr>функциональная!FIO</vt:lpstr>
      <vt:lpstr>функциональная!SIGN</vt:lpstr>
      <vt:lpstr>ведомственная!Область_печати</vt:lpstr>
      <vt:lpstr>программы!Область_печати</vt:lpstr>
      <vt:lpstr>функциональная!Область_печати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bd</cp:lastModifiedBy>
  <cp:lastPrinted>2016-11-07T09:54:49Z</cp:lastPrinted>
  <dcterms:created xsi:type="dcterms:W3CDTF">2002-03-11T10:22:12Z</dcterms:created>
  <dcterms:modified xsi:type="dcterms:W3CDTF">2016-11-07T10:08:28Z</dcterms:modified>
</cp:coreProperties>
</file>