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495" yWindow="-240" windowWidth="15450" windowHeight="10320" activeTab="2"/>
  </bookViews>
  <sheets>
    <sheet name="ведомственная" sheetId="3" r:id="rId1"/>
    <sheet name="функциональная" sheetId="5" r:id="rId2"/>
    <sheet name="программы" sheetId="6" r:id="rId3"/>
  </sheets>
  <definedNames>
    <definedName name="APPT" localSheetId="0">ведомственная!$A$808</definedName>
    <definedName name="APPT" localSheetId="2">программы!#REF!</definedName>
    <definedName name="APPT" localSheetId="1">функциональная!$A$15</definedName>
    <definedName name="FIO" localSheetId="0">ведомственная!$F$808</definedName>
    <definedName name="FIO" localSheetId="2">программы!#REF!</definedName>
    <definedName name="FIO" localSheetId="1">функциональная!$E$15</definedName>
    <definedName name="SIGN" localSheetId="0">ведомственная!#REF!</definedName>
    <definedName name="SIGN" localSheetId="2">программы!#REF!</definedName>
    <definedName name="SIGN" localSheetId="1">функциональная!$A$15:$G$16</definedName>
    <definedName name="_xlnm.Print_Area" localSheetId="0">ведомственная!$A$1:$F$869</definedName>
    <definedName name="_xlnm.Print_Area" localSheetId="2">программы!$A$1:$D$694</definedName>
    <definedName name="_xlnm.Print_Area" localSheetId="1">функциональная!$A$1:$E$833</definedName>
  </definedNames>
  <calcPr calcId="124519"/>
</workbook>
</file>

<file path=xl/calcChain.xml><?xml version="1.0" encoding="utf-8"?>
<calcChain xmlns="http://schemas.openxmlformats.org/spreadsheetml/2006/main">
  <c r="D209" i="6"/>
  <c r="D222"/>
  <c r="D491"/>
  <c r="E140" i="5"/>
  <c r="E516"/>
  <c r="E523"/>
  <c r="E522" s="1"/>
  <c r="F846" i="3"/>
  <c r="E515" i="5"/>
  <c r="E589"/>
  <c r="E588" s="1"/>
  <c r="E592"/>
  <c r="E591" s="1"/>
  <c r="E667"/>
  <c r="E666" s="1"/>
  <c r="E665" s="1"/>
  <c r="E664" s="1"/>
  <c r="E780"/>
  <c r="E779" s="1"/>
  <c r="E778" s="1"/>
  <c r="E794"/>
  <c r="E816"/>
  <c r="E818"/>
  <c r="D385" i="6"/>
  <c r="D384" s="1"/>
  <c r="D354"/>
  <c r="D353" s="1"/>
  <c r="D352" s="1"/>
  <c r="E207" i="5"/>
  <c r="E206" s="1"/>
  <c r="E176"/>
  <c r="E175" s="1"/>
  <c r="E174" s="1"/>
  <c r="F115" i="3"/>
  <c r="F114" s="1"/>
  <c r="F147"/>
  <c r="F146" s="1"/>
  <c r="D458" i="6" l="1"/>
  <c r="D455"/>
  <c r="D452"/>
  <c r="D449"/>
  <c r="D448" s="1"/>
  <c r="D447" s="1"/>
  <c r="D446"/>
  <c r="D445" s="1"/>
  <c r="D444" s="1"/>
  <c r="D443"/>
  <c r="D457"/>
  <c r="D456" s="1"/>
  <c r="D454"/>
  <c r="D453" s="1"/>
  <c r="D451"/>
  <c r="D450" s="1"/>
  <c r="D442"/>
  <c r="D441" s="1"/>
  <c r="E282" i="5"/>
  <c r="E281" s="1"/>
  <c r="E280" s="1"/>
  <c r="E279"/>
  <c r="E278" s="1"/>
  <c r="E277" s="1"/>
  <c r="E276"/>
  <c r="E275" s="1"/>
  <c r="E274" s="1"/>
  <c r="E273"/>
  <c r="E272" s="1"/>
  <c r="E271" s="1"/>
  <c r="E270"/>
  <c r="E269" s="1"/>
  <c r="E268" s="1"/>
  <c r="E267"/>
  <c r="E266" s="1"/>
  <c r="E265" s="1"/>
  <c r="F218" i="3"/>
  <c r="F217" s="1"/>
  <c r="F215"/>
  <c r="F214" s="1"/>
  <c r="D440" i="6" l="1"/>
  <c r="E264" i="5"/>
  <c r="E297" l="1"/>
  <c r="F374" i="3"/>
  <c r="F373" s="1"/>
  <c r="D494" i="6" l="1"/>
  <c r="D515"/>
  <c r="D685" l="1"/>
  <c r="D684" s="1"/>
  <c r="D683" s="1"/>
  <c r="E146" i="5"/>
  <c r="E145" s="1"/>
  <c r="E144" s="1"/>
  <c r="F86" i="3"/>
  <c r="F85" s="1"/>
  <c r="F84" s="1"/>
  <c r="D383" i="6"/>
  <c r="D382" s="1"/>
  <c r="D381" s="1"/>
  <c r="D380"/>
  <c r="D379" s="1"/>
  <c r="D378" s="1"/>
  <c r="D377"/>
  <c r="D376" s="1"/>
  <c r="D375" s="1"/>
  <c r="E205" i="5"/>
  <c r="E204" s="1"/>
  <c r="E203" s="1"/>
  <c r="E202"/>
  <c r="E201" s="1"/>
  <c r="E200" s="1"/>
  <c r="E199"/>
  <c r="E198" s="1"/>
  <c r="E197" s="1"/>
  <c r="D351" i="6"/>
  <c r="D350" s="1"/>
  <c r="D349" s="1"/>
  <c r="E173" i="5"/>
  <c r="E172" s="1"/>
  <c r="E171" s="1"/>
  <c r="F144" i="3" l="1"/>
  <c r="F143" s="1"/>
  <c r="F141"/>
  <c r="F140" s="1"/>
  <c r="F112"/>
  <c r="F111" s="1"/>
  <c r="F138"/>
  <c r="F137" s="1"/>
  <c r="D613" i="6"/>
  <c r="D612" s="1"/>
  <c r="D611" s="1"/>
  <c r="D610" s="1"/>
  <c r="E324" i="5"/>
  <c r="E323" s="1"/>
  <c r="E322" s="1"/>
  <c r="E321" s="1"/>
  <c r="F260" i="3"/>
  <c r="F259" s="1"/>
  <c r="F258" s="1"/>
  <c r="F246"/>
  <c r="F245" s="1"/>
  <c r="D14" i="6"/>
  <c r="D13" s="1"/>
  <c r="D12" s="1"/>
  <c r="E310" i="5"/>
  <c r="E309" s="1"/>
  <c r="E308" s="1"/>
  <c r="E663"/>
  <c r="F718" i="3"/>
  <c r="F717" s="1"/>
  <c r="F716" s="1"/>
  <c r="F715" s="1"/>
  <c r="D30" i="6"/>
  <c r="D29" s="1"/>
  <c r="D28" s="1"/>
  <c r="E481" i="5"/>
  <c r="E480" s="1"/>
  <c r="E479" s="1"/>
  <c r="F631" i="3"/>
  <c r="F630" s="1"/>
  <c r="D22" i="6"/>
  <c r="D21" s="1"/>
  <c r="D20" s="1"/>
  <c r="E626" i="5"/>
  <c r="E625" s="1"/>
  <c r="E624" s="1"/>
  <c r="F682" i="3"/>
  <c r="F681" s="1"/>
  <c r="D219" i="6"/>
  <c r="D218" s="1"/>
  <c r="D217" s="1"/>
  <c r="D539"/>
  <c r="D538" s="1"/>
  <c r="D537"/>
  <c r="D536" s="1"/>
  <c r="D535"/>
  <c r="D534" s="1"/>
  <c r="D242"/>
  <c r="D241" s="1"/>
  <c r="D240"/>
  <c r="D239" s="1"/>
  <c r="D238"/>
  <c r="D237" s="1"/>
  <c r="E612" i="5"/>
  <c r="E611" s="1"/>
  <c r="E610"/>
  <c r="E609" s="1"/>
  <c r="E608"/>
  <c r="E607" s="1"/>
  <c r="E577"/>
  <c r="E575"/>
  <c r="E573"/>
  <c r="E497"/>
  <c r="E496" s="1"/>
  <c r="E495" s="1"/>
  <c r="F600" i="3"/>
  <c r="F598"/>
  <c r="F571"/>
  <c r="F573"/>
  <c r="F575"/>
  <c r="F528"/>
  <c r="F527" s="1"/>
  <c r="D505" i="6"/>
  <c r="D504" s="1"/>
  <c r="D503"/>
  <c r="D502" s="1"/>
  <c r="E28" i="5"/>
  <c r="E27" s="1"/>
  <c r="E30"/>
  <c r="E29" s="1"/>
  <c r="F19" i="3"/>
  <c r="F21"/>
  <c r="F815"/>
  <c r="F18" l="1"/>
  <c r="E606" i="5"/>
  <c r="F570" i="3"/>
  <c r="E572" i="5"/>
  <c r="D533" i="6"/>
  <c r="D236"/>
  <c r="D501"/>
  <c r="E26" i="5"/>
  <c r="D151" i="6" l="1"/>
  <c r="D150" s="1"/>
  <c r="D149" s="1"/>
  <c r="E419" i="5"/>
  <c r="E418" s="1"/>
  <c r="E417" s="1"/>
  <c r="E300"/>
  <c r="F377" i="3"/>
  <c r="F376" s="1"/>
  <c r="F384"/>
  <c r="F383" s="1"/>
  <c r="F382" s="1"/>
  <c r="F381" s="1"/>
  <c r="F372" l="1"/>
  <c r="F371" s="1"/>
  <c r="F370" s="1"/>
  <c r="F369" s="1"/>
  <c r="E807" i="5"/>
  <c r="E806" s="1"/>
  <c r="D304" i="6"/>
  <c r="D303" s="1"/>
  <c r="D285"/>
  <c r="D284" s="1"/>
  <c r="D282"/>
  <c r="D281" s="1"/>
  <c r="E788" i="5"/>
  <c r="E787" s="1"/>
  <c r="E785"/>
  <c r="E784" s="1"/>
  <c r="D269" i="6"/>
  <c r="D268" s="1"/>
  <c r="E772" i="5"/>
  <c r="E771" s="1"/>
  <c r="F750" i="3"/>
  <c r="F747"/>
  <c r="F734"/>
  <c r="F767"/>
  <c r="E463" i="5"/>
  <c r="E462" s="1"/>
  <c r="E461" s="1"/>
  <c r="D587" i="6"/>
  <c r="D586" s="1"/>
  <c r="D585" s="1"/>
  <c r="E252" i="5"/>
  <c r="E251" s="1"/>
  <c r="E250" s="1"/>
  <c r="D256" i="6"/>
  <c r="D255" s="1"/>
  <c r="D254" s="1"/>
  <c r="D259"/>
  <c r="D258" s="1"/>
  <c r="D257" s="1"/>
  <c r="D262"/>
  <c r="D261" s="1"/>
  <c r="D264"/>
  <c r="D263" s="1"/>
  <c r="D266"/>
  <c r="D265" s="1"/>
  <c r="D271"/>
  <c r="D270" s="1"/>
  <c r="D267" s="1"/>
  <c r="D274"/>
  <c r="D273" s="1"/>
  <c r="D272" s="1"/>
  <c r="D277"/>
  <c r="D276" s="1"/>
  <c r="D275" s="1"/>
  <c r="D280"/>
  <c r="D279" s="1"/>
  <c r="D278" s="1"/>
  <c r="D287"/>
  <c r="D286" s="1"/>
  <c r="D283" s="1"/>
  <c r="D290"/>
  <c r="D289" s="1"/>
  <c r="D292"/>
  <c r="D291" s="1"/>
  <c r="D295"/>
  <c r="D294" s="1"/>
  <c r="D293" s="1"/>
  <c r="D298"/>
  <c r="D297" s="1"/>
  <c r="D296" s="1"/>
  <c r="D301"/>
  <c r="D300" s="1"/>
  <c r="D299" s="1"/>
  <c r="D306"/>
  <c r="D305" s="1"/>
  <c r="D309"/>
  <c r="D308" s="1"/>
  <c r="D307" s="1"/>
  <c r="D312"/>
  <c r="D311" s="1"/>
  <c r="D310" s="1"/>
  <c r="E762" i="5"/>
  <c r="E761" s="1"/>
  <c r="E760" s="1"/>
  <c r="E765"/>
  <c r="E764" s="1"/>
  <c r="E767"/>
  <c r="E766" s="1"/>
  <c r="E769"/>
  <c r="E768" s="1"/>
  <c r="E774"/>
  <c r="E773" s="1"/>
  <c r="E770" s="1"/>
  <c r="E777"/>
  <c r="E776" s="1"/>
  <c r="E775" s="1"/>
  <c r="E783"/>
  <c r="E782" s="1"/>
  <c r="E790"/>
  <c r="E789" s="1"/>
  <c r="E793"/>
  <c r="E792" s="1"/>
  <c r="E791" s="1"/>
  <c r="E798"/>
  <c r="E797" s="1"/>
  <c r="E796" s="1"/>
  <c r="E801"/>
  <c r="E800" s="1"/>
  <c r="E799" s="1"/>
  <c r="E804"/>
  <c r="E803" s="1"/>
  <c r="E802" s="1"/>
  <c r="E809"/>
  <c r="E808" s="1"/>
  <c r="E812"/>
  <c r="E811" s="1"/>
  <c r="E810" s="1"/>
  <c r="E815"/>
  <c r="E814" s="1"/>
  <c r="E813" s="1"/>
  <c r="D578" i="6"/>
  <c r="D577" s="1"/>
  <c r="D576" s="1"/>
  <c r="D581"/>
  <c r="D580" s="1"/>
  <c r="D579" s="1"/>
  <c r="D584"/>
  <c r="D583" s="1"/>
  <c r="D582" s="1"/>
  <c r="D589"/>
  <c r="D588" s="1"/>
  <c r="D592"/>
  <c r="D591" s="1"/>
  <c r="D595"/>
  <c r="D594" s="1"/>
  <c r="E243" i="5"/>
  <c r="E242" s="1"/>
  <c r="E241" s="1"/>
  <c r="E246"/>
  <c r="E245" s="1"/>
  <c r="E244" s="1"/>
  <c r="E249"/>
  <c r="E248" s="1"/>
  <c r="E247" s="1"/>
  <c r="E254"/>
  <c r="E253" s="1"/>
  <c r="E257"/>
  <c r="E256" s="1"/>
  <c r="E260"/>
  <c r="E259" s="1"/>
  <c r="F191" i="3"/>
  <c r="F190" s="1"/>
  <c r="F194"/>
  <c r="F193" s="1"/>
  <c r="F197"/>
  <c r="F196" s="1"/>
  <c r="F200"/>
  <c r="F199" s="1"/>
  <c r="D52" i="6"/>
  <c r="D53"/>
  <c r="E638" i="5"/>
  <c r="E639"/>
  <c r="F694" i="3"/>
  <c r="F693" s="1"/>
  <c r="F173"/>
  <c r="F172" s="1"/>
  <c r="F176"/>
  <c r="F175" s="1"/>
  <c r="F168"/>
  <c r="F167" s="1"/>
  <c r="F165"/>
  <c r="F164" s="1"/>
  <c r="F188"/>
  <c r="F187" s="1"/>
  <c r="F182"/>
  <c r="F181" s="1"/>
  <c r="F185"/>
  <c r="F184" s="1"/>
  <c r="F159"/>
  <c r="F158" s="1"/>
  <c r="F157" s="1"/>
  <c r="F156" s="1"/>
  <c r="F154"/>
  <c r="F153" s="1"/>
  <c r="F152" s="1"/>
  <c r="F151" s="1"/>
  <c r="F206"/>
  <c r="F205" s="1"/>
  <c r="F209"/>
  <c r="F208" s="1"/>
  <c r="F212"/>
  <c r="F211" s="1"/>
  <c r="F221"/>
  <c r="F220" s="1"/>
  <c r="F227"/>
  <c r="F226" s="1"/>
  <c r="F225" s="1"/>
  <c r="F231"/>
  <c r="F230" s="1"/>
  <c r="F229" s="1"/>
  <c r="F236"/>
  <c r="F235" s="1"/>
  <c r="F234" s="1"/>
  <c r="F273"/>
  <c r="F272" s="1"/>
  <c r="F276"/>
  <c r="F275" s="1"/>
  <c r="F279"/>
  <c r="F278" s="1"/>
  <c r="F282"/>
  <c r="F281" s="1"/>
  <c r="F285"/>
  <c r="F284" s="1"/>
  <c r="F13"/>
  <c r="F15"/>
  <c r="F25"/>
  <c r="F27"/>
  <c r="F31"/>
  <c r="F33"/>
  <c r="F35"/>
  <c r="F38"/>
  <c r="F37" s="1"/>
  <c r="F41"/>
  <c r="F40" s="1"/>
  <c r="F45"/>
  <c r="F44" s="1"/>
  <c r="F48"/>
  <c r="F47" s="1"/>
  <c r="F52"/>
  <c r="F54"/>
  <c r="F67"/>
  <c r="F66" s="1"/>
  <c r="F64"/>
  <c r="F63" s="1"/>
  <c r="F78"/>
  <c r="F77" s="1"/>
  <c r="F71"/>
  <c r="F73"/>
  <c r="F75"/>
  <c r="F60"/>
  <c r="F58" s="1"/>
  <c r="F82"/>
  <c r="F81" s="1"/>
  <c r="F80" s="1"/>
  <c r="F93"/>
  <c r="F92" s="1"/>
  <c r="F96"/>
  <c r="F95" s="1"/>
  <c r="F99"/>
  <c r="F98" s="1"/>
  <c r="F106"/>
  <c r="F105" s="1"/>
  <c r="F109"/>
  <c r="F108" s="1"/>
  <c r="F119"/>
  <c r="F121"/>
  <c r="F123"/>
  <c r="F126"/>
  <c r="F125" s="1"/>
  <c r="F129"/>
  <c r="F128" s="1"/>
  <c r="F132"/>
  <c r="F131" s="1"/>
  <c r="F135"/>
  <c r="F134" s="1"/>
  <c r="F243"/>
  <c r="F242" s="1"/>
  <c r="F241" s="1"/>
  <c r="F251"/>
  <c r="F250" s="1"/>
  <c r="F249" s="1"/>
  <c r="F248" s="1"/>
  <c r="F256"/>
  <c r="F255" s="1"/>
  <c r="F266"/>
  <c r="F265" s="1"/>
  <c r="F264" s="1"/>
  <c r="F263" s="1"/>
  <c r="F262" s="1"/>
  <c r="F298"/>
  <c r="F297" s="1"/>
  <c r="F296" s="1"/>
  <c r="F292"/>
  <c r="F291" s="1"/>
  <c r="F290" s="1"/>
  <c r="F289" s="1"/>
  <c r="F288" s="1"/>
  <c r="F311"/>
  <c r="F310" s="1"/>
  <c r="F308"/>
  <c r="F307" s="1"/>
  <c r="F305"/>
  <c r="F304" s="1"/>
  <c r="F314"/>
  <c r="F313" s="1"/>
  <c r="F318"/>
  <c r="F317" s="1"/>
  <c r="F316" s="1"/>
  <c r="F325"/>
  <c r="F324" s="1"/>
  <c r="F323" s="1"/>
  <c r="F322" s="1"/>
  <c r="F321" s="1"/>
  <c r="F336"/>
  <c r="F335" s="1"/>
  <c r="F334" s="1"/>
  <c r="F333" s="1"/>
  <c r="F358"/>
  <c r="F356"/>
  <c r="F344"/>
  <c r="F343" s="1"/>
  <c r="F347"/>
  <c r="F346" s="1"/>
  <c r="F350"/>
  <c r="F349" s="1"/>
  <c r="F353"/>
  <c r="F352" s="1"/>
  <c r="F331"/>
  <c r="F330" s="1"/>
  <c r="F329" s="1"/>
  <c r="F328" s="1"/>
  <c r="F340"/>
  <c r="F339" s="1"/>
  <c r="F338" s="1"/>
  <c r="F365"/>
  <c r="F364" s="1"/>
  <c r="F850"/>
  <c r="F849" s="1"/>
  <c r="F848" s="1"/>
  <c r="F847" s="1"/>
  <c r="F834"/>
  <c r="F836"/>
  <c r="F838"/>
  <c r="F830"/>
  <c r="F829" s="1"/>
  <c r="F828" s="1"/>
  <c r="F844"/>
  <c r="F843" s="1"/>
  <c r="F842" s="1"/>
  <c r="F841" s="1"/>
  <c r="F840" s="1"/>
  <c r="F867"/>
  <c r="F866" s="1"/>
  <c r="F865" s="1"/>
  <c r="F864" s="1"/>
  <c r="F863" s="1"/>
  <c r="F862" s="1"/>
  <c r="F856"/>
  <c r="F858"/>
  <c r="F860"/>
  <c r="F691"/>
  <c r="F690" s="1"/>
  <c r="F698"/>
  <c r="F697" s="1"/>
  <c r="F704"/>
  <c r="F703" s="1"/>
  <c r="F701"/>
  <c r="F700" s="1"/>
  <c r="F707"/>
  <c r="F706" s="1"/>
  <c r="F713"/>
  <c r="F712" s="1"/>
  <c r="F710"/>
  <c r="F709" s="1"/>
  <c r="F686"/>
  <c r="F688"/>
  <c r="F679"/>
  <c r="F678" s="1"/>
  <c r="F677" s="1"/>
  <c r="F755"/>
  <c r="F754" s="1"/>
  <c r="F775"/>
  <c r="F774" s="1"/>
  <c r="F758"/>
  <c r="F757" s="1"/>
  <c r="F761"/>
  <c r="F760" s="1"/>
  <c r="F764"/>
  <c r="F763" s="1"/>
  <c r="F769"/>
  <c r="F766" s="1"/>
  <c r="F772"/>
  <c r="F771" s="1"/>
  <c r="F724"/>
  <c r="F723" s="1"/>
  <c r="F727"/>
  <c r="F729"/>
  <c r="F731"/>
  <c r="F736"/>
  <c r="F739"/>
  <c r="F738" s="1"/>
  <c r="F742"/>
  <c r="F741" s="1"/>
  <c r="F745"/>
  <c r="F752"/>
  <c r="F657"/>
  <c r="F653"/>
  <c r="F655"/>
  <c r="F659"/>
  <c r="F662"/>
  <c r="F661" s="1"/>
  <c r="F665"/>
  <c r="F664" s="1"/>
  <c r="F669"/>
  <c r="F668" s="1"/>
  <c r="F672"/>
  <c r="F671" s="1"/>
  <c r="F648"/>
  <c r="F647" s="1"/>
  <c r="F646" s="1"/>
  <c r="F645" s="1"/>
  <c r="F640"/>
  <c r="F639" s="1"/>
  <c r="F643"/>
  <c r="F642" s="1"/>
  <c r="F621"/>
  <c r="F620" s="1"/>
  <c r="F627"/>
  <c r="F626" s="1"/>
  <c r="F634"/>
  <c r="F633" s="1"/>
  <c r="F804"/>
  <c r="F806"/>
  <c r="F808"/>
  <c r="F813"/>
  <c r="F818"/>
  <c r="F817" s="1"/>
  <c r="F821"/>
  <c r="F820" s="1"/>
  <c r="F399"/>
  <c r="F398" s="1"/>
  <c r="F397" s="1"/>
  <c r="F396" s="1"/>
  <c r="F405"/>
  <c r="F404" s="1"/>
  <c r="F403" s="1"/>
  <c r="F402" s="1"/>
  <c r="F401" s="1"/>
  <c r="F389"/>
  <c r="F388" s="1"/>
  <c r="F392"/>
  <c r="F391" s="1"/>
  <c r="F414"/>
  <c r="F413" s="1"/>
  <c r="F417"/>
  <c r="F416" s="1"/>
  <c r="F419"/>
  <c r="F423"/>
  <c r="F422" s="1"/>
  <c r="F426"/>
  <c r="F428"/>
  <c r="F434"/>
  <c r="F433" s="1"/>
  <c r="F431"/>
  <c r="F430" s="1"/>
  <c r="F442"/>
  <c r="F444"/>
  <c r="F446"/>
  <c r="F440"/>
  <c r="F464"/>
  <c r="F466"/>
  <c r="F449"/>
  <c r="F448" s="1"/>
  <c r="F452"/>
  <c r="F451" s="1"/>
  <c r="F455"/>
  <c r="F454" s="1"/>
  <c r="F458"/>
  <c r="F457" s="1"/>
  <c r="F469"/>
  <c r="F471"/>
  <c r="F477"/>
  <c r="F479"/>
  <c r="F481"/>
  <c r="F484"/>
  <c r="F483" s="1"/>
  <c r="F487"/>
  <c r="F489"/>
  <c r="F492"/>
  <c r="F494"/>
  <c r="F500"/>
  <c r="F499" s="1"/>
  <c r="F503"/>
  <c r="F502" s="1"/>
  <c r="F506"/>
  <c r="F508"/>
  <c r="F511"/>
  <c r="F510" s="1"/>
  <c r="F514"/>
  <c r="F513" s="1"/>
  <c r="F461"/>
  <c r="F460" s="1"/>
  <c r="F497"/>
  <c r="F496" s="1"/>
  <c r="F474"/>
  <c r="F473" s="1"/>
  <c r="F519"/>
  <c r="F518" s="1"/>
  <c r="F522"/>
  <c r="F521" s="1"/>
  <c r="F525"/>
  <c r="F524" s="1"/>
  <c r="F534"/>
  <c r="F533" s="1"/>
  <c r="F532" s="1"/>
  <c r="F538"/>
  <c r="F537" s="1"/>
  <c r="F536" s="1"/>
  <c r="F542"/>
  <c r="F541" s="1"/>
  <c r="F540" s="1"/>
  <c r="F548"/>
  <c r="F547" s="1"/>
  <c r="F551"/>
  <c r="F550" s="1"/>
  <c r="F557"/>
  <c r="F556" s="1"/>
  <c r="F555" s="1"/>
  <c r="F568"/>
  <c r="F567" s="1"/>
  <c r="F561"/>
  <c r="F563"/>
  <c r="F565"/>
  <c r="F578"/>
  <c r="F577" s="1"/>
  <c r="F581"/>
  <c r="F580" s="1"/>
  <c r="F584"/>
  <c r="F583" s="1"/>
  <c r="F592"/>
  <c r="F591" s="1"/>
  <c r="F589"/>
  <c r="F588" s="1"/>
  <c r="F596"/>
  <c r="F604"/>
  <c r="F603" s="1"/>
  <c r="F602" s="1"/>
  <c r="F613"/>
  <c r="F611"/>
  <c r="F784"/>
  <c r="F783" s="1"/>
  <c r="F787"/>
  <c r="F786" s="1"/>
  <c r="F790"/>
  <c r="F789" s="1"/>
  <c r="F793"/>
  <c r="F792" s="1"/>
  <c r="F796"/>
  <c r="F795" s="1"/>
  <c r="D689" i="6"/>
  <c r="D688" s="1"/>
  <c r="D687" s="1"/>
  <c r="D692"/>
  <c r="D691" s="1"/>
  <c r="D690" s="1"/>
  <c r="D675"/>
  <c r="D674" s="1"/>
  <c r="D677"/>
  <c r="D676" s="1"/>
  <c r="D679"/>
  <c r="D678" s="1"/>
  <c r="D682"/>
  <c r="D681" s="1"/>
  <c r="D680" s="1"/>
  <c r="D77"/>
  <c r="D76" s="1"/>
  <c r="D75" s="1"/>
  <c r="D92"/>
  <c r="D91" s="1"/>
  <c r="D94"/>
  <c r="D93" s="1"/>
  <c r="D113"/>
  <c r="D112" s="1"/>
  <c r="D115"/>
  <c r="D114" s="1"/>
  <c r="D117"/>
  <c r="D116" s="1"/>
  <c r="D111"/>
  <c r="D110" s="1"/>
  <c r="D159"/>
  <c r="D158" s="1"/>
  <c r="D161"/>
  <c r="D160" s="1"/>
  <c r="D163"/>
  <c r="D162" s="1"/>
  <c r="D200"/>
  <c r="D199" s="1"/>
  <c r="D198" s="1"/>
  <c r="D228"/>
  <c r="D227" s="1"/>
  <c r="D230"/>
  <c r="D229" s="1"/>
  <c r="D232"/>
  <c r="D231" s="1"/>
  <c r="D235"/>
  <c r="D234" s="1"/>
  <c r="D233" s="1"/>
  <c r="D80"/>
  <c r="D79" s="1"/>
  <c r="D78" s="1"/>
  <c r="D104"/>
  <c r="D103" s="1"/>
  <c r="D102" s="1"/>
  <c r="D107"/>
  <c r="D106" s="1"/>
  <c r="D105" s="1"/>
  <c r="D182"/>
  <c r="D181" s="1"/>
  <c r="D180" s="1"/>
  <c r="D185"/>
  <c r="D184" s="1"/>
  <c r="D183" s="1"/>
  <c r="D188"/>
  <c r="D187" s="1"/>
  <c r="D190"/>
  <c r="D189" s="1"/>
  <c r="D193"/>
  <c r="D192" s="1"/>
  <c r="D191" s="1"/>
  <c r="D196"/>
  <c r="D195" s="1"/>
  <c r="D194" s="1"/>
  <c r="D83"/>
  <c r="D82" s="1"/>
  <c r="D81" s="1"/>
  <c r="D120"/>
  <c r="D119" s="1"/>
  <c r="D118" s="1"/>
  <c r="D123"/>
  <c r="D122" s="1"/>
  <c r="D121" s="1"/>
  <c r="D126"/>
  <c r="D125" s="1"/>
  <c r="D124" s="1"/>
  <c r="D129"/>
  <c r="D128" s="1"/>
  <c r="D127" s="1"/>
  <c r="D132"/>
  <c r="D131" s="1"/>
  <c r="D130" s="1"/>
  <c r="D135"/>
  <c r="D134" s="1"/>
  <c r="D133" s="1"/>
  <c r="D203"/>
  <c r="D202" s="1"/>
  <c r="D201" s="1"/>
  <c r="D245"/>
  <c r="D244" s="1"/>
  <c r="D243" s="1"/>
  <c r="D248"/>
  <c r="D247" s="1"/>
  <c r="D246" s="1"/>
  <c r="D251"/>
  <c r="D250" s="1"/>
  <c r="D249" s="1"/>
  <c r="D49"/>
  <c r="D48" s="1"/>
  <c r="D47" s="1"/>
  <c r="E635" i="5"/>
  <c r="E634" s="1"/>
  <c r="E633" s="1"/>
  <c r="D138" i="6"/>
  <c r="D137" s="1"/>
  <c r="D140"/>
  <c r="D139" s="1"/>
  <c r="D143"/>
  <c r="D142" s="1"/>
  <c r="D145"/>
  <c r="D144" s="1"/>
  <c r="D166"/>
  <c r="D165" s="1"/>
  <c r="D164" s="1"/>
  <c r="D169"/>
  <c r="D168" s="1"/>
  <c r="D171"/>
  <c r="D170" s="1"/>
  <c r="D174"/>
  <c r="D173" s="1"/>
  <c r="D176"/>
  <c r="D175" s="1"/>
  <c r="D154"/>
  <c r="D153" s="1"/>
  <c r="D156"/>
  <c r="D155" s="1"/>
  <c r="D148"/>
  <c r="D147" s="1"/>
  <c r="D146" s="1"/>
  <c r="D179"/>
  <c r="D178" s="1"/>
  <c r="D177" s="1"/>
  <c r="E416" i="5"/>
  <c r="E415" s="1"/>
  <c r="E414" s="1"/>
  <c r="E605"/>
  <c r="E604" s="1"/>
  <c r="E603" s="1"/>
  <c r="E616"/>
  <c r="E615" s="1"/>
  <c r="E614" s="1"/>
  <c r="E613" s="1"/>
  <c r="E384"/>
  <c r="E383" s="1"/>
  <c r="E386"/>
  <c r="E385" s="1"/>
  <c r="E388"/>
  <c r="E387" s="1"/>
  <c r="E382"/>
  <c r="E381" s="1"/>
  <c r="E406"/>
  <c r="E405" s="1"/>
  <c r="E408"/>
  <c r="E407" s="1"/>
  <c r="E391"/>
  <c r="E390" s="1"/>
  <c r="E389" s="1"/>
  <c r="E394"/>
  <c r="E393" s="1"/>
  <c r="E392" s="1"/>
  <c r="E397"/>
  <c r="E396" s="1"/>
  <c r="E395" s="1"/>
  <c r="E400"/>
  <c r="E399" s="1"/>
  <c r="E398" s="1"/>
  <c r="E411"/>
  <c r="E410" s="1"/>
  <c r="E413"/>
  <c r="E412" s="1"/>
  <c r="E422"/>
  <c r="E421" s="1"/>
  <c r="E424"/>
  <c r="E423" s="1"/>
  <c r="E426"/>
  <c r="E425" s="1"/>
  <c r="E429"/>
  <c r="E428" s="1"/>
  <c r="E427" s="1"/>
  <c r="E432"/>
  <c r="E431" s="1"/>
  <c r="E434"/>
  <c r="E433" s="1"/>
  <c r="E437"/>
  <c r="E436" s="1"/>
  <c r="E439"/>
  <c r="E438" s="1"/>
  <c r="E445"/>
  <c r="E444" s="1"/>
  <c r="E443" s="1"/>
  <c r="E448"/>
  <c r="E447" s="1"/>
  <c r="E446" s="1"/>
  <c r="E451"/>
  <c r="E450" s="1"/>
  <c r="E453"/>
  <c r="E452" s="1"/>
  <c r="E456"/>
  <c r="E455" s="1"/>
  <c r="E454" s="1"/>
  <c r="E459"/>
  <c r="E458" s="1"/>
  <c r="E457" s="1"/>
  <c r="E403"/>
  <c r="E402" s="1"/>
  <c r="E401" s="1"/>
  <c r="E442"/>
  <c r="E441" s="1"/>
  <c r="E440" s="1"/>
  <c r="E571"/>
  <c r="E570" s="1"/>
  <c r="E569" s="1"/>
  <c r="E564"/>
  <c r="E563" s="1"/>
  <c r="E566"/>
  <c r="E565" s="1"/>
  <c r="E568"/>
  <c r="E567" s="1"/>
  <c r="E581"/>
  <c r="E580" s="1"/>
  <c r="E579" s="1"/>
  <c r="E584"/>
  <c r="E583" s="1"/>
  <c r="E582" s="1"/>
  <c r="E587"/>
  <c r="E586" s="1"/>
  <c r="E585" s="1"/>
  <c r="E73"/>
  <c r="E72" s="1"/>
  <c r="E75"/>
  <c r="E74" s="1"/>
  <c r="E77"/>
  <c r="E76" s="1"/>
  <c r="E69"/>
  <c r="E68" s="1"/>
  <c r="E67" s="1"/>
  <c r="E66" s="1"/>
  <c r="E81"/>
  <c r="E80" s="1"/>
  <c r="E83"/>
  <c r="E82" s="1"/>
  <c r="E86"/>
  <c r="E85" s="1"/>
  <c r="E84" s="1"/>
  <c r="E89"/>
  <c r="E88" s="1"/>
  <c r="E87" s="1"/>
  <c r="E12"/>
  <c r="E11" s="1"/>
  <c r="E14"/>
  <c r="E13" s="1"/>
  <c r="E16"/>
  <c r="E15" s="1"/>
  <c r="E22"/>
  <c r="E21" s="1"/>
  <c r="E24"/>
  <c r="E23" s="1"/>
  <c r="E34"/>
  <c r="E33" s="1"/>
  <c r="E36"/>
  <c r="E35" s="1"/>
  <c r="E40"/>
  <c r="E39" s="1"/>
  <c r="E42"/>
  <c r="E41" s="1"/>
  <c r="E44"/>
  <c r="E43" s="1"/>
  <c r="E47"/>
  <c r="E46" s="1"/>
  <c r="E45" s="1"/>
  <c r="E50"/>
  <c r="D525" i="6" s="1"/>
  <c r="D524" s="1"/>
  <c r="D523" s="1"/>
  <c r="E54" i="5"/>
  <c r="E53" s="1"/>
  <c r="E52" s="1"/>
  <c r="E57"/>
  <c r="E56" s="1"/>
  <c r="E55" s="1"/>
  <c r="E61"/>
  <c r="E60" s="1"/>
  <c r="E63"/>
  <c r="E62" s="1"/>
  <c r="E128"/>
  <c r="E127" s="1"/>
  <c r="E126" s="1"/>
  <c r="E125"/>
  <c r="E124" s="1"/>
  <c r="E123" s="1"/>
  <c r="E139"/>
  <c r="E138" s="1"/>
  <c r="E137" s="1"/>
  <c r="E132"/>
  <c r="D528" i="6" s="1"/>
  <c r="D527" s="1"/>
  <c r="E134" i="5"/>
  <c r="D530" i="6" s="1"/>
  <c r="D529" s="1"/>
  <c r="E136" i="5"/>
  <c r="E135" s="1"/>
  <c r="E101"/>
  <c r="E100" s="1"/>
  <c r="E99" s="1"/>
  <c r="E105"/>
  <c r="E104" s="1"/>
  <c r="E103" s="1"/>
  <c r="E102" s="1"/>
  <c r="E109"/>
  <c r="E108" s="1"/>
  <c r="E107" s="1"/>
  <c r="E112"/>
  <c r="E111" s="1"/>
  <c r="E110" s="1"/>
  <c r="E115"/>
  <c r="E114" s="1"/>
  <c r="E113" s="1"/>
  <c r="E118"/>
  <c r="E117" s="1"/>
  <c r="E116" s="1"/>
  <c r="E121"/>
  <c r="D487" i="6" s="1"/>
  <c r="D486" s="1"/>
  <c r="D485" s="1"/>
  <c r="E143" i="5"/>
  <c r="E142" s="1"/>
  <c r="E141" s="1"/>
  <c r="E95"/>
  <c r="E94" s="1"/>
  <c r="E93" s="1"/>
  <c r="E92" s="1"/>
  <c r="E91" s="1"/>
  <c r="E90" s="1"/>
  <c r="D561" i="6"/>
  <c r="D560" s="1"/>
  <c r="D559" s="1"/>
  <c r="D552"/>
  <c r="D551" s="1"/>
  <c r="D550" s="1"/>
  <c r="D609"/>
  <c r="D608" s="1"/>
  <c r="D607" s="1"/>
  <c r="D606" s="1"/>
  <c r="D605" s="1"/>
  <c r="D11"/>
  <c r="D10" s="1"/>
  <c r="D9" s="1"/>
  <c r="D422"/>
  <c r="D421" s="1"/>
  <c r="D420" s="1"/>
  <c r="D419"/>
  <c r="D418" s="1"/>
  <c r="D417" s="1"/>
  <c r="D425"/>
  <c r="D424" s="1"/>
  <c r="D423" s="1"/>
  <c r="D429"/>
  <c r="D428" s="1"/>
  <c r="D427" s="1"/>
  <c r="D426" s="1"/>
  <c r="D433"/>
  <c r="D432" s="1"/>
  <c r="D431" s="1"/>
  <c r="D430" s="1"/>
  <c r="E693" i="5"/>
  <c r="E692" s="1"/>
  <c r="E691" s="1"/>
  <c r="E684"/>
  <c r="E683" s="1"/>
  <c r="E682" s="1"/>
  <c r="E307"/>
  <c r="E306" s="1"/>
  <c r="E305" s="1"/>
  <c r="E320"/>
  <c r="E319" s="1"/>
  <c r="E318" s="1"/>
  <c r="E288"/>
  <c r="E287" s="1"/>
  <c r="E286" s="1"/>
  <c r="E285" s="1"/>
  <c r="E292"/>
  <c r="E291" s="1"/>
  <c r="E290" s="1"/>
  <c r="E289" s="1"/>
  <c r="E632"/>
  <c r="E631" s="1"/>
  <c r="E630"/>
  <c r="E629" s="1"/>
  <c r="E673"/>
  <c r="E672" s="1"/>
  <c r="E675"/>
  <c r="D39" i="6" s="1"/>
  <c r="D38" s="1"/>
  <c r="E677" i="5"/>
  <c r="E676" s="1"/>
  <c r="E623"/>
  <c r="E622" s="1"/>
  <c r="E621" s="1"/>
  <c r="E620" s="1"/>
  <c r="D26" i="6"/>
  <c r="D27"/>
  <c r="D33"/>
  <c r="D32" s="1"/>
  <c r="D31" s="1"/>
  <c r="E471" i="5"/>
  <c r="E470" s="1"/>
  <c r="E469" s="1"/>
  <c r="E468"/>
  <c r="E467" s="1"/>
  <c r="E466" s="1"/>
  <c r="D56" i="6"/>
  <c r="D55" s="1"/>
  <c r="D54" s="1"/>
  <c r="D62"/>
  <c r="D61" s="1"/>
  <c r="D60" s="1"/>
  <c r="D59"/>
  <c r="D58" s="1"/>
  <c r="D57" s="1"/>
  <c r="D65"/>
  <c r="D64" s="1"/>
  <c r="D63" s="1"/>
  <c r="D71"/>
  <c r="D70" s="1"/>
  <c r="D69" s="1"/>
  <c r="D68"/>
  <c r="D67" s="1"/>
  <c r="D66" s="1"/>
  <c r="D19"/>
  <c r="D18" s="1"/>
  <c r="D17" s="1"/>
  <c r="D16" s="1"/>
  <c r="D475"/>
  <c r="D474" s="1"/>
  <c r="D473" s="1"/>
  <c r="D478"/>
  <c r="D477" s="1"/>
  <c r="D476" s="1"/>
  <c r="D481"/>
  <c r="D480" s="1"/>
  <c r="D479" s="1"/>
  <c r="D439"/>
  <c r="D438" s="1"/>
  <c r="D436" s="1"/>
  <c r="D465"/>
  <c r="D464" s="1"/>
  <c r="D463" s="1"/>
  <c r="D462"/>
  <c r="D461" s="1"/>
  <c r="D460" s="1"/>
  <c r="D471"/>
  <c r="D470" s="1"/>
  <c r="D469" s="1"/>
  <c r="D468"/>
  <c r="D467" s="1"/>
  <c r="D466" s="1"/>
  <c r="D490"/>
  <c r="D489" s="1"/>
  <c r="D497"/>
  <c r="D496" s="1"/>
  <c r="D495" s="1"/>
  <c r="D500"/>
  <c r="D499" s="1"/>
  <c r="D498" s="1"/>
  <c r="D509"/>
  <c r="D508" s="1"/>
  <c r="D511"/>
  <c r="D510" s="1"/>
  <c r="D558"/>
  <c r="D557" s="1"/>
  <c r="D556" s="1"/>
  <c r="D555"/>
  <c r="D554" s="1"/>
  <c r="D553" s="1"/>
  <c r="D514"/>
  <c r="D517"/>
  <c r="D516" s="1"/>
  <c r="D519"/>
  <c r="D518" s="1"/>
  <c r="D522"/>
  <c r="D521" s="1"/>
  <c r="D520" s="1"/>
  <c r="D542"/>
  <c r="D541" s="1"/>
  <c r="D540" s="1"/>
  <c r="D545"/>
  <c r="D544" s="1"/>
  <c r="D543" s="1"/>
  <c r="D548"/>
  <c r="D547" s="1"/>
  <c r="D546" s="1"/>
  <c r="D86"/>
  <c r="D84" s="1"/>
  <c r="D89"/>
  <c r="D88" s="1"/>
  <c r="D87" s="1"/>
  <c r="D97"/>
  <c r="D96" s="1"/>
  <c r="D101"/>
  <c r="D100" s="1"/>
  <c r="D99"/>
  <c r="D98" s="1"/>
  <c r="D206"/>
  <c r="D205" s="1"/>
  <c r="D204" s="1"/>
  <c r="D216"/>
  <c r="D215" s="1"/>
  <c r="D214" s="1"/>
  <c r="D213"/>
  <c r="D212" s="1"/>
  <c r="D208"/>
  <c r="D211"/>
  <c r="D210" s="1"/>
  <c r="D221"/>
  <c r="D224"/>
  <c r="D223" s="1"/>
  <c r="D327"/>
  <c r="D326" s="1"/>
  <c r="D325" s="1"/>
  <c r="D330"/>
  <c r="D329" s="1"/>
  <c r="D328" s="1"/>
  <c r="D333"/>
  <c r="D332" s="1"/>
  <c r="D331" s="1"/>
  <c r="D336"/>
  <c r="D335" s="1"/>
  <c r="D334" s="1"/>
  <c r="D339"/>
  <c r="D338" s="1"/>
  <c r="D337" s="1"/>
  <c r="D345"/>
  <c r="D344" s="1"/>
  <c r="D343" s="1"/>
  <c r="D348"/>
  <c r="D347" s="1"/>
  <c r="D346" s="1"/>
  <c r="D358"/>
  <c r="D357" s="1"/>
  <c r="D360"/>
  <c r="D359" s="1"/>
  <c r="D362"/>
  <c r="D361" s="1"/>
  <c r="D365"/>
  <c r="D364" s="1"/>
  <c r="D363" s="1"/>
  <c r="D368"/>
  <c r="D367" s="1"/>
  <c r="D366" s="1"/>
  <c r="D371"/>
  <c r="D370" s="1"/>
  <c r="D369" s="1"/>
  <c r="D374"/>
  <c r="D373" s="1"/>
  <c r="D372" s="1"/>
  <c r="D390"/>
  <c r="D389" s="1"/>
  <c r="D388" s="1"/>
  <c r="D393"/>
  <c r="D392" s="1"/>
  <c r="D391" s="1"/>
  <c r="D396"/>
  <c r="D395" s="1"/>
  <c r="D394" s="1"/>
  <c r="D409"/>
  <c r="D408" s="1"/>
  <c r="D407" s="1"/>
  <c r="D406" s="1"/>
  <c r="D413"/>
  <c r="D412" s="1"/>
  <c r="D411" s="1"/>
  <c r="D410" s="1"/>
  <c r="D566"/>
  <c r="D565" s="1"/>
  <c r="D564" s="1"/>
  <c r="D569"/>
  <c r="D568" s="1"/>
  <c r="D567" s="1"/>
  <c r="D572"/>
  <c r="D571" s="1"/>
  <c r="D570" s="1"/>
  <c r="D600"/>
  <c r="D599" s="1"/>
  <c r="D598" s="1"/>
  <c r="D603"/>
  <c r="D602" s="1"/>
  <c r="D601" s="1"/>
  <c r="D618"/>
  <c r="D617" s="1"/>
  <c r="D616" s="1"/>
  <c r="D615" s="1"/>
  <c r="D628"/>
  <c r="D627" s="1"/>
  <c r="D624"/>
  <c r="D623" s="1"/>
  <c r="D626"/>
  <c r="D625" s="1"/>
  <c r="D630"/>
  <c r="D629" s="1"/>
  <c r="D633"/>
  <c r="D632" s="1"/>
  <c r="D631" s="1"/>
  <c r="D636"/>
  <c r="D635" s="1"/>
  <c r="D634" s="1"/>
  <c r="D640"/>
  <c r="D639" s="1"/>
  <c r="D638" s="1"/>
  <c r="D643"/>
  <c r="D642" s="1"/>
  <c r="D641" s="1"/>
  <c r="D662"/>
  <c r="D661" s="1"/>
  <c r="D660"/>
  <c r="D659" s="1"/>
  <c r="D665"/>
  <c r="D664" s="1"/>
  <c r="D667"/>
  <c r="D666" s="1"/>
  <c r="D670"/>
  <c r="D669" s="1"/>
  <c r="D668" s="1"/>
  <c r="D648"/>
  <c r="D647" s="1"/>
  <c r="D646" s="1"/>
  <c r="D651"/>
  <c r="D650" s="1"/>
  <c r="D649" s="1"/>
  <c r="D654"/>
  <c r="D653" s="1"/>
  <c r="D652" s="1"/>
  <c r="D657"/>
  <c r="D656" s="1"/>
  <c r="D655" s="1"/>
  <c r="D318"/>
  <c r="D317" s="1"/>
  <c r="D316" s="1"/>
  <c r="D315" s="1"/>
  <c r="D322"/>
  <c r="D321" s="1"/>
  <c r="D320" s="1"/>
  <c r="D319" s="1"/>
  <c r="E488" i="5"/>
  <c r="E487" s="1"/>
  <c r="E486" s="1"/>
  <c r="E491"/>
  <c r="E490" s="1"/>
  <c r="E489" s="1"/>
  <c r="E494"/>
  <c r="E493" s="1"/>
  <c r="E492" s="1"/>
  <c r="E477"/>
  <c r="E478"/>
  <c r="E484"/>
  <c r="E483" s="1"/>
  <c r="E482" s="1"/>
  <c r="E690"/>
  <c r="E689" s="1"/>
  <c r="E688" s="1"/>
  <c r="E687"/>
  <c r="E686" s="1"/>
  <c r="E685" s="1"/>
  <c r="E697"/>
  <c r="E696" s="1"/>
  <c r="E695" s="1"/>
  <c r="E694" s="1"/>
  <c r="E642"/>
  <c r="E641" s="1"/>
  <c r="E640" s="1"/>
  <c r="E648"/>
  <c r="E647" s="1"/>
  <c r="E646" s="1"/>
  <c r="E645"/>
  <c r="E644" s="1"/>
  <c r="E643" s="1"/>
  <c r="E651"/>
  <c r="E650" s="1"/>
  <c r="E649" s="1"/>
  <c r="E657"/>
  <c r="E656" s="1"/>
  <c r="E655" s="1"/>
  <c r="E654"/>
  <c r="E653" s="1"/>
  <c r="E652" s="1"/>
  <c r="E662"/>
  <c r="E661" s="1"/>
  <c r="E660" s="1"/>
  <c r="E659" s="1"/>
  <c r="E180"/>
  <c r="E179" s="1"/>
  <c r="E182"/>
  <c r="E181" s="1"/>
  <c r="E184"/>
  <c r="E183" s="1"/>
  <c r="E187"/>
  <c r="E186" s="1"/>
  <c r="E185" s="1"/>
  <c r="E190"/>
  <c r="E189" s="1"/>
  <c r="E188" s="1"/>
  <c r="E193"/>
  <c r="E192" s="1"/>
  <c r="E191" s="1"/>
  <c r="E196"/>
  <c r="E195" s="1"/>
  <c r="E194" s="1"/>
  <c r="E720"/>
  <c r="E719" s="1"/>
  <c r="E718" s="1"/>
  <c r="E717" s="1"/>
  <c r="E716" s="1"/>
  <c r="E715"/>
  <c r="E714" s="1"/>
  <c r="E713" s="1"/>
  <c r="E712" s="1"/>
  <c r="E711" s="1"/>
  <c r="E742"/>
  <c r="E741" s="1"/>
  <c r="E740"/>
  <c r="E739" s="1"/>
  <c r="E728"/>
  <c r="E727" s="1"/>
  <c r="E726" s="1"/>
  <c r="E731"/>
  <c r="E730" s="1"/>
  <c r="E729" s="1"/>
  <c r="E734"/>
  <c r="E733" s="1"/>
  <c r="E732" s="1"/>
  <c r="E737"/>
  <c r="E736" s="1"/>
  <c r="E735" s="1"/>
  <c r="E710"/>
  <c r="E709" s="1"/>
  <c r="E708" s="1"/>
  <c r="E707" s="1"/>
  <c r="E706" s="1"/>
  <c r="E724"/>
  <c r="E723" s="1"/>
  <c r="E722" s="1"/>
  <c r="E721" s="1"/>
  <c r="E539"/>
  <c r="E538" s="1"/>
  <c r="E535"/>
  <c r="E534" s="1"/>
  <c r="E537"/>
  <c r="E536" s="1"/>
  <c r="E541"/>
  <c r="E540" s="1"/>
  <c r="E544"/>
  <c r="E543" s="1"/>
  <c r="E542" s="1"/>
  <c r="E547"/>
  <c r="E546" s="1"/>
  <c r="E545" s="1"/>
  <c r="E551"/>
  <c r="E550" s="1"/>
  <c r="E549" s="1"/>
  <c r="E554"/>
  <c r="E553" s="1"/>
  <c r="E552" s="1"/>
  <c r="E234"/>
  <c r="E233" s="1"/>
  <c r="E232" s="1"/>
  <c r="E237"/>
  <c r="E236" s="1"/>
  <c r="E235" s="1"/>
  <c r="E356"/>
  <c r="E355" s="1"/>
  <c r="E354" s="1"/>
  <c r="E359"/>
  <c r="E358" s="1"/>
  <c r="E357" s="1"/>
  <c r="E362"/>
  <c r="E360" s="1"/>
  <c r="E365"/>
  <c r="E364" s="1"/>
  <c r="E363" s="1"/>
  <c r="E368"/>
  <c r="E367" s="1"/>
  <c r="E370"/>
  <c r="E369" s="1"/>
  <c r="E376"/>
  <c r="E375" s="1"/>
  <c r="E374" s="1"/>
  <c r="E373"/>
  <c r="E372" s="1"/>
  <c r="E371" s="1"/>
  <c r="E167"/>
  <c r="E166" s="1"/>
  <c r="E165" s="1"/>
  <c r="E170"/>
  <c r="E169" s="1"/>
  <c r="E168" s="1"/>
  <c r="E330"/>
  <c r="E329" s="1"/>
  <c r="E328" s="1"/>
  <c r="E327" s="1"/>
  <c r="E326" s="1"/>
  <c r="E325" s="1"/>
  <c r="E315"/>
  <c r="E314" s="1"/>
  <c r="E313" s="1"/>
  <c r="E312" s="1"/>
  <c r="E311" s="1"/>
  <c r="E337"/>
  <c r="E336" s="1"/>
  <c r="E335" s="1"/>
  <c r="E340"/>
  <c r="E339" s="1"/>
  <c r="E338" s="1"/>
  <c r="E343"/>
  <c r="E342" s="1"/>
  <c r="E341" s="1"/>
  <c r="E346"/>
  <c r="E345" s="1"/>
  <c r="E344" s="1"/>
  <c r="E349"/>
  <c r="E348" s="1"/>
  <c r="E347" s="1"/>
  <c r="E220"/>
  <c r="E219" s="1"/>
  <c r="E218" s="1"/>
  <c r="E217" s="1"/>
  <c r="E216" s="1"/>
  <c r="E215"/>
  <c r="E214" s="1"/>
  <c r="E213" s="1"/>
  <c r="E212" s="1"/>
  <c r="E211" s="1"/>
  <c r="F59" i="3"/>
  <c r="E560" i="5"/>
  <c r="E559" s="1"/>
  <c r="E558" s="1"/>
  <c r="E557" s="1"/>
  <c r="E748"/>
  <c r="E747" s="1"/>
  <c r="E750"/>
  <c r="E749" s="1"/>
  <c r="E755"/>
  <c r="E754" s="1"/>
  <c r="E753" s="1"/>
  <c r="E752" s="1"/>
  <c r="E751" s="1"/>
  <c r="E520"/>
  <c r="E519" s="1"/>
  <c r="E518"/>
  <c r="E517" s="1"/>
  <c r="E525"/>
  <c r="E524" s="1"/>
  <c r="E521" s="1"/>
  <c r="E506"/>
  <c r="E505" s="1"/>
  <c r="E504" s="1"/>
  <c r="E503" s="1"/>
  <c r="E510"/>
  <c r="E509" s="1"/>
  <c r="E508" s="1"/>
  <c r="E507" s="1"/>
  <c r="E825"/>
  <c r="E824" s="1"/>
  <c r="E823" s="1"/>
  <c r="E296"/>
  <c r="E295" s="1"/>
  <c r="E299"/>
  <c r="E298" s="1"/>
  <c r="E601"/>
  <c r="E600" s="1"/>
  <c r="E599" s="1"/>
  <c r="E598"/>
  <c r="E597" s="1"/>
  <c r="E596" s="1"/>
  <c r="E530"/>
  <c r="E529" s="1"/>
  <c r="E528" s="1"/>
  <c r="E527" s="1"/>
  <c r="E526" s="1"/>
  <c r="E704"/>
  <c r="E703" s="1"/>
  <c r="E702" s="1"/>
  <c r="E701" s="1"/>
  <c r="E700" s="1"/>
  <c r="E699" s="1"/>
  <c r="E502"/>
  <c r="E501" s="1"/>
  <c r="E500" s="1"/>
  <c r="E154"/>
  <c r="E153" s="1"/>
  <c r="E152" s="1"/>
  <c r="E157"/>
  <c r="E156" s="1"/>
  <c r="E155" s="1"/>
  <c r="E160"/>
  <c r="E159" s="1"/>
  <c r="E158" s="1"/>
  <c r="E229"/>
  <c r="E228" s="1"/>
  <c r="E227" s="1"/>
  <c r="E226"/>
  <c r="E225" s="1"/>
  <c r="E224" s="1"/>
  <c r="E832"/>
  <c r="E831" s="1"/>
  <c r="E830" s="1"/>
  <c r="E829" s="1"/>
  <c r="E828" s="1"/>
  <c r="E827" s="1"/>
  <c r="E826" s="1"/>
  <c r="F420" i="3"/>
  <c r="E131" i="5"/>
  <c r="F812" i="3"/>
  <c r="F685"/>
  <c r="F505"/>
  <c r="F491"/>
  <c r="F439"/>
  <c r="F118"/>
  <c r="F117" s="1"/>
  <c r="F24"/>
  <c r="F23" s="1"/>
  <c r="E514" i="5" l="1"/>
  <c r="H691" i="3"/>
  <c r="F104"/>
  <c r="D342" i="6"/>
  <c r="E164" i="5"/>
  <c r="F204" i="3"/>
  <c r="D302" i="6"/>
  <c r="E231" i="5"/>
  <c r="D324" i="6"/>
  <c r="D597"/>
  <c r="D549"/>
  <c r="E263" i="5"/>
  <c r="E262" s="1"/>
  <c r="E334"/>
  <c r="E333" s="1"/>
  <c r="E332" s="1"/>
  <c r="F625" i="3"/>
  <c r="E485" i="5"/>
  <c r="E120"/>
  <c r="E119" s="1"/>
  <c r="E106" s="1"/>
  <c r="F517" i="3"/>
  <c r="F171"/>
  <c r="F486"/>
  <c r="F468"/>
  <c r="F619"/>
  <c r="F618" s="1"/>
  <c r="F855"/>
  <c r="F854" s="1"/>
  <c r="F853" s="1"/>
  <c r="F852" s="1"/>
  <c r="F355"/>
  <c r="F342" s="1"/>
  <c r="F51"/>
  <c r="F50" s="1"/>
  <c r="D172" i="6"/>
  <c r="D167"/>
  <c r="F560" i="3"/>
  <c r="F559" s="1"/>
  <c r="F554" s="1"/>
  <c r="F254"/>
  <c r="F70"/>
  <c r="F30"/>
  <c r="F12"/>
  <c r="F11" s="1"/>
  <c r="F10" s="1"/>
  <c r="F476"/>
  <c r="F463"/>
  <c r="F425"/>
  <c r="F803"/>
  <c r="F802" s="1"/>
  <c r="F801" s="1"/>
  <c r="F652"/>
  <c r="F726"/>
  <c r="F833"/>
  <c r="F832" s="1"/>
  <c r="F827" s="1"/>
  <c r="F826" s="1"/>
  <c r="F825" s="1"/>
  <c r="F824" s="1"/>
  <c r="D44" i="6"/>
  <c r="D43" s="1"/>
  <c r="F749" i="3"/>
  <c r="F733"/>
  <c r="E499" i="5"/>
  <c r="E498" s="1"/>
  <c r="E98"/>
  <c r="D37" i="6"/>
  <c r="D36" s="1"/>
  <c r="E49" i="5"/>
  <c r="E48" s="1"/>
  <c r="D41" i="6"/>
  <c r="D40" s="1"/>
  <c r="E805" i="5"/>
  <c r="E786"/>
  <c r="F610" i="3"/>
  <c r="F609" s="1"/>
  <c r="F608" s="1"/>
  <c r="F607" s="1"/>
  <c r="F606" s="1"/>
  <c r="E38" i="5"/>
  <c r="D437" i="6"/>
  <c r="D402"/>
  <c r="D401" s="1"/>
  <c r="D400" s="1"/>
  <c r="D484"/>
  <c r="D483" s="1"/>
  <c r="D482" s="1"/>
  <c r="D472" s="1"/>
  <c r="D25"/>
  <c r="D24" s="1"/>
  <c r="D23" s="1"/>
  <c r="D90"/>
  <c r="D109"/>
  <c r="E71" i="5"/>
  <c r="E70" s="1"/>
  <c r="E65" s="1"/>
  <c r="E449"/>
  <c r="E133"/>
  <c r="E130" s="1"/>
  <c r="E129" s="1"/>
  <c r="D405" i="6"/>
  <c r="D404" s="1"/>
  <c r="D403" s="1"/>
  <c r="E32" i="5"/>
  <c r="E31" s="1"/>
  <c r="E20"/>
  <c r="E19" s="1"/>
  <c r="E18" s="1"/>
  <c r="E79"/>
  <c r="E562"/>
  <c r="E561" s="1"/>
  <c r="E435"/>
  <c r="E430"/>
  <c r="F744" i="3"/>
  <c r="E10" i="5"/>
  <c r="E9" s="1"/>
  <c r="E8" s="1"/>
  <c r="D226" i="6"/>
  <c r="D225" s="1"/>
  <c r="E763" i="5"/>
  <c r="D46" i="6"/>
  <c r="D45" s="1"/>
  <c r="D532"/>
  <c r="D531" s="1"/>
  <c r="D526" s="1"/>
  <c r="E674" i="5"/>
  <c r="E671" s="1"/>
  <c r="E670" s="1"/>
  <c r="E669" s="1"/>
  <c r="E781"/>
  <c r="E476"/>
  <c r="E475" s="1"/>
  <c r="E361"/>
  <c r="D673" i="6"/>
  <c r="D672" s="1"/>
  <c r="D207"/>
  <c r="D513"/>
  <c r="F782" i="3"/>
  <c r="F781" s="1"/>
  <c r="F780" s="1"/>
  <c r="F779" s="1"/>
  <c r="F778" s="1"/>
  <c r="F91"/>
  <c r="F90" s="1"/>
  <c r="F89" s="1"/>
  <c r="F88" s="1"/>
  <c r="D493" i="6"/>
  <c r="D492" s="1"/>
  <c r="D488" s="1"/>
  <c r="F516" i="3"/>
  <c r="F62"/>
  <c r="F150"/>
  <c r="F180"/>
  <c r="F179" s="1"/>
  <c r="F178" s="1"/>
  <c r="F595"/>
  <c r="F594" s="1"/>
  <c r="F587"/>
  <c r="F546"/>
  <c r="F545" s="1"/>
  <c r="F544" s="1"/>
  <c r="F163"/>
  <c r="F162" s="1"/>
  <c r="F363"/>
  <c r="F362" s="1"/>
  <c r="F361"/>
  <c r="F360" s="1"/>
  <c r="F271"/>
  <c r="F270" s="1"/>
  <c r="F269" s="1"/>
  <c r="F303"/>
  <c r="F302" s="1"/>
  <c r="F301" s="1"/>
  <c r="F300" s="1"/>
  <c r="F624"/>
  <c r="F623" s="1"/>
  <c r="F69"/>
  <c r="F57" s="1"/>
  <c r="F56" s="1"/>
  <c r="F294"/>
  <c r="F287" s="1"/>
  <c r="F295"/>
  <c r="F531"/>
  <c r="F530" s="1"/>
  <c r="F103"/>
  <c r="F102" s="1"/>
  <c r="F101" s="1"/>
  <c r="F203"/>
  <c r="F202" s="1"/>
  <c r="F811"/>
  <c r="F810" s="1"/>
  <c r="F800" s="1"/>
  <c r="F799" s="1"/>
  <c r="F684"/>
  <c r="F676" s="1"/>
  <c r="F675" s="1"/>
  <c r="F327"/>
  <c r="F320" s="1"/>
  <c r="F253"/>
  <c r="F43"/>
  <c r="F29"/>
  <c r="F233"/>
  <c r="F224"/>
  <c r="F170"/>
  <c r="F395"/>
  <c r="F394" s="1"/>
  <c r="F722"/>
  <c r="F721" s="1"/>
  <c r="F720" s="1"/>
  <c r="E602" i="5"/>
  <c r="D663" i="6"/>
  <c r="D658"/>
  <c r="F387" i="3"/>
  <c r="F386" s="1"/>
  <c r="E284" i="5"/>
  <c r="D51" i="6"/>
  <c r="D50" s="1"/>
  <c r="E465" i="5"/>
  <c r="E464" s="1"/>
  <c r="F667" i="3"/>
  <c r="F651"/>
  <c r="D288" i="6"/>
  <c r="D622"/>
  <c r="D621" s="1"/>
  <c r="D85"/>
  <c r="E637" i="5"/>
  <c r="E636" s="1"/>
  <c r="D575" i="6"/>
  <c r="E223" i="5"/>
  <c r="E222" s="1"/>
  <c r="D152" i="6"/>
  <c r="D507"/>
  <c r="D506" s="1"/>
  <c r="E51" i="5"/>
  <c r="E681"/>
  <c r="E680" s="1"/>
  <c r="E679" s="1"/>
  <c r="E678" s="1"/>
  <c r="E404"/>
  <c r="D141" i="6"/>
  <c r="D136"/>
  <c r="E380" i="5"/>
  <c r="E294"/>
  <c r="E293" s="1"/>
  <c r="D563" i="6"/>
  <c r="D459"/>
  <c r="E59" i="5"/>
  <c r="E58" s="1"/>
  <c r="D157" i="6"/>
  <c r="D186"/>
  <c r="E746" i="5"/>
  <c r="E745" s="1"/>
  <c r="E744" s="1"/>
  <c r="E743" s="1"/>
  <c r="D356" i="6"/>
  <c r="D355" s="1"/>
  <c r="D95"/>
  <c r="E420" i="5"/>
  <c r="E409"/>
  <c r="D637" i="6"/>
  <c r="D220"/>
  <c r="E628" i="5"/>
  <c r="D416" i="6"/>
  <c r="E122" i="5"/>
  <c r="E240"/>
  <c r="E239" s="1"/>
  <c r="E238" s="1"/>
  <c r="D387" i="6"/>
  <c r="D260"/>
  <c r="F638" i="3"/>
  <c r="F637" s="1"/>
  <c r="E178" i="5"/>
  <c r="E177" s="1"/>
  <c r="E78"/>
  <c r="E366"/>
  <c r="E353" s="1"/>
  <c r="E460"/>
  <c r="E822"/>
  <c r="E821" s="1"/>
  <c r="E820"/>
  <c r="E210"/>
  <c r="E548"/>
  <c r="D314" i="6"/>
  <c r="E151" i="5"/>
  <c r="E150" s="1"/>
  <c r="E149" s="1"/>
  <c r="E148" s="1"/>
  <c r="E595"/>
  <c r="E594" s="1"/>
  <c r="E230"/>
  <c r="E533"/>
  <c r="E532" s="1"/>
  <c r="E738"/>
  <c r="E725" s="1"/>
  <c r="E705" s="1"/>
  <c r="D108" i="6" l="1"/>
  <c r="E379" i="5"/>
  <c r="F438" i="3"/>
  <c r="E759" i="5"/>
  <c r="E757" s="1"/>
  <c r="E556"/>
  <c r="E555" s="1"/>
  <c r="F412" i="3"/>
  <c r="F411" s="1"/>
  <c r="F410" s="1"/>
  <c r="G409"/>
  <c r="H409"/>
  <c r="D74" i="6"/>
  <c r="D253"/>
  <c r="D197"/>
  <c r="D399"/>
  <c r="D398" s="1"/>
  <c r="D645"/>
  <c r="E221" i="5"/>
  <c r="E317"/>
  <c r="E316" s="1"/>
  <c r="E352"/>
  <c r="E351" s="1"/>
  <c r="D42" i="6"/>
  <c r="E474" i="5"/>
  <c r="E473" s="1"/>
  <c r="E472" s="1"/>
  <c r="F161" i="3"/>
  <c r="F437"/>
  <c r="F436" s="1"/>
  <c r="F472" i="5"/>
  <c r="E37"/>
  <c r="E25" s="1"/>
  <c r="E17" s="1"/>
  <c r="D35" i="6"/>
  <c r="D34" s="1"/>
  <c r="D15" s="1"/>
  <c r="E627" i="5"/>
  <c r="E619" s="1"/>
  <c r="E618" s="1"/>
  <c r="E163"/>
  <c r="E162" s="1"/>
  <c r="E161" s="1"/>
  <c r="E64"/>
  <c r="F240" i="3"/>
  <c r="F239" s="1"/>
  <c r="F238" s="1"/>
  <c r="D341" i="6"/>
  <c r="D620"/>
  <c r="D512"/>
  <c r="D435" s="1"/>
  <c r="E304" i="5"/>
  <c r="E303" s="1"/>
  <c r="D8" i="6"/>
  <c r="D7" s="1"/>
  <c r="E97" i="5"/>
  <c r="E96" s="1"/>
  <c r="F674" i="3"/>
  <c r="D574" i="6"/>
  <c r="E531" i="5"/>
  <c r="F223" i="3"/>
  <c r="F149" s="1"/>
  <c r="F586"/>
  <c r="F553" s="1"/>
  <c r="F17"/>
  <c r="D415" i="6"/>
  <c r="F380" i="3"/>
  <c r="E283" i="5"/>
  <c r="E513"/>
  <c r="E512" s="1"/>
  <c r="F650" i="3"/>
  <c r="F636" s="1"/>
  <c r="F617" s="1"/>
  <c r="F616" s="1"/>
  <c r="E698" i="5"/>
  <c r="E617" l="1"/>
  <c r="E209"/>
  <c r="E302"/>
  <c r="E301" s="1"/>
  <c r="F9" i="3"/>
  <c r="F8" s="1"/>
  <c r="F7" s="1"/>
  <c r="F379"/>
  <c r="F368" s="1"/>
  <c r="F377" i="5"/>
  <c r="E511"/>
  <c r="D73" i="6"/>
  <c r="D694" s="1"/>
  <c r="E7" i="5"/>
  <c r="E758"/>
  <c r="F409" i="3"/>
  <c r="F408" s="1"/>
  <c r="E378" i="5"/>
  <c r="E377" l="1"/>
  <c r="F869" i="3"/>
  <c r="E350" i="5" l="1"/>
  <c r="E833" s="1"/>
</calcChain>
</file>

<file path=xl/sharedStrings.xml><?xml version="1.0" encoding="utf-8"?>
<sst xmlns="http://schemas.openxmlformats.org/spreadsheetml/2006/main" count="8799" uniqueCount="634">
  <si>
    <t>Обеспечение оказания транспортных услуг администрации Ступинского муниципального района</t>
  </si>
  <si>
    <t>10 8 00 13590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</si>
  <si>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</si>
  <si>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Обучение сотрудников по программе "Энергоэффективность и энергосбережение"</t>
  </si>
  <si>
    <t>Обеспечение деятельности муниципального казенного учреждения "Финансово-экономический центр"</t>
  </si>
  <si>
    <t>Подпрограмма «Комплексное освоение земельных участков в целях жилищного строительства и развитие застроенных территорий»</t>
  </si>
  <si>
    <t>Организация выполнения проектно-изыскательских работ на строительство общеобразовательной школы на 825 мест с бассейном по адресу: Московская обл. г.Ступино, мкр.Юго-Западный</t>
  </si>
  <si>
    <t>Организация выполнения проектно-изыскательских работ на строительство общеобразовательной школы на 825 мест с бассейном по адресу: Московская обл., ГП Михнево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</si>
  <si>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</si>
  <si>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</si>
  <si>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</si>
  <si>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</si>
  <si>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0503</t>
  </si>
  <si>
    <t>Благоустройство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</si>
  <si>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</si>
  <si>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Обеспечение полноценным питанием беременных женщин, кормящих матерей и детей в возрасте до 3-х лет</t>
  </si>
  <si>
    <t>Организация предоставления государственных и муниципальных услуг на базе МФЦ Ступинского муниципального района</t>
  </si>
  <si>
    <t>Обеспечение исполнения переданных полномочий городских и сельских поселений по муниципальному финансовому контролю</t>
  </si>
  <si>
    <t>Муниципальная программа Ступинского муниципального района ""Сельское хозяйство Ступинского муниципального района"</t>
  </si>
  <si>
    <t>Подпрограмма "Развитие отраслей сельского хозяйства"</t>
  </si>
  <si>
    <t>Предоставление сельскохозяйственным товаропроизводителям грантов в форме субсидий</t>
  </si>
  <si>
    <t>Предоставление доплат работникам образовательных организаций в соответствии с решением Совета депутатов Ступинского муниципального района</t>
  </si>
  <si>
    <t xml:space="preserve">Оказание муниципальной услуги «Обеспечение условий для развития физической культуры и массового спорта» </t>
  </si>
  <si>
    <t>Оказание муниципальной услуги «Обеспечение условий для развития физической культуры и массового спорта» для муниципального физкультурно-оздоровительного клуба спортсменов-инвалидов, организация соревнований среди спортсменов инвалидов по наиболее доступным для них видам спорта</t>
  </si>
  <si>
    <t xml:space="preserve">Оказание муниципальной услуги «Обеспечение условий для развития физической культуры и массового спорта» для муниципального физкультурно-оздоровительного клуба спортсменов-инвалидов (ФОК СИ), организация соревнований </t>
  </si>
  <si>
    <t>Оказание муниципальной услуги «Организация обучения по программам дополнительного образования детей»</t>
  </si>
  <si>
    <t>Другие общегосударственные вопросы</t>
  </si>
  <si>
    <t>0113</t>
  </si>
  <si>
    <t>Мобилизационная подготовка экономики</t>
  </si>
  <si>
    <t>0204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</si>
  <si>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</si>
  <si>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</si>
  <si>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</si>
  <si>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</si>
  <si>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</si>
  <si>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</si>
  <si>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</si>
  <si>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</si>
  <si>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</si>
  <si>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</si>
  <si>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Подпрограмма "Обеспечение безопасности жизнедеятельности населения Ступинского муниципального района"</t>
  </si>
  <si>
    <t>Проведение текущего и капитального ремонта</t>
  </si>
  <si>
    <t>Подпрограмма "Развитие архивного дела в Ступинском муниципальном районе"</t>
  </si>
  <si>
    <t>Подпрограмма "Развитие муниципальной службы Ступинского муниципального района"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</si>
  <si>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</si>
  <si>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Премии и гранты</t>
  </si>
  <si>
    <t>350</t>
  </si>
  <si>
    <t>Подпрограмма  "Патриотическое воспитание молодежи Ступинского муниципального района"</t>
  </si>
  <si>
    <t>Муниципальная программа "Жилище" Ступинского муниципального района</t>
  </si>
  <si>
    <t>Подпрограмма "Развитие муниципальной службы Ступинского муниципального район"</t>
  </si>
  <si>
    <t>Подпрограмма "Коммунальное хозяйство"</t>
  </si>
  <si>
    <t>Совет депутатов Ступинского муниципального района</t>
  </si>
  <si>
    <t>011</t>
  </si>
  <si>
    <t>Другие вопросы в области национальной экономики</t>
  </si>
  <si>
    <t>0412</t>
  </si>
  <si>
    <t>Коммунальное хозяйство</t>
  </si>
  <si>
    <t>0502</t>
  </si>
  <si>
    <t>Другие вопросы в области охраны окружающей среды</t>
  </si>
  <si>
    <t>0605</t>
  </si>
  <si>
    <t>Иные межбюджетные трансферты</t>
  </si>
  <si>
    <t>540</t>
  </si>
  <si>
    <t>0707</t>
  </si>
  <si>
    <t>Другие вопросы в области образования</t>
  </si>
  <si>
    <t>0709</t>
  </si>
  <si>
    <t>Другие вопросы в области культуры, кинематографии</t>
  </si>
  <si>
    <t>0804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</si>
  <si>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</si>
  <si>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</si>
  <si>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</si>
  <si>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</si>
  <si>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обеспечение населения</t>
  </si>
  <si>
    <t>1003</t>
  </si>
  <si>
    <t>Предоставление гражданам субсидий на оплату жилого помещения и коммунальных услуг</t>
  </si>
  <si>
    <t>Другие вопросы в области физической культуры и спорта</t>
  </si>
  <si>
    <t>1105</t>
  </si>
  <si>
    <t>004</t>
  </si>
  <si>
    <t>Дошкольное образование</t>
  </si>
  <si>
    <t>0701</t>
  </si>
  <si>
    <t>400</t>
  </si>
  <si>
    <t>Социальное обеспечение и иные выплаты населению</t>
  </si>
  <si>
    <t>300</t>
  </si>
  <si>
    <t>Физическая культура</t>
  </si>
  <si>
    <t>1101</t>
  </si>
  <si>
    <t>Управление образования администрации Ступинского муниципального района</t>
  </si>
  <si>
    <t>005</t>
  </si>
  <si>
    <t>Общее образование</t>
  </si>
  <si>
    <t>0702</t>
  </si>
  <si>
    <t>810</t>
  </si>
  <si>
    <t>Социальные выплаты гражданам, кроме публичных нормативных социальных выплат</t>
  </si>
  <si>
    <t>320</t>
  </si>
  <si>
    <t>03 0 00 00000</t>
  </si>
  <si>
    <t>03 2 00 00000</t>
  </si>
  <si>
    <t>03 2 00 60680</t>
  </si>
  <si>
    <t>10 0 00 00000</t>
  </si>
  <si>
    <t>10 7 00 00000</t>
  </si>
  <si>
    <t>10 7 00 60690</t>
  </si>
  <si>
    <t>10 8 00 00000</t>
  </si>
  <si>
    <t>10 8 00 04010</t>
  </si>
  <si>
    <t>10 8 00 04020</t>
  </si>
  <si>
    <t>10 8 00 04030</t>
  </si>
  <si>
    <t>11 0 00 00000</t>
  </si>
  <si>
    <t>11 0 00 20010</t>
  </si>
  <si>
    <t>11 0 00 20020</t>
  </si>
  <si>
    <t>16 0 00 00000</t>
  </si>
  <si>
    <t>16 0 00 61420</t>
  </si>
  <si>
    <t>10 1 00 00000</t>
  </si>
  <si>
    <t>10 1 00 00590</t>
  </si>
  <si>
    <t>10 5 00 00000</t>
  </si>
  <si>
    <t>10 5 00 20010</t>
  </si>
  <si>
    <t>10 5 00 20040</t>
  </si>
  <si>
    <t>10 8 00 04590</t>
  </si>
  <si>
    <t>10 8 00 20010</t>
  </si>
  <si>
    <t>99 0 00 00000</t>
  </si>
  <si>
    <t>99 0 00 20010</t>
  </si>
  <si>
    <t>07 0 00 00000</t>
  </si>
  <si>
    <t>07 3 00 00000</t>
  </si>
  <si>
    <t>07 3 00 20010</t>
  </si>
  <si>
    <t>07 3 00 20020</t>
  </si>
  <si>
    <t>07 3 00 20030</t>
  </si>
  <si>
    <t>Профессиональная подготовка, переподготовка и повышение квалификации</t>
  </si>
  <si>
    <t>0705</t>
  </si>
  <si>
    <t>Охрана семьи и детства</t>
  </si>
  <si>
    <t>1004</t>
  </si>
  <si>
    <t>Культура</t>
  </si>
  <si>
    <t>0801</t>
  </si>
  <si>
    <t>009</t>
  </si>
  <si>
    <t>Комитет по управлению имуществом администрации Ступинского муниципального района</t>
  </si>
  <si>
    <t>010</t>
  </si>
  <si>
    <t>Ступинское финансовое управление администрации Ступинского муниципального района</t>
  </si>
  <si>
    <t>100</t>
  </si>
  <si>
    <t>Обслуживание государственного внутреннего и муниципального долга</t>
  </si>
  <si>
    <t>1301</t>
  </si>
  <si>
    <t>ОБЩЕГОСУДАРСТВЕННЫЕ ВОПРОСЫ</t>
  </si>
  <si>
    <t>Выполнение работ, связанных с оформлением земельных участков на территории Ступинского муниципального района с постановкой на государственный кадастровый учет, для дальнейшего использования и систематизации учета</t>
  </si>
  <si>
    <t>НАЦИОНАЛЬНАЯ ОБОРОНА</t>
  </si>
  <si>
    <t>02 3 00 81591</t>
  </si>
  <si>
    <t>02 3 00 82591</t>
  </si>
  <si>
    <t>02 3 00 84591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</si>
  <si>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</si>
  <si>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</si>
  <si>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</si>
  <si>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</si>
  <si>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</si>
  <si>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</si>
  <si>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</si>
  <si>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</si>
  <si>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</si>
  <si>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</si>
  <si>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</si>
  <si>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</si>
  <si>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</si>
  <si>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</si>
  <si>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</si>
  <si>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</si>
  <si>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</si>
  <si>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</si>
  <si>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</si>
  <si>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Предоставление субсидий бюджетным, автономным учреждениям и иным некоммерческим организациям</t>
  </si>
  <si>
    <t>600</t>
  </si>
  <si>
    <t>620</t>
  </si>
  <si>
    <t>Субсидии автономным учреждениям</t>
  </si>
  <si>
    <t>Межбюджетные трансферты</t>
  </si>
  <si>
    <t>500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</si>
  <si>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</si>
  <si>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</si>
  <si>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410</t>
  </si>
  <si>
    <t xml:space="preserve">Субсидии бюджетным учреждениям </t>
  </si>
  <si>
    <t>610</t>
  </si>
  <si>
    <t xml:space="preserve">Субсидии автономным учреждениям 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</si>
  <si>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</si>
  <si>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</si>
  <si>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</t>
  </si>
  <si>
    <t>Публичные нормативные социальные выплаты гражданам</t>
  </si>
  <si>
    <t>310</t>
  </si>
  <si>
    <t>730</t>
  </si>
  <si>
    <t>Обслуживание муниципального долга</t>
  </si>
  <si>
    <t>Обслуживание государственного (муниципального) долга</t>
  </si>
  <si>
    <t>700</t>
  </si>
  <si>
    <t>Непрограммные расходы</t>
  </si>
  <si>
    <t>Подпрограмма "Развитие кадрового потенциала Ступинского муниципального района"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</si>
  <si>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</si>
  <si>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 xml:space="preserve"> Подпрограмма "Создание условий для предоставления транспортных услуг населению и организация транспортного обслуживания населения между поселениями в границах Ступинского мунципального района"</t>
  </si>
  <si>
    <t>Муниципальная программа Ступинского муниципального района "Предпринимательство Ступинского муниципального района"</t>
  </si>
  <si>
    <t>Подпрограмма «Развитие субъектов малого и среднего предпринимательства в Ступинском муниципальном районе"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</si>
  <si>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</si>
  <si>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Муниципальная программа Ступинского муниципального района "Образование Ступинского муниципального района"</t>
  </si>
  <si>
    <t>Подпрограмма  «Развитие системы дошкольного образования»</t>
  </si>
  <si>
    <t>Подпрограмма  «Развитие системы общего образования»</t>
  </si>
  <si>
    <t>Проведение мероприятий в сфере культуры</t>
  </si>
  <si>
    <t>Организация и проведение общерайонных мероприятий</t>
  </si>
  <si>
    <t>Проведение официальных физкультурно-оздоровительных и спортивных мероприятий  по видам спорта среди различных групп населения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</si>
  <si>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</si>
  <si>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 xml:space="preserve">Оснащение спортивных сооружений спортивным оборудованием и инвентарем для проведения соревнований 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</si>
  <si>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</si>
  <si>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Участие в областных, всероссийских международных соревнованиях</t>
  </si>
  <si>
    <t>Обеспечение деятельности администрации Ступинского муниципального района</t>
  </si>
  <si>
    <t>Подпрограмма "Обеспечение жильем детей-сирот и детей, оставшихся без попечения родителей, а также лиц из их числа"</t>
  </si>
  <si>
    <t xml:space="preserve">КУЛЬТУРА, КИНЕМАТОГРАФИЯ </t>
  </si>
  <si>
    <t>Подпрограмма "Создание условий для оказания медицинской помощи населению Ступинского муниципального района"</t>
  </si>
  <si>
    <t xml:space="preserve">Муниципальная программа Ступинского муниципального района "Физическая культура и спорт Ступинского муниципального района" </t>
  </si>
  <si>
    <t>101</t>
  </si>
  <si>
    <t>Сумма</t>
  </si>
  <si>
    <t xml:space="preserve"> Подпрограмма "Профилактика преступлений и иных правонарушений в Ступинском муниципальном районе"</t>
  </si>
  <si>
    <t>Обеспечение деятельности муниципального казенного учреждения "Централизованная бухгалтерия Управления образования"</t>
  </si>
  <si>
    <t>Повышение квалификации педагов на базе муниципального бюджетного образовательного учреждения дополнительного профессионального образования "Информационно-методический центр"</t>
  </si>
  <si>
    <t xml:space="preserve">Подпрограмма "Осуществление мероприятий по  мобилизационной подготовке на территории Ступинского муниципального района" </t>
  </si>
  <si>
    <t xml:space="preserve"> Подпрограмма "Развитие дополнительного образования детей в сфере культуры и искуства Ступиснкого муниципального района"</t>
  </si>
  <si>
    <t>Подпрограмма «Развитие торговли, общественного питания и бытового обслуживания поселений Ступинского муниципального района"</t>
  </si>
  <si>
    <t xml:space="preserve">Муниципальная программа Ступинского муниципального района "Безопасность Ступинского муниципального района" </t>
  </si>
  <si>
    <t>Устранение причин и условий совершения террористических актов, экстремистских и иных проявлений</t>
  </si>
  <si>
    <t>Повышение степени защищенности граждан, объектов с массовым пребыванием людей</t>
  </si>
  <si>
    <t>Денежное поощрение лучших  учеников, студентов образовательных учреждений</t>
  </si>
  <si>
    <t>Организация участия педагогов и руководителей в региональных и всероссийских конкурсах профессионального мастерства</t>
  </si>
  <si>
    <t xml:space="preserve">Денежное поощрение учителей, классных руководителей и руководителей общеобразовательных организаций 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</si>
  <si>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</si>
  <si>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</si>
  <si>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работы клубов общественного здоровья</t>
  </si>
  <si>
    <t>Организация профилактических городков здоровья, приуроченных ко Дню города</t>
  </si>
  <si>
    <t>Организация и проведение Дня медицинского работника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</si>
  <si>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</si>
  <si>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</si>
  <si>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</si>
  <si>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 образовательные проекты</t>
  </si>
  <si>
    <t>Обеспечение подвоза учащихся к месту обучения в муниципальные общеобразовательные организации, расположенные в сельской местности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</si>
  <si>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</si>
  <si>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</si>
  <si>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Обучение педагогов  по программам повышения квалификации и/или профессиональной переподготовки на основе механизмов персонифицированного финансирования</t>
  </si>
  <si>
    <t>Мероприятия по организации отдыха, оздоровления и занятости детей и подростков Ступинского муниципального района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</si>
  <si>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</si>
  <si>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«Обеспечение реализации программы и иные мероприятия»</t>
  </si>
  <si>
    <t>Проведение районных мероприятий</t>
  </si>
  <si>
    <t>Осуществление противопожарных и иных мероприятий для обеспечения деятельности образовательных организаций</t>
  </si>
  <si>
    <t>Проведение конкурсов профессионального мастерства, праздников и мероприятий</t>
  </si>
  <si>
    <t>1000</t>
  </si>
  <si>
    <t>Организация и проведение мероприятий, посвященных международнму дню инвалидов</t>
  </si>
  <si>
    <t>1100</t>
  </si>
  <si>
    <t>1300</t>
  </si>
  <si>
    <t>Муниципальная программа Ступинского муниципального района "Муниципальное управление"</t>
  </si>
  <si>
    <t>Подпрограмма "Управление муниципальными финансами"</t>
  </si>
  <si>
    <t>Обеспечение своевременности и полноты исполнения долговых обязательств Ступинского муниципального района</t>
  </si>
  <si>
    <t>Организация и проведение мероприятий по работе с молодежью</t>
  </si>
  <si>
    <t>Обеспечение выплаты ежегодной премии администрации Ступинского муниципального района в сфере работы с молодежью</t>
  </si>
  <si>
    <t xml:space="preserve"> Подпрограмма  "Развитие музейного дела в Ступинском муниципальном районе"</t>
  </si>
  <si>
    <t>Муниципальная программа Ступинского муниципального района "Доступная среда Ступинского муниципального района"</t>
  </si>
  <si>
    <t>Оказание муниципальной услуги "предоставление дополнительного образования в сфере культуры"</t>
  </si>
  <si>
    <t>Мероприятия по организации  оздоровления и отдыха детей и подростков Ступинского муниципального района</t>
  </si>
  <si>
    <t>Мероприятия по организации  оздоровления и отдыха детей и подростков Ступинского муниципального района за счет частичной оплаты стоимости путевок родителями</t>
  </si>
  <si>
    <t>Оценка объектов недвижимости, находящихся в собственности Ступинского муниципального района</t>
  </si>
  <si>
    <t>Подпрограмма "Развитие муниципальной службы"</t>
  </si>
  <si>
    <t>Оказание муниципальных услуг в сфере работы с молодежью</t>
  </si>
  <si>
    <t>08 6 00 00000</t>
  </si>
  <si>
    <t>08 6 00 60820</t>
  </si>
  <si>
    <t>03 1 00 00000</t>
  </si>
  <si>
    <t>03 1 00 02590</t>
  </si>
  <si>
    <t>03 1 00 20010</t>
  </si>
  <si>
    <t>03 1 00 20180</t>
  </si>
  <si>
    <t>03 1 00 20250</t>
  </si>
  <si>
    <t>03 1 00 62110</t>
  </si>
  <si>
    <t>03 2 00 03590</t>
  </si>
  <si>
    <t>03 2 00 20010</t>
  </si>
  <si>
    <t>03 2 00 20020</t>
  </si>
  <si>
    <t>03 2 00 20030</t>
  </si>
  <si>
    <t>03 2 00 20040</t>
  </si>
  <si>
    <t>03 2 00 20070</t>
  </si>
  <si>
    <t>03 2 00 20180</t>
  </si>
  <si>
    <t>03 2 00 20250</t>
  </si>
  <si>
    <t>03 2 00 20260</t>
  </si>
  <si>
    <t>03 2 00 62200</t>
  </si>
  <si>
    <t>03 2 00 62210</t>
  </si>
  <si>
    <t>03 2 00 62220</t>
  </si>
  <si>
    <t>03 2 00 62230</t>
  </si>
  <si>
    <t>03 2 00 62270</t>
  </si>
  <si>
    <t>03 3 00 05590</t>
  </si>
  <si>
    <t>03 3 00 20180</t>
  </si>
  <si>
    <t>03 3 00 20250</t>
  </si>
  <si>
    <t>03 1 00 20170</t>
  </si>
  <si>
    <t>03 2 00 20170</t>
  </si>
  <si>
    <t>03 3 00 20170</t>
  </si>
  <si>
    <t>03 3 00 20850</t>
  </si>
  <si>
    <t>03 1 00 62140</t>
  </si>
  <si>
    <t>03 4 00 00000</t>
  </si>
  <si>
    <t>03 4 00 08590</t>
  </si>
  <si>
    <t>03 4 00 12590</t>
  </si>
  <si>
    <t>03 4 00 13590</t>
  </si>
  <si>
    <t>03 4 00 20010</t>
  </si>
  <si>
    <t>03 4 00 20020</t>
  </si>
  <si>
    <t>03 4 00 20030</t>
  </si>
  <si>
    <t>03 4 00 20180</t>
  </si>
  <si>
    <t>03 4 00 20250</t>
  </si>
  <si>
    <t>10 5 00 20050</t>
  </si>
  <si>
    <t>14 0 00 00000</t>
  </si>
  <si>
    <t>14 0 00 20020</t>
  </si>
  <si>
    <t>02 0 00 00000</t>
  </si>
  <si>
    <t>02 2 00 00000</t>
  </si>
  <si>
    <t>02 2 00 05590</t>
  </si>
  <si>
    <t>02 2 00 20180</t>
  </si>
  <si>
    <t>04 0 00 00000</t>
  </si>
  <si>
    <t>04 0 00 05590</t>
  </si>
  <si>
    <t>15 0 00 00000</t>
  </si>
  <si>
    <t>15 1 00 20001</t>
  </si>
  <si>
    <t>15 1 00 20020</t>
  </si>
  <si>
    <t>15 2 00 20020</t>
  </si>
  <si>
    <t>15 2 00 00000</t>
  </si>
  <si>
    <t>15 2 00 06590</t>
  </si>
  <si>
    <t>02 1 00 00000</t>
  </si>
  <si>
    <t>02 1 00 09590</t>
  </si>
  <si>
    <t>02 3 00 00000</t>
  </si>
  <si>
    <t>02 3 00 20010</t>
  </si>
  <si>
    <t>02 3 00 80260</t>
  </si>
  <si>
    <t>02 3 00 81590</t>
  </si>
  <si>
    <t>02 3 00 82590</t>
  </si>
  <si>
    <t>02 3 00 83590</t>
  </si>
  <si>
    <t>02 3 00 84590</t>
  </si>
  <si>
    <t>13 1 00 20030</t>
  </si>
  <si>
    <t>02 3 00 08590</t>
  </si>
  <si>
    <t>04 0 00 10590</t>
  </si>
  <si>
    <t>04 0 00 11590</t>
  </si>
  <si>
    <t>04 0 00 20010</t>
  </si>
  <si>
    <t>04 0 00 20020</t>
  </si>
  <si>
    <t>04 0 00 20030</t>
  </si>
  <si>
    <t>04 0 00 20040</t>
  </si>
  <si>
    <t>04 0 00 20050</t>
  </si>
  <si>
    <t>04 0 00 20060</t>
  </si>
  <si>
    <t>04 0 00 80010</t>
  </si>
  <si>
    <t>04 0 00 80020</t>
  </si>
  <si>
    <t>04 0 00 80040</t>
  </si>
  <si>
    <t>04 0 00 80050</t>
  </si>
  <si>
    <t>04 0 00 80060</t>
  </si>
  <si>
    <t>04 0 00 80590</t>
  </si>
  <si>
    <t>08 0 00 00000</t>
  </si>
  <si>
    <t>15 1 00 00000</t>
  </si>
  <si>
    <t>15 1 00  06590</t>
  </si>
  <si>
    <t>Организация обеспечения жильем детяй-сирот и детей, оставшихся без попечения родителей, лиц из их числа</t>
  </si>
  <si>
    <t>Повышение квалификации сотрудников администрации Ступинского муниципального района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</si>
  <si>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</si>
  <si>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"Развитие системы общего образования"</t>
  </si>
  <si>
    <t>Создание условий для организации хранения, комплектования, учета и использования архивных документов в Ступинском муниципальном районе</t>
  </si>
  <si>
    <t>Уплата взносов муниципального образования в общественные организации, фонды, ассоциации</t>
  </si>
  <si>
    <t>Закупка работ и услуг для обеспечения работы общественной палаты Ступинского муниципального района</t>
  </si>
  <si>
    <t>Присвоение звания "Лауреат премии им.В.А.Ливанова"</t>
  </si>
  <si>
    <t>Проведение мероприятий в сфере культуры, осуществляемых в рамках переданных полномочий</t>
  </si>
  <si>
    <t>Укрепление материально-технической базы муниципальных учреждений культурно-досугового типа</t>
  </si>
  <si>
    <t>08 3 00 00000</t>
  </si>
  <si>
    <t>03 1 00 S0600</t>
  </si>
  <si>
    <t>03 1 00 S2130</t>
  </si>
  <si>
    <t>Оказание муниципальных услуг в сфере культуры муниципальными учреждениями культурно-досугового типа</t>
  </si>
  <si>
    <t>Укрепление материально-технической базы муниципальных концертных организаций</t>
  </si>
  <si>
    <t>Оказание муниципальной услуги по обеспечению организации и проведения мероприятий в сфере культуры и искусства</t>
  </si>
  <si>
    <t xml:space="preserve">Оказание муниципальной услуги в сфере библиотечного дела на территории сельских поселений Ступинского муниципального района </t>
  </si>
  <si>
    <t>Укрепление материально-технической базы муниципальных учреждений библиотечного типа</t>
  </si>
  <si>
    <t xml:space="preserve">Оказание муниципальной услуги в сфере библиотечного дела на территории городских поселений Ступинского муниципального района </t>
  </si>
  <si>
    <t>Подпрограмма  "Развитие музейного дела в Ступинском муниципальном районе"</t>
  </si>
  <si>
    <t>Обеспечение безопасности дорожного движения  автомобильных дорог местного значения 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</si>
  <si>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Подпрограмма "Развитие конкуренции в Ступинском муниципальном районе"</t>
  </si>
  <si>
    <t>Участие в профессиональных семинарах, конференциях, круглых столах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</si>
  <si>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</si>
  <si>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</si>
  <si>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Обеспечение безопасности населения на водных объектах, расположенных на территории Ступинского муниципального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</si>
  <si>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</si>
  <si>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Ступинского муниципального  района за счет субсидии из бюджета Московской области</t>
  </si>
  <si>
    <t>Подпрограмма "Развитие информационно-коммуникационных технологий Ступинского муниципального района"</t>
  </si>
  <si>
    <t>0500</t>
  </si>
  <si>
    <t>0600</t>
  </si>
  <si>
    <t>0400</t>
  </si>
  <si>
    <t>0300</t>
  </si>
  <si>
    <t>0200</t>
  </si>
  <si>
    <t>0100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</si>
  <si>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</si>
  <si>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Экологическое образование, воспитание и информирование населения</t>
  </si>
  <si>
    <t>0700</t>
  </si>
  <si>
    <t>0800</t>
  </si>
  <si>
    <t>0900</t>
  </si>
  <si>
    <t>Организация выплаты пенсии за выслугу лет лицам, замещающим муниципальные должности и должности муниципальной службы, в связи с  выходом  на пенсию</t>
  </si>
  <si>
    <t>Организация расчетного и кассового обслуживания исполнения бюджета Ступинского муниципального района</t>
  </si>
  <si>
    <t>Создание дополнительных мест за счет рационального использования помещений действующих учреждений дошкольного образования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</si>
  <si>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</si>
  <si>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</si>
  <si>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Мероприятия в сфере оздоровления детей за счет частичной оплаты стоимости путевок родителями</t>
  </si>
  <si>
    <t>Дополнительное материальное обеспечение лиц, занимавших должности в органах исполнительной власти Ступинского района</t>
  </si>
  <si>
    <t>Подпрограмма «Развитие системы дополнительного образования. Воспитание и социализация детей и подростков»</t>
  </si>
  <si>
    <t xml:space="preserve">Ежемесячная компенсация на оплату проезда отдельным категориям  работников муниципальных образовательных учреждений </t>
  </si>
  <si>
    <t>Организация перевозки детей, проживающих в с.Лужники в утренние часы заказным автобусом по специальному маршруту</t>
  </si>
  <si>
    <t>Муниципальная программа Ступинского муниципального района "Культура Ступинского муниципального района"</t>
  </si>
  <si>
    <t>Официальное опубликование (обнародование) муниципальных правовых актов Ступинского муниципального района, официальной информации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</si>
  <si>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Ступинского муниципального района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</si>
  <si>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</si>
  <si>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Муниципальная программа Ступинского муниципального района "Информационная политика Ступинского муниципального района"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</si>
  <si>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</si>
  <si>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Обеспечение разработки и ведения мобилизационных планов экономики Ступинского муниципального района</t>
  </si>
  <si>
    <t>Подпрограмма "Дорожная деятельность в отношении автомобильных дорог местного значения в границах Ступинского мунципального района и обеспечение безопасности дорожного движения на них"</t>
  </si>
  <si>
    <t>Содержание автодорог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</si>
  <si>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Капитальный ремонт и ремонт автодорог 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</t>
  </si>
  <si>
    <t>Финансовая поддержка субъектов малого и среднего предпринимательства, определяемых путем конкурсного отбора</t>
  </si>
  <si>
    <t xml:space="preserve">Подпрограмма "Развитие и модернизация электроэнергетики в Ступинском муниципальном районе" </t>
  </si>
  <si>
    <t>Реконструкция кабельных линий электропередачи, отработавших нормативный срок</t>
  </si>
  <si>
    <t>Содержание кладбищ</t>
  </si>
  <si>
    <t>Ежемесячная компенсация на оплату проезда отдельным категориям работников муниципальных учреждений (дополнительного образования детей в сфере культуры и искусства Ступинского муниципального района)</t>
  </si>
  <si>
    <t>Социальная поддержка медицинских работников (выплаты компенсаций за проезд, питание, сохранение среднего заработка)</t>
  </si>
  <si>
    <t>Совершенствование системы обезвреживания и утилизации  отходов</t>
  </si>
  <si>
    <t xml:space="preserve">Развитие системы комплексного  мониторинга  окружающей среды </t>
  </si>
  <si>
    <t>10 8 0 00000</t>
  </si>
  <si>
    <t>10 8 00 20030</t>
  </si>
  <si>
    <t>05 2 00 00000</t>
  </si>
  <si>
    <t>10 8 00 20040</t>
  </si>
  <si>
    <t>11 0 00 20030</t>
  </si>
  <si>
    <t>16 0 00 20010</t>
  </si>
  <si>
    <t>16 0 00 20020</t>
  </si>
  <si>
    <t>16 0 00 20040</t>
  </si>
  <si>
    <t>16 0 00 20050</t>
  </si>
  <si>
    <t>16 0 00 61410</t>
  </si>
  <si>
    <t>08 0 00 0000</t>
  </si>
  <si>
    <t>08 1 00 00000</t>
  </si>
  <si>
    <t>08 1 00 40020</t>
  </si>
  <si>
    <t>08 1 00 40030</t>
  </si>
  <si>
    <t>08 3 00 0000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</si>
  <si>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Ступинского муниципального района</t>
  </si>
  <si>
    <t xml:space="preserve">Проведение учений, тренировок и соревнований, обучение по вопросам ГО и ЧС муниципальных служащих </t>
  </si>
  <si>
    <t>Создание и совершенствование местной  системы экстренного оповещения населения</t>
  </si>
  <si>
    <t xml:space="preserve">Муниципальное  задание на предоставление муниципальной услуги "Предоставление общедоступного бесплатного дошкольного образования" </t>
  </si>
  <si>
    <t>Муниципальное  задание на предоставление  муниципальной услуги "Предоставление общедоступного бесплатного начального общего, основного общего, среднего общего образования по основным общеобразовательным программам"</t>
  </si>
  <si>
    <t xml:space="preserve">Муниципальное задание на предоставление муниципальной услуги "Предоставление дополнительного образования детям" </t>
  </si>
  <si>
    <t>Муниципальное задание на предоставление услуги "Информационно-методическое обеспечение дошкольного, общего и дополнительного образования"</t>
  </si>
  <si>
    <t>Муниципальное задание  на предоставление услуги "Оказание транспортных услуг по доставке учащихся к месту учебы"</t>
  </si>
  <si>
    <t>Оказание муниципальной услуги по музейному обслуживанию учреждениями музейного типа</t>
  </si>
  <si>
    <t>Муниципальная программа Ступинского муниципального района "Молодежь Ступинского муниципального района"</t>
  </si>
  <si>
    <t>Подпрограмма  "Молодое поколение Ступинского муниципального района"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</si>
  <si>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</si>
  <si>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Подпрограмма "Обеспечение жильем молодых семей"</t>
  </si>
  <si>
    <t>03 2 00 S2270</t>
  </si>
  <si>
    <t>03 2 00 S0600</t>
  </si>
  <si>
    <t>03 2 00 S2260</t>
  </si>
  <si>
    <t>03 2 00 S2310</t>
  </si>
  <si>
    <t>03 2 00 S2300</t>
  </si>
  <si>
    <t>09 2 00 S2100</t>
  </si>
  <si>
    <t>05 2 00 L0180</t>
  </si>
  <si>
    <t>08 3 00 L0200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</si>
  <si>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</si>
  <si>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Муниципальная программа Ступинского муниципального района "Сельское хозяйство Ступинского муниципального района"</t>
  </si>
  <si>
    <t>Подпрограмма "Устойчивое развитие сельских территорий"</t>
  </si>
  <si>
    <t>Обеспечение жильём граждан, проживающих в сельской местности, в том числе молодых семей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</si>
  <si>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поселения Ступинского муниципального района</t>
  </si>
  <si>
    <t>Оказание муниципальной услуги «Обеспечение условий для развития физической культуры и массового спорта» на территории городского поселения Ступино</t>
  </si>
  <si>
    <t>Подпрограмма "Развитие имущественно-земельного комплекса Ступинского муниципального района"</t>
  </si>
  <si>
    <t>Итого</t>
  </si>
  <si>
    <t>тыс. руб.</t>
  </si>
  <si>
    <t/>
  </si>
  <si>
    <t>Наименование кода</t>
  </si>
  <si>
    <t>КВСР</t>
  </si>
  <si>
    <t>КФСР</t>
  </si>
  <si>
    <t>КЦСР</t>
  </si>
  <si>
    <t>КВР</t>
  </si>
  <si>
    <t>Администрация Ступинского муниципального района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</si>
  <si>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</si>
  <si>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</si>
  <si>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</si>
  <si>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</si>
  <si>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Уплата прочих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</si>
  <si>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</si>
  <si>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</si>
  <si>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</t>
  </si>
  <si>
    <t>Обеспечение предоставления гражданам субсидий на оплату жилого помещения и коммунальных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</si>
  <si>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</si>
  <si>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</si>
  <si>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</si>
  <si>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</si>
  <si>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</si>
  <si>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</si>
  <si>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</si>
  <si>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</si>
  <si>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Обеспечение деятельности и развитие МКУ «Единая дежурная диспетчерская служба» Ступинского муниципального района</t>
  </si>
  <si>
    <t>Обеспечение неограниченного широкополосного доступа к сети Интернет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</si>
  <si>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</si>
  <si>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Выполнение работ, связанных с объектами недвижимости, услугами по их содержанию и рекламными конструкциями на территории Ступинского муниципального района</t>
  </si>
  <si>
    <t xml:space="preserve">Подпрограмма «Организация досуга в Ступинском муниципальном районе» </t>
  </si>
  <si>
    <t>Иные выплаты населению</t>
  </si>
  <si>
    <t>360</t>
  </si>
  <si>
    <t>Проведение работ по демонтажу рекламных конструкций</t>
  </si>
  <si>
    <t xml:space="preserve">Исполнение обязательств по капитальному ремонту общего имущества в многоквартирных домах за муниципальные помещения, находящиеся в казне Ступинского муниципального района </t>
  </si>
  <si>
    <t>Муниципальная программа Ступинского муниципального района «Дополнительные меры социальной поддержки отдельных категорий жителей Ступинского муниципального района»</t>
  </si>
  <si>
    <t>Обеспечение деятельности Комиссии по предупреждению и ликвидации чрезвычайных ситуаций Ступинского муниципального района</t>
  </si>
  <si>
    <t>Организация персонального поздравления жителей Ступинского муниципального района, отнесенных к категории юбиляров-долгожителей</t>
  </si>
  <si>
    <t>Материальная помощь участникам Великой Отечественной войны в связи с празднованием очередной годовщины Победы в Великой Отечественной войне 1941-1945 годов</t>
  </si>
  <si>
    <t>Поздравление супругов с юбилеем их совместной жизни</t>
  </si>
  <si>
    <t>Проведение мероприятий, посвященных отдельным памятным датам и праздничным мероприятиям</t>
  </si>
  <si>
    <t>Организация работы по прохождению диспансеризации муниципальными служащими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</si>
  <si>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</si>
  <si>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>Проведение официальных физкультурно-оздоровительных и спортивных мероприятий  по видам спорта среди различных групп населения в соответствии с переданными полномочиями городского поселения Ступино</t>
  </si>
  <si>
    <t>Управление строительства и архитектуры администрации Ступинского муниципального района</t>
  </si>
  <si>
    <t>Комитет по культуре, физической культуре, спорту и работе с молодежью администрации Ступинского муниципального района</t>
  </si>
  <si>
    <t>07 1 00 00000</t>
  </si>
  <si>
    <t>07 1 00 20010</t>
  </si>
  <si>
    <t>07 1 00 20020</t>
  </si>
  <si>
    <t>07 2 00 01590</t>
  </si>
  <si>
    <t>07 2 00 20010</t>
  </si>
  <si>
    <t>07 2 00 20030</t>
  </si>
  <si>
    <t>07 2 00 20040</t>
  </si>
  <si>
    <t>07 2 00 20050</t>
  </si>
  <si>
    <t>05 0 00 00000</t>
  </si>
  <si>
    <t>05 1 00 00000</t>
  </si>
  <si>
    <t>05 1 00 20010</t>
  </si>
  <si>
    <t>10 5 00 20020</t>
  </si>
  <si>
    <t>09 0 00 00000</t>
  </si>
  <si>
    <t>09 1 00 00000</t>
  </si>
  <si>
    <t>09 1 00 61100</t>
  </si>
  <si>
    <t>09 1 00 S1100</t>
  </si>
  <si>
    <t>12 0 00 00000</t>
  </si>
  <si>
    <t>12 2 00 00000</t>
  </si>
  <si>
    <t>12 2 00 20010</t>
  </si>
  <si>
    <t>12 2 00 80740</t>
  </si>
  <si>
    <t>12 0 00 0 0000</t>
  </si>
  <si>
    <t>12 1 00 00000</t>
  </si>
  <si>
    <t>12 1 00 20010</t>
  </si>
  <si>
    <t>12 1 00 20020</t>
  </si>
  <si>
    <t>12 1 00  20030</t>
  </si>
  <si>
    <t>10 2 00 00000</t>
  </si>
  <si>
    <t xml:space="preserve">10 2 00 20010 </t>
  </si>
  <si>
    <t xml:space="preserve">10 2 00 20020 </t>
  </si>
  <si>
    <t>10 2  00 20030</t>
  </si>
  <si>
    <t>09 2 00 00000</t>
  </si>
  <si>
    <t>09 3 00 00000</t>
  </si>
  <si>
    <t>09 3 00 20010</t>
  </si>
  <si>
    <t>13 0 00 00000</t>
  </si>
  <si>
    <t>01 0 00 00000</t>
  </si>
  <si>
    <t>01 1 00 00000</t>
  </si>
  <si>
    <t>01 1 00 20010</t>
  </si>
  <si>
    <t>13 2 00 00000</t>
  </si>
  <si>
    <t>13 2 00 20020</t>
  </si>
  <si>
    <t>09 1 00 80870</t>
  </si>
  <si>
    <t>06 0 00 00000</t>
  </si>
  <si>
    <t>06 0 00 20020</t>
  </si>
  <si>
    <t>06 0 00 20030</t>
  </si>
  <si>
    <t>06 0 00 20050</t>
  </si>
  <si>
    <t>06 0 00 20060</t>
  </si>
  <si>
    <t>06 0 00 20070</t>
  </si>
  <si>
    <t>07 2 00 00000</t>
  </si>
  <si>
    <t>10 3 00 00000</t>
  </si>
  <si>
    <t>10 3  00 20040</t>
  </si>
  <si>
    <t>10 3 00 20030</t>
  </si>
  <si>
    <t>10 3 00 20020</t>
  </si>
  <si>
    <t>10 3 00 20010</t>
  </si>
  <si>
    <t>99 0 00 04010</t>
  </si>
  <si>
    <t>99 0 00 25010</t>
  </si>
  <si>
    <t>99 0 00 80760</t>
  </si>
  <si>
    <t>10 0 00 0 0000</t>
  </si>
  <si>
    <t>10 4 00 00000</t>
  </si>
  <si>
    <t>10 4 00 20010</t>
  </si>
  <si>
    <t>10 4 00 20020</t>
  </si>
  <si>
    <t>10 4 00 20030</t>
  </si>
  <si>
    <t>10 4 00 20040</t>
  </si>
  <si>
    <t>10 4 00 20050</t>
  </si>
  <si>
    <t>Содержание автомобильных дорог общего пользования городских поселений (расчистка от снега автомобильных дорог в населенных пунктах городского поселения)</t>
  </si>
  <si>
    <t>12 1 00 80861</t>
  </si>
  <si>
    <t>Ремонт дворовых территорий городского поселения</t>
  </si>
  <si>
    <t xml:space="preserve">Обеспечение безопасности дорожного движения на автодорогах местного значения населенных пунктов городского поселения  </t>
  </si>
  <si>
    <t>Капитальный ремонт и ремонт автомобильных дорог местного значения городского поселения</t>
  </si>
  <si>
    <t>12 1 00 80862</t>
  </si>
  <si>
    <t>12 1 00 80863</t>
  </si>
  <si>
    <t>12 1 00 80864</t>
  </si>
  <si>
    <t>10 1 00 0000</t>
  </si>
  <si>
    <t>03 3 00 00000</t>
  </si>
  <si>
    <t>03 3 00 20190</t>
  </si>
  <si>
    <t>10 9 00 00000</t>
  </si>
  <si>
    <t>10 9 00 20010</t>
  </si>
  <si>
    <t>10 9 00 20020</t>
  </si>
  <si>
    <t>10 9 00 20030</t>
  </si>
  <si>
    <t>10 9 00 20040</t>
  </si>
  <si>
    <t>16 0 00 62080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</si>
  <si>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</si>
  <si>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Проведение капитального и текущего ремонта зданий, сооружений и отдельных систем общеобразовательных организаций в соответствии с утвержденным перечнем первоочередных работ</t>
  </si>
  <si>
    <t>Расходы бюджета Ступинского муниципального района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</si>
  <si>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2017 год</t>
  </si>
  <si>
    <r>
      <t xml:space="preserve">Приложение № 6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</t>
    </r>
    <r>
      <rPr>
        <u/>
        <sz val="8"/>
        <rFont val="Arial"/>
        <family val="2"/>
        <charset val="204"/>
      </rPr>
      <t>от "___" _______ 2016г № _______</t>
    </r>
  </si>
  <si>
    <t>Приложение № 10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от "___" ________ 2016г № ______</t>
  </si>
  <si>
    <r>
      <t xml:space="preserve">Приложение № 8
к решению Совета депутатов
Ступинского муниципального района
"Об утверждении бюджета Ступинского
муниципального района на 2017 год
и на плановый период 2018-2019 годов"
</t>
    </r>
    <r>
      <rPr>
        <u/>
        <sz val="8"/>
        <rFont val="Arial"/>
        <family val="2"/>
        <charset val="204"/>
      </rPr>
      <t>от "____" __________ 2016г № _______</t>
    </r>
  </si>
  <si>
    <t>Ведомственная структура расходов бюджета Ступинского муниципального района на 2017 год</t>
  </si>
  <si>
    <t>Молодежная политика</t>
  </si>
  <si>
    <t>Дополнительное образование детей</t>
  </si>
  <si>
    <t>0703</t>
  </si>
  <si>
    <t>Организация выполнения проектно-изыскательских работ на строительство общеобразовательной школы на 825 мест с бассейном по адресу: Московская обл. г.Ступино, мкр.Надежда</t>
  </si>
  <si>
    <t>Строительство и ввод в эксплуатацию школы на 600 мест с бассейном  в квартале 23 г.Ступино</t>
  </si>
  <si>
    <t>03 2 00 40040</t>
  </si>
  <si>
    <t>Снижение  негативного воздействия на водные объекты района</t>
  </si>
  <si>
    <t>Подпрограмма «Территориальное развитие Ступинского муниципального района»</t>
  </si>
  <si>
    <t>10 6 00 00000</t>
  </si>
  <si>
    <t>10 6 00 60700</t>
  </si>
  <si>
    <t>Мероприятия для обеспечения доступа детей-инвалидов к образовательным услугам в соответствии с государственной программой "Доступная среда"</t>
  </si>
  <si>
    <t>Реализация проекта "Тропинка к дому"</t>
  </si>
  <si>
    <t>03 3 00 20300</t>
  </si>
  <si>
    <t>Приобретение оборудования, других основных средств  и материальных запасов для муниципальных учреждений
музейного типа</t>
  </si>
  <si>
    <t>02 1 00 09591</t>
  </si>
  <si>
    <t>Приобретение оборудования,  других основных средств  и материальных запасов для муниципальных учреждений дополнительного образования детей в сфере культуры и искусства</t>
  </si>
  <si>
    <t>02 2 00 05591</t>
  </si>
  <si>
    <t>Проектирование котельных</t>
  </si>
  <si>
    <t>Проектирование и строительство сетей коллектора г.Ступино</t>
  </si>
  <si>
    <t>01 1 00 20020</t>
  </si>
  <si>
    <t>Подпрограмма "Развитие газификации в Ступинском муниципальном районе"</t>
  </si>
  <si>
    <t>13 3 00 00000</t>
  </si>
  <si>
    <t>13 3 00 80730</t>
  </si>
  <si>
    <t>Осуществление части полномочий городского поселения Ступино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</si>
  <si>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Обеспечение пожарной безопасности на территории Ступинского муниципального района</t>
  </si>
  <si>
    <t>07 2 00 20060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</si>
  <si>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</si>
  <si>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07 1 00 80770</t>
  </si>
  <si>
    <t xml:space="preserve"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</t>
  </si>
  <si>
    <t>07 2 00 80810</t>
  </si>
  <si>
    <t>Обеспечение первичных мер пожарной безопасности в границах населенных пунктов поселения</t>
  </si>
  <si>
    <t>07 2 00 80880</t>
  </si>
  <si>
    <t>99 0 00 20500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</si>
  <si>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</si>
  <si>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</si>
  <si>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830</t>
  </si>
  <si>
    <t>831</t>
  </si>
  <si>
    <t>Выполнение работ, связанных с оформлением земельных участков на территории муниципального образования с постановкой на государственный кадастровый учет</t>
  </si>
  <si>
    <t>Проведение работ по оформлению объектов недвижимости  органа местного самоуправления муниципального образования Московской области</t>
  </si>
  <si>
    <t>Проведение работ по демонтажу рекламных конструкций на территории муниципального образования Московской области</t>
  </si>
  <si>
    <t xml:space="preserve">Исполнение обязательств по капитальному ремонту общего имущества в многоквартирных домах за муниципальные помещения, находящиеся в казне  органа местного самоуправления муниципального образования Московской области 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</si>
  <si>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</si>
  <si>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Создание, развитие и обеспечение функционирования информационно-технологической и телекоммуникационной инфраструктуры ОМСУ муниципального образования Московской области</t>
  </si>
  <si>
    <t>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</t>
  </si>
  <si>
    <t>Обеспечение использования в деятельности ОМСУ муниципального образования Московской области региональных и муниципальных информационных систем</t>
  </si>
  <si>
    <t>10 2  00 20040</t>
  </si>
  <si>
    <t>Обеспечение использования в деятельности ОМСУ муниципального образования Московской области региональных и муниципальных информационных систем в рамках исполнения переданных полномочий по формированию и исполнению бюджета</t>
  </si>
  <si>
    <t>10 2 00 80040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</si>
  <si>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</si>
  <si>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10 2  00 20050</t>
  </si>
  <si>
    <t>-3000</t>
  </si>
  <si>
    <t>-10891.5</t>
  </si>
  <si>
    <t>-1971</t>
  </si>
  <si>
    <t>Осуществление части полномочий по обеспечению первичных мер пожарной безопасности в границах населенных пунктов поселения</t>
  </si>
  <si>
    <t>Осуществление части полномочий по осуществлению мероприятий по обеспечению безопасности людей на водных объектах, охране их жизни и здоровья</t>
  </si>
  <si>
    <t>Осуществление части полномочий по участию в предупреждении и ликвидации последствий чрезвычайных ситуаций в границах поселения</t>
  </si>
  <si>
    <t>07 2 00 80900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</si>
  <si>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эктремизма в границах поселения</t>
  </si>
  <si>
    <t>07 1 00 80910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</si>
</sst>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22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sz val="10"/>
      <name val="Arial Cyr"/>
      <charset val="204"/>
    </font>
    <font>
      <b/>
      <sz val="9"/>
      <name val="Arial Narrow"/>
      <family val="2"/>
    </font>
    <font>
      <sz val="9"/>
      <name val="Arial Narrow"/>
      <family val="2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b/>
      <sz val="9"/>
      <name val="Arial"/>
      <family val="2"/>
      <charset val="204"/>
    </font>
    <font>
      <sz val="9"/>
      <color indexed="8"/>
      <name val="Arial Narrow"/>
      <family val="2"/>
      <charset val="204"/>
    </font>
    <font>
      <b/>
      <sz val="9"/>
      <name val="MS Sans Serif"/>
      <family val="2"/>
      <charset val="204"/>
    </font>
    <font>
      <b/>
      <sz val="10"/>
      <name val="Arial Narrow"/>
      <family val="2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</font>
    <font>
      <sz val="8"/>
      <name val="Arial Narrow"/>
      <family val="2"/>
      <charset val="204"/>
    </font>
    <font>
      <sz val="9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0" fillId="0" borderId="0" xfId="0" applyNumberFormat="1"/>
    <xf numFmtId="164" fontId="0" fillId="0" borderId="0" xfId="0" applyNumberFormat="1" applyFill="1"/>
    <xf numFmtId="49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wrapText="1"/>
    </xf>
    <xf numFmtId="0" fontId="14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1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wrapText="1"/>
    </xf>
    <xf numFmtId="166" fontId="12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/>
    </xf>
    <xf numFmtId="0" fontId="11" fillId="0" borderId="1" xfId="0" applyNumberFormat="1" applyFont="1" applyFill="1" applyBorder="1" applyAlignment="1" applyProtection="1">
      <alignment vertical="center" wrapText="1"/>
      <protection locked="0"/>
    </xf>
    <xf numFmtId="0" fontId="11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2" fillId="0" borderId="1" xfId="0" applyFont="1" applyFill="1" applyBorder="1" applyAlignment="1">
      <alignment horizontal="left" wrapText="1"/>
    </xf>
    <xf numFmtId="0" fontId="12" fillId="0" borderId="1" xfId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1" applyFont="1" applyFill="1" applyBorder="1" applyAlignment="1">
      <alignment wrapText="1"/>
    </xf>
    <xf numFmtId="0" fontId="12" fillId="0" borderId="1" xfId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0" fillId="0" borderId="1" xfId="0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/>
    </xf>
    <xf numFmtId="166" fontId="0" fillId="0" borderId="0" xfId="0" applyNumberFormat="1" applyFill="1"/>
    <xf numFmtId="166" fontId="11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/>
    <xf numFmtId="166" fontId="18" fillId="0" borderId="1" xfId="0" applyNumberFormat="1" applyFont="1" applyFill="1" applyBorder="1" applyAlignment="1">
      <alignment horizontal="center"/>
    </xf>
    <xf numFmtId="166" fontId="0" fillId="0" borderId="0" xfId="0" applyNumberFormat="1"/>
    <xf numFmtId="0" fontId="11" fillId="0" borderId="1" xfId="0" applyFont="1" applyFill="1" applyBorder="1" applyAlignment="1">
      <alignment horizontal="center"/>
    </xf>
    <xf numFmtId="0" fontId="11" fillId="0" borderId="0" xfId="0" applyFont="1" applyFill="1"/>
    <xf numFmtId="49" fontId="19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wrapText="1"/>
    </xf>
    <xf numFmtId="0" fontId="11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wrapText="1"/>
    </xf>
    <xf numFmtId="166" fontId="20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left" wrapText="1"/>
    </xf>
    <xf numFmtId="166" fontId="0" fillId="0" borderId="0" xfId="0" applyNumberFormat="1" applyFill="1" applyBorder="1"/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/>
    <xf numFmtId="49" fontId="0" fillId="0" borderId="0" xfId="0" applyNumberFormat="1" applyFill="1"/>
    <xf numFmtId="0" fontId="1" fillId="0" borderId="0" xfId="0" applyFont="1" applyFill="1" applyAlignment="1">
      <alignment vertical="top" wrapText="1"/>
    </xf>
    <xf numFmtId="0" fontId="19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justify" wrapText="1"/>
    </xf>
    <xf numFmtId="49" fontId="11" fillId="0" borderId="4" xfId="0" applyNumberFormat="1" applyFont="1" applyFill="1" applyBorder="1" applyAlignment="1" applyProtection="1">
      <alignment horizontal="left" vertical="center" wrapText="1"/>
    </xf>
    <xf numFmtId="166" fontId="11" fillId="0" borderId="1" xfId="0" applyNumberFormat="1" applyFont="1" applyFill="1" applyBorder="1" applyAlignment="1">
      <alignment horizontal="center" wrapText="1"/>
    </xf>
    <xf numFmtId="49" fontId="5" fillId="0" borderId="0" xfId="0" applyNumberFormat="1" applyFont="1" applyFill="1"/>
    <xf numFmtId="49" fontId="12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Доп ФК МП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/>
  </sheetPr>
  <dimension ref="A1:Q958"/>
  <sheetViews>
    <sheetView showGridLines="0" workbookViewId="0">
      <selection activeCell="F846" sqref="F846"/>
    </sheetView>
  </sheetViews>
  <sheetFormatPr defaultRowHeight="12.75" outlineLevelRow="3"/>
  <cols>
    <col min="1" max="1" width="77.5703125" style="3" customWidth="1"/>
    <col min="2" max="3" width="6.7109375" style="3" customWidth="1"/>
    <col min="4" max="4" width="10" style="3" customWidth="1"/>
    <col min="5" max="5" width="6.7109375" style="3" customWidth="1"/>
    <col min="6" max="6" width="10.42578125" style="3" customWidth="1"/>
    <col min="7" max="7" width="9.7109375" style="3" customWidth="1"/>
    <col min="8" max="8" width="12.140625" customWidth="1"/>
    <col min="9" max="9" width="7.7109375" customWidth="1"/>
  </cols>
  <sheetData>
    <row r="1" spans="1:11" ht="82.5" customHeight="1">
      <c r="A1" s="86"/>
      <c r="B1" s="98" t="s">
        <v>573</v>
      </c>
      <c r="C1" s="98"/>
      <c r="D1" s="98"/>
      <c r="E1" s="98"/>
      <c r="F1" s="98"/>
      <c r="G1" s="5"/>
      <c r="H1" s="1"/>
      <c r="I1" s="1"/>
      <c r="J1" s="1"/>
    </row>
    <row r="2" spans="1:11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11" ht="14.25">
      <c r="A3" s="97" t="s">
        <v>574</v>
      </c>
      <c r="B3" s="97"/>
      <c r="C3" s="97"/>
      <c r="D3" s="97"/>
      <c r="E3" s="97"/>
      <c r="F3" s="97"/>
      <c r="G3" s="89"/>
      <c r="H3" s="2"/>
      <c r="I3" s="2"/>
      <c r="J3" s="2"/>
    </row>
    <row r="4" spans="1:11" ht="0.75" customHeight="1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1">
      <c r="A5" s="5"/>
      <c r="B5" s="5"/>
      <c r="C5" s="5"/>
      <c r="D5" s="5"/>
      <c r="E5" s="5"/>
      <c r="F5" s="5" t="s">
        <v>444</v>
      </c>
      <c r="G5" s="5"/>
      <c r="H5" s="1"/>
      <c r="I5" s="1"/>
      <c r="J5" s="1"/>
    </row>
    <row r="6" spans="1:11">
      <c r="A6" s="4" t="s">
        <v>446</v>
      </c>
      <c r="B6" s="4" t="s">
        <v>447</v>
      </c>
      <c r="C6" s="4" t="s">
        <v>448</v>
      </c>
      <c r="D6" s="4" t="s">
        <v>449</v>
      </c>
      <c r="E6" s="4" t="s">
        <v>450</v>
      </c>
      <c r="F6" s="4" t="s">
        <v>201</v>
      </c>
    </row>
    <row r="7" spans="1:11" ht="13.5">
      <c r="A7" s="29" t="s">
        <v>451</v>
      </c>
      <c r="B7" s="8" t="s">
        <v>452</v>
      </c>
      <c r="C7" s="8" t="s">
        <v>445</v>
      </c>
      <c r="D7" s="8"/>
      <c r="E7" s="8" t="s">
        <v>445</v>
      </c>
      <c r="F7" s="56">
        <f>F8+F88+F101+F149+F238+F269+F287+F300+F320+F360</f>
        <v>664525.60000000009</v>
      </c>
      <c r="G7" s="61"/>
      <c r="H7" s="66"/>
      <c r="I7" s="66"/>
      <c r="J7" s="66"/>
      <c r="K7" s="66"/>
    </row>
    <row r="8" spans="1:11" ht="13.5">
      <c r="A8" s="14" t="s">
        <v>132</v>
      </c>
      <c r="B8" s="9" t="s">
        <v>452</v>
      </c>
      <c r="C8" s="13" t="s">
        <v>366</v>
      </c>
      <c r="D8" s="8"/>
      <c r="E8" s="8"/>
      <c r="F8" s="56">
        <f>F9+F56</f>
        <v>219124.3</v>
      </c>
      <c r="G8" s="61"/>
      <c r="H8" s="66"/>
      <c r="I8" s="66"/>
      <c r="J8" s="66"/>
      <c r="K8" s="66"/>
    </row>
    <row r="9" spans="1:11" ht="27" outlineLevel="3">
      <c r="A9" s="15" t="s">
        <v>457</v>
      </c>
      <c r="B9" s="10" t="s">
        <v>452</v>
      </c>
      <c r="C9" s="10" t="s">
        <v>458</v>
      </c>
      <c r="D9" s="10"/>
      <c r="E9" s="10"/>
      <c r="F9" s="57">
        <f>F10+F17+F43+F50</f>
        <v>151585.09999999998</v>
      </c>
      <c r="G9" s="61"/>
      <c r="H9" s="66"/>
      <c r="I9" s="66"/>
      <c r="J9" s="66"/>
      <c r="K9" s="66"/>
    </row>
    <row r="10" spans="1:11" ht="27" outlineLevel="3">
      <c r="A10" s="15" t="s">
        <v>185</v>
      </c>
      <c r="B10" s="10" t="s">
        <v>452</v>
      </c>
      <c r="C10" s="10" t="s">
        <v>458</v>
      </c>
      <c r="D10" s="10" t="s">
        <v>90</v>
      </c>
      <c r="E10" s="10"/>
      <c r="F10" s="57">
        <f>F11</f>
        <v>4727</v>
      </c>
      <c r="G10" s="61"/>
      <c r="H10" s="66"/>
      <c r="I10" s="66"/>
      <c r="J10" s="66"/>
      <c r="K10" s="66"/>
    </row>
    <row r="11" spans="1:11" ht="13.5" outlineLevel="3">
      <c r="A11" s="17" t="s">
        <v>335</v>
      </c>
      <c r="B11" s="10" t="s">
        <v>452</v>
      </c>
      <c r="C11" s="10" t="s">
        <v>458</v>
      </c>
      <c r="D11" s="10" t="s">
        <v>91</v>
      </c>
      <c r="E11" s="10"/>
      <c r="F11" s="57">
        <f>F12</f>
        <v>4727</v>
      </c>
      <c r="G11" s="61"/>
      <c r="H11" s="66"/>
      <c r="I11" s="66"/>
      <c r="J11" s="66"/>
      <c r="K11" s="66"/>
    </row>
    <row r="12" spans="1:11" ht="27" outlineLevel="3">
      <c r="A12" s="17" t="s">
        <v>334</v>
      </c>
      <c r="B12" s="10" t="s">
        <v>452</v>
      </c>
      <c r="C12" s="10" t="s">
        <v>458</v>
      </c>
      <c r="D12" s="10" t="s">
        <v>92</v>
      </c>
      <c r="E12" s="10"/>
      <c r="F12" s="57">
        <f>F13+F15</f>
        <v>4727</v>
      </c>
      <c r="G12" s="61"/>
      <c r="H12" s="66"/>
      <c r="I12" s="66"/>
      <c r="J12" s="66"/>
      <c r="K12" s="66"/>
    </row>
    <row r="13" spans="1:11" ht="27" customHeight="1" outlineLevel="3">
      <c r="A13" s="17" t="s">
        <v>147</v>
      </c>
      <c r="B13" s="10" t="s">
        <v>452</v>
      </c>
      <c r="C13" s="10" t="s">
        <v>458</v>
      </c>
      <c r="D13" s="10" t="s">
        <v>92</v>
      </c>
      <c r="E13" s="10" t="s">
        <v>129</v>
      </c>
      <c r="F13" s="57">
        <f>F14</f>
        <v>4293.3999999999996</v>
      </c>
      <c r="G13" s="61"/>
      <c r="H13" s="66"/>
      <c r="I13" s="66"/>
      <c r="J13" s="66"/>
      <c r="K13" s="66"/>
    </row>
    <row r="14" spans="1:11" ht="13.5" outlineLevel="3">
      <c r="A14" s="17" t="s">
        <v>148</v>
      </c>
      <c r="B14" s="10" t="s">
        <v>452</v>
      </c>
      <c r="C14" s="10" t="s">
        <v>458</v>
      </c>
      <c r="D14" s="10" t="s">
        <v>92</v>
      </c>
      <c r="E14" s="10" t="s">
        <v>459</v>
      </c>
      <c r="F14" s="57">
        <v>4293.3999999999996</v>
      </c>
      <c r="G14" s="61"/>
      <c r="H14" s="66"/>
      <c r="I14" s="66"/>
      <c r="J14" s="66"/>
      <c r="K14" s="66"/>
    </row>
    <row r="15" spans="1:11" ht="13.5" outlineLevel="3">
      <c r="A15" s="17" t="s">
        <v>149</v>
      </c>
      <c r="B15" s="10" t="s">
        <v>452</v>
      </c>
      <c r="C15" s="10" t="s">
        <v>458</v>
      </c>
      <c r="D15" s="10" t="s">
        <v>92</v>
      </c>
      <c r="E15" s="10" t="s">
        <v>151</v>
      </c>
      <c r="F15" s="57">
        <f>F16</f>
        <v>433.6</v>
      </c>
      <c r="G15" s="61"/>
      <c r="H15" s="66"/>
      <c r="I15" s="66"/>
      <c r="J15" s="66"/>
      <c r="K15" s="66"/>
    </row>
    <row r="16" spans="1:11" ht="13.5" outlineLevel="3">
      <c r="A16" s="17" t="s">
        <v>150</v>
      </c>
      <c r="B16" s="10" t="s">
        <v>452</v>
      </c>
      <c r="C16" s="10" t="s">
        <v>458</v>
      </c>
      <c r="D16" s="10" t="s">
        <v>92</v>
      </c>
      <c r="E16" s="10" t="s">
        <v>152</v>
      </c>
      <c r="F16" s="57">
        <v>433.6</v>
      </c>
      <c r="G16" s="61"/>
      <c r="H16" s="66"/>
      <c r="I16" s="66"/>
      <c r="J16" s="66"/>
      <c r="K16" s="66"/>
    </row>
    <row r="17" spans="1:11" ht="13.5" outlineLevel="3">
      <c r="A17" s="15" t="s">
        <v>237</v>
      </c>
      <c r="B17" s="10" t="s">
        <v>452</v>
      </c>
      <c r="C17" s="10" t="s">
        <v>458</v>
      </c>
      <c r="D17" s="10" t="s">
        <v>93</v>
      </c>
      <c r="E17" s="10"/>
      <c r="F17" s="57">
        <f>F23+F29+F18</f>
        <v>134306.09999999998</v>
      </c>
      <c r="G17" s="61"/>
      <c r="H17" s="66"/>
      <c r="I17" s="66"/>
      <c r="J17" s="66"/>
      <c r="K17" s="66"/>
    </row>
    <row r="18" spans="1:11" ht="13.5" outlineLevel="3">
      <c r="A18" s="92" t="s">
        <v>582</v>
      </c>
      <c r="B18" s="10" t="s">
        <v>452</v>
      </c>
      <c r="C18" s="10" t="s">
        <v>458</v>
      </c>
      <c r="D18" s="10" t="s">
        <v>583</v>
      </c>
      <c r="E18" s="10"/>
      <c r="F18" s="57">
        <f>F19+F21</f>
        <v>1637</v>
      </c>
      <c r="G18" s="61"/>
      <c r="H18" s="66"/>
      <c r="I18" s="66"/>
      <c r="J18" s="66"/>
      <c r="K18" s="66"/>
    </row>
    <row r="19" spans="1:11" ht="32.25" customHeight="1" outlineLevel="3">
      <c r="A19" s="17" t="s">
        <v>147</v>
      </c>
      <c r="B19" s="10" t="s">
        <v>452</v>
      </c>
      <c r="C19" s="10" t="s">
        <v>458</v>
      </c>
      <c r="D19" s="10" t="s">
        <v>584</v>
      </c>
      <c r="E19" s="10" t="s">
        <v>129</v>
      </c>
      <c r="F19" s="57">
        <f>F20</f>
        <v>1336</v>
      </c>
      <c r="G19" s="61"/>
      <c r="H19" s="66"/>
      <c r="I19" s="66"/>
      <c r="J19" s="66"/>
      <c r="K19" s="66"/>
    </row>
    <row r="20" spans="1:11" ht="13.5" outlineLevel="3">
      <c r="A20" s="17" t="s">
        <v>148</v>
      </c>
      <c r="B20" s="10" t="s">
        <v>452</v>
      </c>
      <c r="C20" s="10" t="s">
        <v>458</v>
      </c>
      <c r="D20" s="10" t="s">
        <v>584</v>
      </c>
      <c r="E20" s="10" t="s">
        <v>459</v>
      </c>
      <c r="F20" s="57">
        <v>1336</v>
      </c>
      <c r="G20" s="61"/>
      <c r="H20" s="66"/>
      <c r="I20" s="66"/>
      <c r="J20" s="66"/>
      <c r="K20" s="66"/>
    </row>
    <row r="21" spans="1:11" ht="13.5" outlineLevel="3">
      <c r="A21" s="17" t="s">
        <v>149</v>
      </c>
      <c r="B21" s="10" t="s">
        <v>452</v>
      </c>
      <c r="C21" s="10" t="s">
        <v>458</v>
      </c>
      <c r="D21" s="10" t="s">
        <v>584</v>
      </c>
      <c r="E21" s="10" t="s">
        <v>151</v>
      </c>
      <c r="F21" s="57">
        <f>F22</f>
        <v>301</v>
      </c>
      <c r="G21" s="61"/>
      <c r="H21" s="66"/>
      <c r="I21" s="66"/>
      <c r="J21" s="66"/>
      <c r="K21" s="66"/>
    </row>
    <row r="22" spans="1:11" ht="13.5" outlineLevel="3">
      <c r="A22" s="17" t="s">
        <v>150</v>
      </c>
      <c r="B22" s="10" t="s">
        <v>452</v>
      </c>
      <c r="C22" s="10" t="s">
        <v>458</v>
      </c>
      <c r="D22" s="10" t="s">
        <v>584</v>
      </c>
      <c r="E22" s="10" t="s">
        <v>152</v>
      </c>
      <c r="F22" s="57">
        <v>301</v>
      </c>
      <c r="G22" s="61"/>
      <c r="H22" s="66"/>
      <c r="I22" s="66"/>
      <c r="J22" s="66"/>
      <c r="K22" s="66"/>
    </row>
    <row r="23" spans="1:11" ht="13.5" outlineLevel="3">
      <c r="A23" s="15" t="s">
        <v>42</v>
      </c>
      <c r="B23" s="10" t="s">
        <v>452</v>
      </c>
      <c r="C23" s="10" t="s">
        <v>458</v>
      </c>
      <c r="D23" s="10" t="s">
        <v>94</v>
      </c>
      <c r="E23" s="10"/>
      <c r="F23" s="57">
        <f>F24</f>
        <v>3439</v>
      </c>
      <c r="G23" s="61"/>
      <c r="H23" s="66"/>
      <c r="I23" s="66"/>
      <c r="J23" s="66"/>
      <c r="K23" s="66"/>
    </row>
    <row r="24" spans="1:11" ht="27" outlineLevel="3">
      <c r="A24" s="15" t="s">
        <v>336</v>
      </c>
      <c r="B24" s="10" t="s">
        <v>452</v>
      </c>
      <c r="C24" s="10" t="s">
        <v>458</v>
      </c>
      <c r="D24" s="10" t="s">
        <v>95</v>
      </c>
      <c r="E24" s="10"/>
      <c r="F24" s="57">
        <f>F25+F27</f>
        <v>3439</v>
      </c>
      <c r="G24" s="61"/>
      <c r="H24" s="66"/>
      <c r="I24" s="66"/>
      <c r="J24" s="66"/>
      <c r="K24" s="66"/>
    </row>
    <row r="25" spans="1:11" ht="28.5" customHeight="1" outlineLevel="3">
      <c r="A25" s="17" t="s">
        <v>147</v>
      </c>
      <c r="B25" s="10" t="s">
        <v>452</v>
      </c>
      <c r="C25" s="10" t="s">
        <v>458</v>
      </c>
      <c r="D25" s="10" t="s">
        <v>95</v>
      </c>
      <c r="E25" s="10" t="s">
        <v>129</v>
      </c>
      <c r="F25" s="57">
        <f>F26</f>
        <v>3439</v>
      </c>
      <c r="G25" s="61"/>
      <c r="H25" s="66"/>
      <c r="I25" s="66"/>
      <c r="J25" s="66"/>
      <c r="K25" s="66"/>
    </row>
    <row r="26" spans="1:11" ht="13.5" outlineLevel="3">
      <c r="A26" s="17" t="s">
        <v>148</v>
      </c>
      <c r="B26" s="10" t="s">
        <v>452</v>
      </c>
      <c r="C26" s="10" t="s">
        <v>458</v>
      </c>
      <c r="D26" s="10" t="s">
        <v>95</v>
      </c>
      <c r="E26" s="10" t="s">
        <v>459</v>
      </c>
      <c r="F26" s="57">
        <v>3439</v>
      </c>
      <c r="G26" s="61"/>
      <c r="H26" s="66"/>
      <c r="I26" s="66"/>
      <c r="J26" s="66"/>
      <c r="K26" s="66"/>
    </row>
    <row r="27" spans="1:11" ht="13.5" hidden="1" outlineLevel="3">
      <c r="A27" s="17" t="s">
        <v>149</v>
      </c>
      <c r="B27" s="10" t="s">
        <v>452</v>
      </c>
      <c r="C27" s="10" t="s">
        <v>458</v>
      </c>
      <c r="D27" s="10" t="s">
        <v>95</v>
      </c>
      <c r="E27" s="10" t="s">
        <v>151</v>
      </c>
      <c r="F27" s="57">
        <f>F28</f>
        <v>0</v>
      </c>
      <c r="G27" s="61"/>
      <c r="H27" s="66"/>
      <c r="I27" s="66"/>
      <c r="J27" s="66"/>
      <c r="K27" s="66"/>
    </row>
    <row r="28" spans="1:11" ht="13.5" hidden="1" outlineLevel="3">
      <c r="A28" s="17" t="s">
        <v>150</v>
      </c>
      <c r="B28" s="10" t="s">
        <v>452</v>
      </c>
      <c r="C28" s="10" t="s">
        <v>458</v>
      </c>
      <c r="D28" s="10" t="s">
        <v>95</v>
      </c>
      <c r="E28" s="10" t="s">
        <v>152</v>
      </c>
      <c r="F28" s="57"/>
      <c r="G28" s="61"/>
      <c r="H28" s="66"/>
      <c r="I28" s="66"/>
      <c r="J28" s="66"/>
      <c r="K28" s="66"/>
    </row>
    <row r="29" spans="1:11" ht="13.5" outlineLevel="3">
      <c r="A29" s="17" t="s">
        <v>43</v>
      </c>
      <c r="B29" s="10" t="s">
        <v>452</v>
      </c>
      <c r="C29" s="10" t="s">
        <v>458</v>
      </c>
      <c r="D29" s="10" t="s">
        <v>96</v>
      </c>
      <c r="E29" s="10"/>
      <c r="F29" s="57">
        <f>F30+F37+F40</f>
        <v>129230.09999999999</v>
      </c>
      <c r="G29" s="61"/>
      <c r="H29" s="66"/>
      <c r="I29" s="66"/>
      <c r="J29" s="66"/>
      <c r="K29" s="66"/>
    </row>
    <row r="30" spans="1:11" ht="13.5" outlineLevel="3">
      <c r="A30" s="17" t="s">
        <v>195</v>
      </c>
      <c r="B30" s="10" t="s">
        <v>452</v>
      </c>
      <c r="C30" s="10" t="s">
        <v>458</v>
      </c>
      <c r="D30" s="10" t="s">
        <v>97</v>
      </c>
      <c r="E30" s="10"/>
      <c r="F30" s="57">
        <f>F31+F33+F35</f>
        <v>128025.29999999999</v>
      </c>
      <c r="G30" s="61"/>
      <c r="H30" s="66"/>
      <c r="I30" s="66"/>
      <c r="J30" s="66"/>
      <c r="K30" s="66"/>
    </row>
    <row r="31" spans="1:11" ht="27.75" customHeight="1" outlineLevel="3">
      <c r="A31" s="17" t="s">
        <v>147</v>
      </c>
      <c r="B31" s="10" t="s">
        <v>452</v>
      </c>
      <c r="C31" s="10" t="s">
        <v>458</v>
      </c>
      <c r="D31" s="10" t="s">
        <v>97</v>
      </c>
      <c r="E31" s="10" t="s">
        <v>129</v>
      </c>
      <c r="F31" s="57">
        <f>F32</f>
        <v>113391.4</v>
      </c>
      <c r="G31" s="61"/>
      <c r="H31" s="66"/>
      <c r="I31" s="66"/>
      <c r="J31" s="66"/>
      <c r="K31" s="66"/>
    </row>
    <row r="32" spans="1:11" ht="13.5" outlineLevel="3">
      <c r="A32" s="17" t="s">
        <v>148</v>
      </c>
      <c r="B32" s="10" t="s">
        <v>452</v>
      </c>
      <c r="C32" s="10" t="s">
        <v>458</v>
      </c>
      <c r="D32" s="10" t="s">
        <v>97</v>
      </c>
      <c r="E32" s="10" t="s">
        <v>459</v>
      </c>
      <c r="F32" s="57">
        <v>113391.4</v>
      </c>
      <c r="G32" s="61">
        <v>-6851</v>
      </c>
      <c r="H32" s="66"/>
      <c r="I32" s="66"/>
      <c r="J32" s="66"/>
      <c r="K32" s="66"/>
    </row>
    <row r="33" spans="1:11" ht="13.5" outlineLevel="3">
      <c r="A33" s="17" t="s">
        <v>149</v>
      </c>
      <c r="B33" s="10" t="s">
        <v>452</v>
      </c>
      <c r="C33" s="10" t="s">
        <v>458</v>
      </c>
      <c r="D33" s="10" t="s">
        <v>97</v>
      </c>
      <c r="E33" s="10" t="s">
        <v>151</v>
      </c>
      <c r="F33" s="57">
        <f>F34</f>
        <v>14473.9</v>
      </c>
      <c r="G33" s="61"/>
      <c r="H33" s="66"/>
      <c r="I33" s="66"/>
      <c r="J33" s="66"/>
      <c r="K33" s="66"/>
    </row>
    <row r="34" spans="1:11" ht="13.5" outlineLevel="3">
      <c r="A34" s="17" t="s">
        <v>150</v>
      </c>
      <c r="B34" s="10" t="s">
        <v>452</v>
      </c>
      <c r="C34" s="10" t="s">
        <v>458</v>
      </c>
      <c r="D34" s="10" t="s">
        <v>97</v>
      </c>
      <c r="E34" s="10" t="s">
        <v>152</v>
      </c>
      <c r="F34" s="57">
        <v>14473.9</v>
      </c>
      <c r="G34" s="61"/>
      <c r="H34" s="66"/>
      <c r="I34" s="66"/>
      <c r="J34" s="66"/>
      <c r="K34" s="66"/>
    </row>
    <row r="35" spans="1:11" ht="13.5" outlineLevel="3">
      <c r="A35" s="17" t="s">
        <v>153</v>
      </c>
      <c r="B35" s="10" t="s">
        <v>452</v>
      </c>
      <c r="C35" s="10" t="s">
        <v>458</v>
      </c>
      <c r="D35" s="10" t="s">
        <v>97</v>
      </c>
      <c r="E35" s="10" t="s">
        <v>155</v>
      </c>
      <c r="F35" s="57">
        <f>F36</f>
        <v>160</v>
      </c>
      <c r="G35" s="61"/>
      <c r="H35" s="66"/>
      <c r="I35" s="66"/>
      <c r="J35" s="66"/>
      <c r="K35" s="66"/>
    </row>
    <row r="36" spans="1:11" ht="13.5" outlineLevel="3">
      <c r="A36" s="17" t="s">
        <v>154</v>
      </c>
      <c r="B36" s="10" t="s">
        <v>452</v>
      </c>
      <c r="C36" s="10" t="s">
        <v>458</v>
      </c>
      <c r="D36" s="10" t="s">
        <v>97</v>
      </c>
      <c r="E36" s="10" t="s">
        <v>156</v>
      </c>
      <c r="F36" s="57">
        <v>160</v>
      </c>
      <c r="G36" s="61"/>
      <c r="H36" s="66"/>
      <c r="I36" s="66"/>
      <c r="J36" s="66"/>
      <c r="K36" s="66"/>
    </row>
    <row r="37" spans="1:11" ht="13.5" outlineLevel="3">
      <c r="A37" s="17" t="s">
        <v>333</v>
      </c>
      <c r="B37" s="10" t="s">
        <v>452</v>
      </c>
      <c r="C37" s="10" t="s">
        <v>458</v>
      </c>
      <c r="D37" s="10" t="s">
        <v>98</v>
      </c>
      <c r="E37" s="10"/>
      <c r="F37" s="57">
        <f>F38</f>
        <v>384</v>
      </c>
      <c r="G37" s="61"/>
      <c r="H37" s="66"/>
      <c r="I37" s="66"/>
      <c r="J37" s="66"/>
      <c r="K37" s="66"/>
    </row>
    <row r="38" spans="1:11" ht="13.5" outlineLevel="3">
      <c r="A38" s="17" t="s">
        <v>149</v>
      </c>
      <c r="B38" s="10" t="s">
        <v>452</v>
      </c>
      <c r="C38" s="10" t="s">
        <v>458</v>
      </c>
      <c r="D38" s="10" t="s">
        <v>98</v>
      </c>
      <c r="E38" s="10" t="s">
        <v>151</v>
      </c>
      <c r="F38" s="57">
        <f>F39</f>
        <v>384</v>
      </c>
      <c r="G38" s="61"/>
      <c r="H38" s="66"/>
      <c r="I38" s="66"/>
      <c r="J38" s="66"/>
      <c r="K38" s="66"/>
    </row>
    <row r="39" spans="1:11" ht="13.5" outlineLevel="3">
      <c r="A39" s="17" t="s">
        <v>150</v>
      </c>
      <c r="B39" s="10" t="s">
        <v>452</v>
      </c>
      <c r="C39" s="10" t="s">
        <v>458</v>
      </c>
      <c r="D39" s="10" t="s">
        <v>98</v>
      </c>
      <c r="E39" s="10" t="s">
        <v>152</v>
      </c>
      <c r="F39" s="57">
        <v>384</v>
      </c>
      <c r="G39" s="61"/>
      <c r="H39" s="66"/>
      <c r="I39" s="66"/>
      <c r="J39" s="66"/>
      <c r="K39" s="66"/>
    </row>
    <row r="40" spans="1:11" ht="13.5" outlineLevel="3">
      <c r="A40" s="68" t="s">
        <v>484</v>
      </c>
      <c r="B40" s="10" t="s">
        <v>452</v>
      </c>
      <c r="C40" s="10" t="s">
        <v>458</v>
      </c>
      <c r="D40" s="10" t="s">
        <v>99</v>
      </c>
      <c r="E40" s="10"/>
      <c r="F40" s="57">
        <f>F41</f>
        <v>820.8</v>
      </c>
      <c r="G40" s="61"/>
      <c r="H40" s="66"/>
      <c r="I40" s="66"/>
      <c r="J40" s="66"/>
      <c r="K40" s="66"/>
    </row>
    <row r="41" spans="1:11" ht="13.5" outlineLevel="3">
      <c r="A41" s="17" t="s">
        <v>149</v>
      </c>
      <c r="B41" s="10" t="s">
        <v>452</v>
      </c>
      <c r="C41" s="10" t="s">
        <v>458</v>
      </c>
      <c r="D41" s="10" t="s">
        <v>99</v>
      </c>
      <c r="E41" s="10" t="s">
        <v>151</v>
      </c>
      <c r="F41" s="57">
        <f>F42</f>
        <v>820.8</v>
      </c>
      <c r="G41" s="61"/>
      <c r="H41" s="66"/>
      <c r="I41" s="66"/>
      <c r="J41" s="66"/>
      <c r="K41" s="66"/>
    </row>
    <row r="42" spans="1:11" ht="13.5" outlineLevel="3">
      <c r="A42" s="17" t="s">
        <v>150</v>
      </c>
      <c r="B42" s="10" t="s">
        <v>452</v>
      </c>
      <c r="C42" s="10" t="s">
        <v>458</v>
      </c>
      <c r="D42" s="10" t="s">
        <v>99</v>
      </c>
      <c r="E42" s="10" t="s">
        <v>152</v>
      </c>
      <c r="F42" s="57">
        <v>820.8</v>
      </c>
      <c r="G42" s="61"/>
      <c r="H42" s="66"/>
      <c r="I42" s="66"/>
      <c r="J42" s="66"/>
      <c r="K42" s="66"/>
    </row>
    <row r="43" spans="1:11" ht="27" outlineLevel="3">
      <c r="A43" s="17" t="s">
        <v>386</v>
      </c>
      <c r="B43" s="10" t="s">
        <v>452</v>
      </c>
      <c r="C43" s="10" t="s">
        <v>458</v>
      </c>
      <c r="D43" s="10" t="s">
        <v>100</v>
      </c>
      <c r="E43" s="10"/>
      <c r="F43" s="57">
        <f>F44+F47</f>
        <v>7500</v>
      </c>
      <c r="G43" s="61"/>
      <c r="H43" s="66"/>
      <c r="I43" s="66"/>
      <c r="J43" s="66"/>
      <c r="K43" s="66"/>
    </row>
    <row r="44" spans="1:11" ht="27" outlineLevel="3">
      <c r="A44" s="17" t="s">
        <v>383</v>
      </c>
      <c r="B44" s="10" t="s">
        <v>452</v>
      </c>
      <c r="C44" s="10" t="s">
        <v>458</v>
      </c>
      <c r="D44" s="10" t="s">
        <v>101</v>
      </c>
      <c r="E44" s="10"/>
      <c r="F44" s="57">
        <f>F45</f>
        <v>6000</v>
      </c>
      <c r="G44" s="61"/>
      <c r="H44" s="66"/>
      <c r="I44" s="66"/>
      <c r="J44" s="66"/>
      <c r="K44" s="66"/>
    </row>
    <row r="45" spans="1:11" ht="13.5" outlineLevel="3">
      <c r="A45" s="16" t="s">
        <v>153</v>
      </c>
      <c r="B45" s="10" t="s">
        <v>452</v>
      </c>
      <c r="C45" s="10" t="s">
        <v>458</v>
      </c>
      <c r="D45" s="10" t="s">
        <v>101</v>
      </c>
      <c r="E45" s="10" t="s">
        <v>155</v>
      </c>
      <c r="F45" s="57">
        <f>F46</f>
        <v>6000</v>
      </c>
      <c r="G45" s="61"/>
      <c r="H45" s="66"/>
      <c r="I45" s="66"/>
      <c r="J45" s="66"/>
      <c r="K45" s="66"/>
    </row>
    <row r="46" spans="1:11" ht="27" outlineLevel="3">
      <c r="A46" s="15" t="s">
        <v>225</v>
      </c>
      <c r="B46" s="10" t="s">
        <v>452</v>
      </c>
      <c r="C46" s="10" t="s">
        <v>458</v>
      </c>
      <c r="D46" s="10" t="s">
        <v>101</v>
      </c>
      <c r="E46" s="10" t="s">
        <v>87</v>
      </c>
      <c r="F46" s="57">
        <v>6000</v>
      </c>
      <c r="G46" s="61"/>
      <c r="H46" s="66"/>
      <c r="I46" s="66"/>
      <c r="J46" s="66"/>
      <c r="K46" s="66"/>
    </row>
    <row r="47" spans="1:11" ht="27" outlineLevel="3">
      <c r="A47" s="17" t="s">
        <v>384</v>
      </c>
      <c r="B47" s="10" t="s">
        <v>452</v>
      </c>
      <c r="C47" s="10" t="s">
        <v>458</v>
      </c>
      <c r="D47" s="10" t="s">
        <v>102</v>
      </c>
      <c r="E47" s="10"/>
      <c r="F47" s="57">
        <f>F48</f>
        <v>1500</v>
      </c>
      <c r="G47" s="61"/>
      <c r="H47" s="66"/>
      <c r="I47" s="66"/>
      <c r="J47" s="66"/>
      <c r="K47" s="66"/>
    </row>
    <row r="48" spans="1:11" ht="13.5" outlineLevel="3">
      <c r="A48" s="17" t="s">
        <v>149</v>
      </c>
      <c r="B48" s="10" t="s">
        <v>452</v>
      </c>
      <c r="C48" s="10" t="s">
        <v>458</v>
      </c>
      <c r="D48" s="10" t="s">
        <v>102</v>
      </c>
      <c r="E48" s="10" t="s">
        <v>151</v>
      </c>
      <c r="F48" s="57">
        <f>F49</f>
        <v>1500</v>
      </c>
      <c r="G48" s="61"/>
      <c r="H48" s="66"/>
      <c r="I48" s="66"/>
      <c r="J48" s="66"/>
      <c r="K48" s="66"/>
    </row>
    <row r="49" spans="1:11" ht="13.5" outlineLevel="3">
      <c r="A49" s="17" t="s">
        <v>150</v>
      </c>
      <c r="B49" s="10" t="s">
        <v>452</v>
      </c>
      <c r="C49" s="10" t="s">
        <v>458</v>
      </c>
      <c r="D49" s="10" t="s">
        <v>102</v>
      </c>
      <c r="E49" s="10" t="s">
        <v>152</v>
      </c>
      <c r="F49" s="57">
        <v>1500</v>
      </c>
      <c r="G49" s="61"/>
      <c r="H49" s="66"/>
      <c r="I49" s="66"/>
      <c r="J49" s="66"/>
      <c r="K49" s="66"/>
    </row>
    <row r="50" spans="1:11" ht="27" outlineLevel="3">
      <c r="A50" s="15" t="s">
        <v>478</v>
      </c>
      <c r="B50" s="10" t="s">
        <v>452</v>
      </c>
      <c r="C50" s="10" t="s">
        <v>458</v>
      </c>
      <c r="D50" s="10" t="s">
        <v>103</v>
      </c>
      <c r="E50" s="10"/>
      <c r="F50" s="57">
        <f>F51</f>
        <v>5052</v>
      </c>
      <c r="G50" s="61"/>
      <c r="H50" s="66"/>
      <c r="I50" s="66"/>
      <c r="J50" s="66"/>
      <c r="K50" s="66"/>
    </row>
    <row r="51" spans="1:11" ht="13.5" outlineLevel="3">
      <c r="A51" s="17" t="s">
        <v>460</v>
      </c>
      <c r="B51" s="10" t="s">
        <v>452</v>
      </c>
      <c r="C51" s="10" t="s">
        <v>458</v>
      </c>
      <c r="D51" s="10" t="s">
        <v>104</v>
      </c>
      <c r="E51" s="10"/>
      <c r="F51" s="57">
        <f>F52+F54</f>
        <v>5052</v>
      </c>
      <c r="G51" s="61"/>
      <c r="H51" s="66"/>
      <c r="I51" s="66"/>
      <c r="J51" s="66"/>
      <c r="K51" s="66"/>
    </row>
    <row r="52" spans="1:11" ht="28.5" customHeight="1" outlineLevel="3">
      <c r="A52" s="17" t="s">
        <v>147</v>
      </c>
      <c r="B52" s="10" t="s">
        <v>452</v>
      </c>
      <c r="C52" s="10" t="s">
        <v>458</v>
      </c>
      <c r="D52" s="10" t="s">
        <v>104</v>
      </c>
      <c r="E52" s="10" t="s">
        <v>129</v>
      </c>
      <c r="F52" s="57">
        <f>F53</f>
        <v>4440.3999999999996</v>
      </c>
      <c r="G52" s="61"/>
      <c r="H52" s="66"/>
      <c r="I52" s="66"/>
      <c r="J52" s="66"/>
      <c r="K52" s="66"/>
    </row>
    <row r="53" spans="1:11" ht="13.5" outlineLevel="3">
      <c r="A53" s="17" t="s">
        <v>148</v>
      </c>
      <c r="B53" s="10" t="s">
        <v>452</v>
      </c>
      <c r="C53" s="10" t="s">
        <v>458</v>
      </c>
      <c r="D53" s="10" t="s">
        <v>104</v>
      </c>
      <c r="E53" s="10" t="s">
        <v>459</v>
      </c>
      <c r="F53" s="57">
        <v>4440.3999999999996</v>
      </c>
      <c r="G53" s="61"/>
      <c r="H53" s="66"/>
      <c r="I53" s="66"/>
      <c r="J53" s="66"/>
      <c r="K53" s="66"/>
    </row>
    <row r="54" spans="1:11" ht="13.5" outlineLevel="3">
      <c r="A54" s="17" t="s">
        <v>149</v>
      </c>
      <c r="B54" s="10" t="s">
        <v>452</v>
      </c>
      <c r="C54" s="10" t="s">
        <v>458</v>
      </c>
      <c r="D54" s="10" t="s">
        <v>104</v>
      </c>
      <c r="E54" s="10" t="s">
        <v>151</v>
      </c>
      <c r="F54" s="57">
        <f>F55</f>
        <v>611.6</v>
      </c>
      <c r="G54" s="61"/>
      <c r="H54" s="66"/>
      <c r="I54" s="66"/>
      <c r="J54" s="66"/>
      <c r="K54" s="66"/>
    </row>
    <row r="55" spans="1:11" ht="13.5" outlineLevel="3">
      <c r="A55" s="17" t="s">
        <v>150</v>
      </c>
      <c r="B55" s="10" t="s">
        <v>452</v>
      </c>
      <c r="C55" s="10" t="s">
        <v>458</v>
      </c>
      <c r="D55" s="10" t="s">
        <v>104</v>
      </c>
      <c r="E55" s="10" t="s">
        <v>152</v>
      </c>
      <c r="F55" s="57">
        <v>611.6</v>
      </c>
      <c r="G55" s="61"/>
      <c r="H55" s="66"/>
      <c r="I55" s="66"/>
      <c r="J55" s="66"/>
      <c r="K55" s="66"/>
    </row>
    <row r="56" spans="1:11" ht="13.5" outlineLevel="1">
      <c r="A56" s="15" t="s">
        <v>26</v>
      </c>
      <c r="B56" s="10" t="s">
        <v>452</v>
      </c>
      <c r="C56" s="10" t="s">
        <v>27</v>
      </c>
      <c r="D56" s="10"/>
      <c r="E56" s="10" t="s">
        <v>445</v>
      </c>
      <c r="F56" s="57">
        <f>F57+F80</f>
        <v>67539.199999999997</v>
      </c>
      <c r="G56" s="61"/>
      <c r="H56" s="66"/>
      <c r="I56" s="66"/>
      <c r="J56" s="66"/>
      <c r="K56" s="66"/>
    </row>
    <row r="57" spans="1:11" ht="13.5" outlineLevel="1">
      <c r="A57" s="15" t="s">
        <v>237</v>
      </c>
      <c r="B57" s="10" t="s">
        <v>452</v>
      </c>
      <c r="C57" s="10" t="s">
        <v>27</v>
      </c>
      <c r="D57" s="10" t="s">
        <v>93</v>
      </c>
      <c r="E57" s="10"/>
      <c r="F57" s="57">
        <f>F62+F69+F58</f>
        <v>67004.2</v>
      </c>
      <c r="G57" s="61"/>
      <c r="H57" s="66"/>
      <c r="I57" s="66"/>
      <c r="J57" s="66"/>
      <c r="K57" s="66"/>
    </row>
    <row r="58" spans="1:11" ht="40.5" outlineLevel="1">
      <c r="A58" s="21" t="s">
        <v>387</v>
      </c>
      <c r="B58" s="10" t="s">
        <v>452</v>
      </c>
      <c r="C58" s="10" t="s">
        <v>27</v>
      </c>
      <c r="D58" s="10" t="s">
        <v>105</v>
      </c>
      <c r="E58" s="10" t="s">
        <v>445</v>
      </c>
      <c r="F58" s="57">
        <f>F60</f>
        <v>50948</v>
      </c>
      <c r="G58" s="61"/>
      <c r="H58" s="66"/>
      <c r="I58" s="66"/>
      <c r="J58" s="66"/>
      <c r="K58" s="66"/>
    </row>
    <row r="59" spans="1:11" ht="27" outlineLevel="1">
      <c r="A59" s="21" t="s">
        <v>16</v>
      </c>
      <c r="B59" s="10" t="s">
        <v>452</v>
      </c>
      <c r="C59" s="10" t="s">
        <v>27</v>
      </c>
      <c r="D59" s="10" t="s">
        <v>106</v>
      </c>
      <c r="E59" s="10"/>
      <c r="F59" s="57">
        <f>F60</f>
        <v>50948</v>
      </c>
      <c r="G59" s="61"/>
      <c r="H59" s="66"/>
      <c r="I59" s="66"/>
      <c r="J59" s="66"/>
      <c r="K59" s="66"/>
    </row>
    <row r="60" spans="1:11" ht="13.5" outlineLevel="1">
      <c r="A60" s="17" t="s">
        <v>157</v>
      </c>
      <c r="B60" s="10" t="s">
        <v>452</v>
      </c>
      <c r="C60" s="10" t="s">
        <v>27</v>
      </c>
      <c r="D60" s="10" t="s">
        <v>106</v>
      </c>
      <c r="E60" s="10" t="s">
        <v>158</v>
      </c>
      <c r="F60" s="57">
        <f>F61</f>
        <v>50948</v>
      </c>
      <c r="G60" s="61"/>
      <c r="H60" s="66"/>
      <c r="I60" s="66"/>
      <c r="J60" s="66"/>
      <c r="K60" s="66"/>
    </row>
    <row r="61" spans="1:11" ht="13.5" outlineLevel="1">
      <c r="A61" s="17" t="s">
        <v>160</v>
      </c>
      <c r="B61" s="10" t="s">
        <v>452</v>
      </c>
      <c r="C61" s="10" t="s">
        <v>27</v>
      </c>
      <c r="D61" s="10" t="s">
        <v>106</v>
      </c>
      <c r="E61" s="10" t="s">
        <v>159</v>
      </c>
      <c r="F61" s="57">
        <v>50948</v>
      </c>
      <c r="G61" s="61">
        <v>1055</v>
      </c>
      <c r="H61" s="66"/>
      <c r="I61" s="66"/>
      <c r="J61" s="66"/>
      <c r="K61" s="66"/>
    </row>
    <row r="62" spans="1:11" ht="13.5" outlineLevel="1">
      <c r="A62" s="15" t="s">
        <v>179</v>
      </c>
      <c r="B62" s="10" t="s">
        <v>452</v>
      </c>
      <c r="C62" s="10" t="s">
        <v>27</v>
      </c>
      <c r="D62" s="10" t="s">
        <v>107</v>
      </c>
      <c r="E62" s="10"/>
      <c r="F62" s="57">
        <f>F66+F63</f>
        <v>1572.7</v>
      </c>
      <c r="G62" s="61"/>
      <c r="H62" s="66"/>
      <c r="I62" s="66"/>
      <c r="J62" s="66"/>
      <c r="K62" s="66"/>
    </row>
    <row r="63" spans="1:11" ht="13.5" outlineLevel="1">
      <c r="A63" s="17" t="s">
        <v>189</v>
      </c>
      <c r="B63" s="10" t="s">
        <v>452</v>
      </c>
      <c r="C63" s="10" t="s">
        <v>27</v>
      </c>
      <c r="D63" s="10" t="s">
        <v>108</v>
      </c>
      <c r="E63" s="10" t="s">
        <v>445</v>
      </c>
      <c r="F63" s="57">
        <f>F64</f>
        <v>1522.7</v>
      </c>
      <c r="G63" s="61"/>
      <c r="H63" s="66"/>
      <c r="I63" s="66"/>
      <c r="J63" s="66"/>
      <c r="K63" s="66"/>
    </row>
    <row r="64" spans="1:11" ht="13.5" outlineLevel="1">
      <c r="A64" s="17" t="s">
        <v>149</v>
      </c>
      <c r="B64" s="10" t="s">
        <v>452</v>
      </c>
      <c r="C64" s="10" t="s">
        <v>27</v>
      </c>
      <c r="D64" s="10" t="s">
        <v>108</v>
      </c>
      <c r="E64" s="10" t="s">
        <v>151</v>
      </c>
      <c r="F64" s="57">
        <f>F65</f>
        <v>1522.7</v>
      </c>
      <c r="G64" s="61"/>
      <c r="H64" s="66"/>
      <c r="I64" s="66"/>
      <c r="J64" s="66"/>
      <c r="K64" s="66"/>
    </row>
    <row r="65" spans="1:11" ht="13.5" outlineLevel="1">
      <c r="A65" s="17" t="s">
        <v>150</v>
      </c>
      <c r="B65" s="10" t="s">
        <v>452</v>
      </c>
      <c r="C65" s="10" t="s">
        <v>27</v>
      </c>
      <c r="D65" s="10" t="s">
        <v>108</v>
      </c>
      <c r="E65" s="10" t="s">
        <v>152</v>
      </c>
      <c r="F65" s="57">
        <v>1522.7</v>
      </c>
      <c r="G65" s="61"/>
      <c r="H65" s="66"/>
      <c r="I65" s="66"/>
      <c r="J65" s="66"/>
      <c r="K65" s="66"/>
    </row>
    <row r="66" spans="1:11" ht="13.5" outlineLevel="1">
      <c r="A66" s="15" t="s">
        <v>339</v>
      </c>
      <c r="B66" s="10" t="s">
        <v>452</v>
      </c>
      <c r="C66" s="10" t="s">
        <v>27</v>
      </c>
      <c r="D66" s="10" t="s">
        <v>109</v>
      </c>
      <c r="E66" s="10" t="s">
        <v>445</v>
      </c>
      <c r="F66" s="57">
        <f>F67</f>
        <v>50</v>
      </c>
      <c r="G66" s="61"/>
      <c r="H66" s="66"/>
      <c r="I66" s="66"/>
      <c r="J66" s="66"/>
      <c r="K66" s="66"/>
    </row>
    <row r="67" spans="1:11" ht="13.5" outlineLevel="1">
      <c r="A67" s="17" t="s">
        <v>79</v>
      </c>
      <c r="B67" s="10" t="s">
        <v>452</v>
      </c>
      <c r="C67" s="10" t="s">
        <v>27</v>
      </c>
      <c r="D67" s="10" t="s">
        <v>109</v>
      </c>
      <c r="E67" s="10" t="s">
        <v>80</v>
      </c>
      <c r="F67" s="57">
        <f>F68</f>
        <v>50</v>
      </c>
      <c r="G67" s="61"/>
      <c r="H67" s="66"/>
      <c r="I67" s="66"/>
      <c r="J67" s="66"/>
      <c r="K67" s="66"/>
    </row>
    <row r="68" spans="1:11" ht="13.5" outlineLevel="1">
      <c r="A68" s="17" t="s">
        <v>45</v>
      </c>
      <c r="B68" s="10" t="s">
        <v>452</v>
      </c>
      <c r="C68" s="10" t="s">
        <v>27</v>
      </c>
      <c r="D68" s="10" t="s">
        <v>109</v>
      </c>
      <c r="E68" s="10" t="s">
        <v>46</v>
      </c>
      <c r="F68" s="57">
        <v>50</v>
      </c>
      <c r="G68" s="61"/>
      <c r="H68" s="66"/>
      <c r="I68" s="66"/>
      <c r="J68" s="66"/>
      <c r="K68" s="66"/>
    </row>
    <row r="69" spans="1:11" ht="13.5" outlineLevel="1">
      <c r="A69" s="17" t="s">
        <v>248</v>
      </c>
      <c r="B69" s="10" t="s">
        <v>452</v>
      </c>
      <c r="C69" s="10" t="s">
        <v>27</v>
      </c>
      <c r="D69" s="10" t="s">
        <v>96</v>
      </c>
      <c r="E69" s="10"/>
      <c r="F69" s="57">
        <f>F77+F70</f>
        <v>14483.5</v>
      </c>
      <c r="G69" s="61"/>
      <c r="H69" s="66"/>
      <c r="I69" s="66"/>
      <c r="J69" s="66"/>
      <c r="K69" s="66"/>
    </row>
    <row r="70" spans="1:11" ht="13.5" outlineLevel="1">
      <c r="A70" s="69" t="s">
        <v>4</v>
      </c>
      <c r="B70" s="77" t="s">
        <v>452</v>
      </c>
      <c r="C70" s="77" t="s">
        <v>27</v>
      </c>
      <c r="D70" s="77" t="s">
        <v>110</v>
      </c>
      <c r="E70" s="77"/>
      <c r="F70" s="62">
        <f>F71+F73+F75</f>
        <v>13983.5</v>
      </c>
      <c r="G70" s="61"/>
      <c r="H70" s="66"/>
      <c r="I70" s="66"/>
      <c r="J70" s="66"/>
      <c r="K70" s="66"/>
    </row>
    <row r="71" spans="1:11" ht="29.25" customHeight="1" outlineLevel="1">
      <c r="A71" s="17" t="s">
        <v>147</v>
      </c>
      <c r="B71" s="77" t="s">
        <v>452</v>
      </c>
      <c r="C71" s="77" t="s">
        <v>27</v>
      </c>
      <c r="D71" s="77" t="s">
        <v>110</v>
      </c>
      <c r="E71" s="77" t="s">
        <v>129</v>
      </c>
      <c r="F71" s="62">
        <f>F72</f>
        <v>12455.1</v>
      </c>
      <c r="G71" s="61"/>
      <c r="H71" s="66"/>
      <c r="I71" s="66"/>
      <c r="J71" s="66"/>
      <c r="K71" s="66"/>
    </row>
    <row r="72" spans="1:11" ht="13.5" outlineLevel="1">
      <c r="A72" s="17" t="s">
        <v>169</v>
      </c>
      <c r="B72" s="77" t="s">
        <v>452</v>
      </c>
      <c r="C72" s="77" t="s">
        <v>27</v>
      </c>
      <c r="D72" s="77" t="s">
        <v>110</v>
      </c>
      <c r="E72" s="77" t="s">
        <v>170</v>
      </c>
      <c r="F72" s="62">
        <v>12455.1</v>
      </c>
      <c r="G72" s="94" t="s">
        <v>627</v>
      </c>
      <c r="H72" s="66"/>
      <c r="I72" s="66"/>
      <c r="J72" s="66"/>
      <c r="K72" s="66"/>
    </row>
    <row r="73" spans="1:11" ht="13.5" outlineLevel="1">
      <c r="A73" s="17" t="s">
        <v>149</v>
      </c>
      <c r="B73" s="77" t="s">
        <v>452</v>
      </c>
      <c r="C73" s="77" t="s">
        <v>27</v>
      </c>
      <c r="D73" s="77" t="s">
        <v>110</v>
      </c>
      <c r="E73" s="10" t="s">
        <v>151</v>
      </c>
      <c r="F73" s="62">
        <f>F74</f>
        <v>1508.4</v>
      </c>
      <c r="G73" s="61"/>
      <c r="H73" s="66"/>
      <c r="I73" s="66"/>
      <c r="J73" s="66"/>
      <c r="K73" s="66"/>
    </row>
    <row r="74" spans="1:11" ht="13.5" outlineLevel="1">
      <c r="A74" s="17" t="s">
        <v>150</v>
      </c>
      <c r="B74" s="77" t="s">
        <v>452</v>
      </c>
      <c r="C74" s="77" t="s">
        <v>27</v>
      </c>
      <c r="D74" s="77" t="s">
        <v>110</v>
      </c>
      <c r="E74" s="10" t="s">
        <v>152</v>
      </c>
      <c r="F74" s="62">
        <v>1508.4</v>
      </c>
      <c r="G74" s="61"/>
      <c r="H74" s="66"/>
      <c r="I74" s="66"/>
      <c r="J74" s="66"/>
      <c r="K74" s="66"/>
    </row>
    <row r="75" spans="1:11" ht="13.5" outlineLevel="1">
      <c r="A75" s="17" t="s">
        <v>153</v>
      </c>
      <c r="B75" s="77" t="s">
        <v>452</v>
      </c>
      <c r="C75" s="77" t="s">
        <v>27</v>
      </c>
      <c r="D75" s="77" t="s">
        <v>110</v>
      </c>
      <c r="E75" s="77" t="s">
        <v>155</v>
      </c>
      <c r="F75" s="62">
        <f>F76</f>
        <v>20</v>
      </c>
      <c r="G75" s="61"/>
      <c r="H75" s="66"/>
      <c r="I75" s="66"/>
      <c r="J75" s="66"/>
      <c r="K75" s="66"/>
    </row>
    <row r="76" spans="1:11" ht="13.5" outlineLevel="1">
      <c r="A76" s="17" t="s">
        <v>154</v>
      </c>
      <c r="B76" s="77" t="s">
        <v>452</v>
      </c>
      <c r="C76" s="77" t="s">
        <v>27</v>
      </c>
      <c r="D76" s="77" t="s">
        <v>110</v>
      </c>
      <c r="E76" s="77" t="s">
        <v>156</v>
      </c>
      <c r="F76" s="62">
        <v>20</v>
      </c>
      <c r="G76" s="61"/>
      <c r="H76" s="66"/>
      <c r="I76" s="66"/>
      <c r="J76" s="66"/>
      <c r="K76" s="66"/>
    </row>
    <row r="77" spans="1:11" ht="13.5" outlineLevel="1">
      <c r="A77" s="15" t="s">
        <v>337</v>
      </c>
      <c r="B77" s="10" t="s">
        <v>452</v>
      </c>
      <c r="C77" s="10" t="s">
        <v>27</v>
      </c>
      <c r="D77" s="10" t="s">
        <v>111</v>
      </c>
      <c r="E77" s="10" t="s">
        <v>445</v>
      </c>
      <c r="F77" s="57">
        <f>F78</f>
        <v>500</v>
      </c>
      <c r="G77" s="61"/>
      <c r="H77" s="66"/>
      <c r="I77" s="66"/>
      <c r="J77" s="66"/>
      <c r="K77" s="66"/>
    </row>
    <row r="78" spans="1:11" ht="13.5" outlineLevel="1">
      <c r="A78" s="17" t="s">
        <v>149</v>
      </c>
      <c r="B78" s="10" t="s">
        <v>452</v>
      </c>
      <c r="C78" s="10" t="s">
        <v>27</v>
      </c>
      <c r="D78" s="10" t="s">
        <v>111</v>
      </c>
      <c r="E78" s="10" t="s">
        <v>151</v>
      </c>
      <c r="F78" s="57">
        <f>F79</f>
        <v>500</v>
      </c>
      <c r="G78" s="61"/>
      <c r="H78" s="66"/>
      <c r="I78" s="66"/>
      <c r="J78" s="66"/>
      <c r="K78" s="66"/>
    </row>
    <row r="79" spans="1:11" ht="13.5" outlineLevel="1">
      <c r="A79" s="17" t="s">
        <v>150</v>
      </c>
      <c r="B79" s="10" t="s">
        <v>452</v>
      </c>
      <c r="C79" s="10" t="s">
        <v>27</v>
      </c>
      <c r="D79" s="10" t="s">
        <v>111</v>
      </c>
      <c r="E79" s="10" t="s">
        <v>152</v>
      </c>
      <c r="F79" s="57">
        <v>500</v>
      </c>
      <c r="G79" s="61"/>
      <c r="H79" s="66"/>
      <c r="I79" s="66"/>
      <c r="J79" s="66"/>
      <c r="K79" s="66"/>
    </row>
    <row r="80" spans="1:11" ht="13.5" outlineLevel="1">
      <c r="A80" s="16" t="s">
        <v>178</v>
      </c>
      <c r="B80" s="10" t="s">
        <v>452</v>
      </c>
      <c r="C80" s="10" t="s">
        <v>27</v>
      </c>
      <c r="D80" s="10" t="s">
        <v>112</v>
      </c>
      <c r="E80" s="10"/>
      <c r="F80" s="57">
        <f>F81+F84</f>
        <v>535</v>
      </c>
      <c r="G80" s="61"/>
      <c r="H80" s="66"/>
      <c r="I80" s="66"/>
      <c r="J80" s="66"/>
      <c r="K80" s="66"/>
    </row>
    <row r="81" spans="1:11" ht="13.5" outlineLevel="1">
      <c r="A81" s="15" t="s">
        <v>338</v>
      </c>
      <c r="B81" s="10" t="s">
        <v>452</v>
      </c>
      <c r="C81" s="10" t="s">
        <v>27</v>
      </c>
      <c r="D81" s="10" t="s">
        <v>113</v>
      </c>
      <c r="E81" s="10" t="s">
        <v>445</v>
      </c>
      <c r="F81" s="57">
        <f>F82</f>
        <v>35</v>
      </c>
      <c r="G81" s="61"/>
      <c r="H81" s="66"/>
      <c r="I81" s="66"/>
      <c r="J81" s="66"/>
      <c r="K81" s="66"/>
    </row>
    <row r="82" spans="1:11" ht="13.5" outlineLevel="1">
      <c r="A82" s="17" t="s">
        <v>149</v>
      </c>
      <c r="B82" s="10" t="s">
        <v>452</v>
      </c>
      <c r="C82" s="10" t="s">
        <v>27</v>
      </c>
      <c r="D82" s="10" t="s">
        <v>113</v>
      </c>
      <c r="E82" s="10" t="s">
        <v>151</v>
      </c>
      <c r="F82" s="57">
        <f>F83</f>
        <v>35</v>
      </c>
      <c r="G82" s="61"/>
      <c r="H82" s="66"/>
      <c r="I82" s="66"/>
      <c r="J82" s="66"/>
      <c r="K82" s="66"/>
    </row>
    <row r="83" spans="1:11" ht="13.5" outlineLevel="1">
      <c r="A83" s="17" t="s">
        <v>150</v>
      </c>
      <c r="B83" s="10" t="s">
        <v>452</v>
      </c>
      <c r="C83" s="10" t="s">
        <v>27</v>
      </c>
      <c r="D83" s="10" t="s">
        <v>113</v>
      </c>
      <c r="E83" s="10" t="s">
        <v>152</v>
      </c>
      <c r="F83" s="57">
        <v>35</v>
      </c>
      <c r="G83" s="61"/>
      <c r="H83" s="66"/>
      <c r="I83" s="66"/>
      <c r="J83" s="66"/>
      <c r="K83" s="66"/>
    </row>
    <row r="84" spans="1:11" ht="13.5" outlineLevel="1">
      <c r="A84" s="17" t="s">
        <v>608</v>
      </c>
      <c r="B84" s="10" t="s">
        <v>452</v>
      </c>
      <c r="C84" s="10" t="s">
        <v>27</v>
      </c>
      <c r="D84" s="10" t="s">
        <v>607</v>
      </c>
      <c r="E84" s="10"/>
      <c r="F84" s="57">
        <f>F85</f>
        <v>500</v>
      </c>
      <c r="G84" s="61"/>
      <c r="H84" s="66"/>
      <c r="I84" s="66"/>
      <c r="J84" s="66"/>
      <c r="K84" s="66"/>
    </row>
    <row r="85" spans="1:11" ht="13.5" outlineLevel="1">
      <c r="A85" s="17" t="s">
        <v>153</v>
      </c>
      <c r="B85" s="10" t="s">
        <v>452</v>
      </c>
      <c r="C85" s="10" t="s">
        <v>27</v>
      </c>
      <c r="D85" s="10" t="s">
        <v>607</v>
      </c>
      <c r="E85" s="10" t="s">
        <v>155</v>
      </c>
      <c r="F85" s="57">
        <f>F86</f>
        <v>500</v>
      </c>
      <c r="G85" s="61"/>
      <c r="H85" s="66"/>
      <c r="I85" s="66"/>
      <c r="J85" s="66"/>
      <c r="K85" s="66"/>
    </row>
    <row r="86" spans="1:11" ht="13.5" outlineLevel="1">
      <c r="A86" s="17" t="s">
        <v>608</v>
      </c>
      <c r="B86" s="10" t="s">
        <v>452</v>
      </c>
      <c r="C86" s="10" t="s">
        <v>27</v>
      </c>
      <c r="D86" s="10" t="s">
        <v>607</v>
      </c>
      <c r="E86" s="10" t="s">
        <v>610</v>
      </c>
      <c r="F86" s="57">
        <f>F87</f>
        <v>500</v>
      </c>
      <c r="G86" s="61"/>
      <c r="H86" s="66"/>
      <c r="I86" s="66"/>
      <c r="J86" s="66"/>
      <c r="K86" s="66"/>
    </row>
    <row r="87" spans="1:11" ht="54" outlineLevel="1">
      <c r="A87" s="17" t="s">
        <v>609</v>
      </c>
      <c r="B87" s="10" t="s">
        <v>452</v>
      </c>
      <c r="C87" s="10" t="s">
        <v>27</v>
      </c>
      <c r="D87" s="10" t="s">
        <v>607</v>
      </c>
      <c r="E87" s="10" t="s">
        <v>611</v>
      </c>
      <c r="F87" s="57">
        <v>500</v>
      </c>
      <c r="G87" s="61"/>
      <c r="H87" s="66"/>
      <c r="I87" s="66"/>
      <c r="J87" s="66"/>
      <c r="K87" s="66"/>
    </row>
    <row r="88" spans="1:11" ht="13.5" outlineLevel="3">
      <c r="A88" s="14" t="s">
        <v>134</v>
      </c>
      <c r="B88" s="9" t="s">
        <v>452</v>
      </c>
      <c r="C88" s="13" t="s">
        <v>365</v>
      </c>
      <c r="D88" s="10"/>
      <c r="E88" s="10"/>
      <c r="F88" s="57">
        <f t="shared" ref="F88:F93" si="0">F89</f>
        <v>895.90000000000009</v>
      </c>
      <c r="G88" s="61"/>
      <c r="H88" s="66"/>
      <c r="I88" s="66"/>
      <c r="J88" s="66"/>
      <c r="K88" s="66"/>
    </row>
    <row r="89" spans="1:11" ht="13.5" outlineLevel="1">
      <c r="A89" s="15" t="s">
        <v>28</v>
      </c>
      <c r="B89" s="10" t="s">
        <v>452</v>
      </c>
      <c r="C89" s="10" t="s">
        <v>29</v>
      </c>
      <c r="D89" s="10"/>
      <c r="E89" s="10" t="s">
        <v>445</v>
      </c>
      <c r="F89" s="57">
        <f t="shared" si="0"/>
        <v>895.90000000000009</v>
      </c>
      <c r="G89" s="61"/>
      <c r="H89" s="66"/>
      <c r="I89" s="66"/>
      <c r="J89" s="66"/>
      <c r="K89" s="66"/>
    </row>
    <row r="90" spans="1:11" ht="27" outlineLevel="1">
      <c r="A90" s="15" t="s">
        <v>208</v>
      </c>
      <c r="B90" s="10" t="s">
        <v>452</v>
      </c>
      <c r="C90" s="10" t="s">
        <v>29</v>
      </c>
      <c r="D90" s="77" t="s">
        <v>114</v>
      </c>
      <c r="E90" s="10"/>
      <c r="F90" s="57">
        <f t="shared" si="0"/>
        <v>895.90000000000009</v>
      </c>
      <c r="G90" s="61"/>
      <c r="H90" s="66"/>
      <c r="I90" s="66"/>
      <c r="J90" s="66"/>
      <c r="K90" s="66"/>
    </row>
    <row r="91" spans="1:11" ht="27" outlineLevel="1">
      <c r="A91" s="15" t="s">
        <v>205</v>
      </c>
      <c r="B91" s="10" t="s">
        <v>452</v>
      </c>
      <c r="C91" s="10" t="s">
        <v>29</v>
      </c>
      <c r="D91" s="77" t="s">
        <v>115</v>
      </c>
      <c r="E91" s="10"/>
      <c r="F91" s="57">
        <f>F92+F95+F98</f>
        <v>895.90000000000009</v>
      </c>
      <c r="G91" s="61"/>
      <c r="H91" s="66"/>
      <c r="I91" s="66"/>
      <c r="J91" s="66"/>
      <c r="K91" s="66"/>
    </row>
    <row r="92" spans="1:11" ht="27" outlineLevel="2">
      <c r="A92" s="15" t="s">
        <v>355</v>
      </c>
      <c r="B92" s="10" t="s">
        <v>452</v>
      </c>
      <c r="C92" s="10" t="s">
        <v>29</v>
      </c>
      <c r="D92" s="10" t="s">
        <v>116</v>
      </c>
      <c r="E92" s="10" t="s">
        <v>445</v>
      </c>
      <c r="F92" s="57">
        <f t="shared" si="0"/>
        <v>198.3</v>
      </c>
      <c r="G92" s="61"/>
      <c r="H92" s="66"/>
      <c r="I92" s="66"/>
      <c r="J92" s="66"/>
      <c r="K92" s="66"/>
    </row>
    <row r="93" spans="1:11" ht="13.5" outlineLevel="2">
      <c r="A93" s="17" t="s">
        <v>149</v>
      </c>
      <c r="B93" s="10" t="s">
        <v>452</v>
      </c>
      <c r="C93" s="10" t="s">
        <v>29</v>
      </c>
      <c r="D93" s="10" t="s">
        <v>116</v>
      </c>
      <c r="E93" s="10" t="s">
        <v>151</v>
      </c>
      <c r="F93" s="57">
        <f t="shared" si="0"/>
        <v>198.3</v>
      </c>
      <c r="G93" s="61"/>
      <c r="H93" s="66"/>
      <c r="I93" s="66"/>
      <c r="J93" s="66"/>
      <c r="K93" s="66"/>
    </row>
    <row r="94" spans="1:11" ht="13.5" outlineLevel="3">
      <c r="A94" s="17" t="s">
        <v>150</v>
      </c>
      <c r="B94" s="10" t="s">
        <v>452</v>
      </c>
      <c r="C94" s="10" t="s">
        <v>29</v>
      </c>
      <c r="D94" s="10" t="s">
        <v>116</v>
      </c>
      <c r="E94" s="10" t="s">
        <v>152</v>
      </c>
      <c r="F94" s="57">
        <v>198.3</v>
      </c>
      <c r="G94" s="61"/>
      <c r="H94" s="66"/>
      <c r="I94" s="66"/>
      <c r="J94" s="66"/>
      <c r="K94" s="66"/>
    </row>
    <row r="95" spans="1:11" ht="27" outlineLevel="3">
      <c r="A95" s="17" t="s">
        <v>356</v>
      </c>
      <c r="B95" s="10" t="s">
        <v>452</v>
      </c>
      <c r="C95" s="10" t="s">
        <v>29</v>
      </c>
      <c r="D95" s="10" t="s">
        <v>117</v>
      </c>
      <c r="E95" s="10"/>
      <c r="F95" s="57">
        <f>F96</f>
        <v>325.60000000000002</v>
      </c>
      <c r="G95" s="61"/>
      <c r="H95" s="66"/>
      <c r="I95" s="66"/>
      <c r="J95" s="66"/>
      <c r="K95" s="66"/>
    </row>
    <row r="96" spans="1:11" ht="13.5" outlineLevel="3">
      <c r="A96" s="17" t="s">
        <v>149</v>
      </c>
      <c r="B96" s="10" t="s">
        <v>452</v>
      </c>
      <c r="C96" s="10" t="s">
        <v>29</v>
      </c>
      <c r="D96" s="10" t="s">
        <v>117</v>
      </c>
      <c r="E96" s="10" t="s">
        <v>151</v>
      </c>
      <c r="F96" s="57">
        <f>F97</f>
        <v>325.60000000000002</v>
      </c>
      <c r="G96" s="61"/>
      <c r="H96" s="66"/>
      <c r="I96" s="66"/>
      <c r="J96" s="66"/>
      <c r="K96" s="66"/>
    </row>
    <row r="97" spans="1:11" ht="13.5" outlineLevel="3">
      <c r="A97" s="17" t="s">
        <v>150</v>
      </c>
      <c r="B97" s="10" t="s">
        <v>452</v>
      </c>
      <c r="C97" s="10" t="s">
        <v>29</v>
      </c>
      <c r="D97" s="10" t="s">
        <v>117</v>
      </c>
      <c r="E97" s="10" t="s">
        <v>152</v>
      </c>
      <c r="F97" s="57">
        <v>325.60000000000002</v>
      </c>
      <c r="G97" s="61"/>
      <c r="H97" s="66"/>
      <c r="I97" s="66"/>
      <c r="J97" s="66"/>
      <c r="K97" s="66"/>
    </row>
    <row r="98" spans="1:11" ht="13.5" outlineLevel="3">
      <c r="A98" s="17" t="s">
        <v>388</v>
      </c>
      <c r="B98" s="10" t="s">
        <v>452</v>
      </c>
      <c r="C98" s="10" t="s">
        <v>29</v>
      </c>
      <c r="D98" s="10" t="s">
        <v>118</v>
      </c>
      <c r="E98" s="10"/>
      <c r="F98" s="57">
        <f>F99</f>
        <v>372</v>
      </c>
      <c r="G98" s="61"/>
      <c r="H98" s="66"/>
      <c r="I98" s="66"/>
      <c r="J98" s="66"/>
      <c r="K98" s="66"/>
    </row>
    <row r="99" spans="1:11" ht="13.5" outlineLevel="3">
      <c r="A99" s="17" t="s">
        <v>149</v>
      </c>
      <c r="B99" s="10" t="s">
        <v>452</v>
      </c>
      <c r="C99" s="10" t="s">
        <v>29</v>
      </c>
      <c r="D99" s="10" t="s">
        <v>118</v>
      </c>
      <c r="E99" s="10" t="s">
        <v>151</v>
      </c>
      <c r="F99" s="57">
        <f>F100</f>
        <v>372</v>
      </c>
      <c r="G99" s="61"/>
      <c r="H99" s="66"/>
      <c r="I99" s="66"/>
      <c r="J99" s="66"/>
      <c r="K99" s="66"/>
    </row>
    <row r="100" spans="1:11" ht="13.5" outlineLevel="3">
      <c r="A100" s="17" t="s">
        <v>150</v>
      </c>
      <c r="B100" s="10" t="s">
        <v>452</v>
      </c>
      <c r="C100" s="10" t="s">
        <v>29</v>
      </c>
      <c r="D100" s="10" t="s">
        <v>118</v>
      </c>
      <c r="E100" s="10" t="s">
        <v>152</v>
      </c>
      <c r="F100" s="57">
        <v>372</v>
      </c>
      <c r="G100" s="61"/>
      <c r="H100" s="66"/>
      <c r="I100" s="66"/>
      <c r="J100" s="66"/>
      <c r="K100" s="66"/>
    </row>
    <row r="101" spans="1:11" ht="13.5" outlineLevel="3">
      <c r="A101" s="14" t="s">
        <v>138</v>
      </c>
      <c r="B101" s="9" t="s">
        <v>452</v>
      </c>
      <c r="C101" s="13" t="s">
        <v>364</v>
      </c>
      <c r="D101" s="11"/>
      <c r="E101" s="10"/>
      <c r="F101" s="57">
        <f>F102</f>
        <v>20003.8</v>
      </c>
      <c r="G101" s="61"/>
      <c r="H101" s="66"/>
      <c r="I101" s="66"/>
      <c r="J101" s="66"/>
      <c r="K101" s="66"/>
    </row>
    <row r="102" spans="1:11" ht="27" outlineLevel="1">
      <c r="A102" s="15" t="s">
        <v>30</v>
      </c>
      <c r="B102" s="10" t="s">
        <v>452</v>
      </c>
      <c r="C102" s="10" t="s">
        <v>31</v>
      </c>
      <c r="D102" s="10"/>
      <c r="E102" s="10" t="s">
        <v>445</v>
      </c>
      <c r="F102" s="57">
        <f>F103</f>
        <v>20003.8</v>
      </c>
      <c r="G102" s="61"/>
      <c r="H102" s="66"/>
      <c r="I102" s="66"/>
      <c r="J102" s="66"/>
      <c r="K102" s="66"/>
    </row>
    <row r="103" spans="1:11" ht="27" outlineLevel="1">
      <c r="A103" s="15" t="s">
        <v>208</v>
      </c>
      <c r="B103" s="10" t="s">
        <v>452</v>
      </c>
      <c r="C103" s="10" t="s">
        <v>31</v>
      </c>
      <c r="D103" s="10" t="s">
        <v>114</v>
      </c>
      <c r="E103" s="10"/>
      <c r="F103" s="57">
        <f>F104+F117</f>
        <v>20003.8</v>
      </c>
      <c r="G103" s="61"/>
      <c r="H103" s="66"/>
      <c r="I103" s="66"/>
      <c r="J103" s="66"/>
      <c r="K103" s="66"/>
    </row>
    <row r="104" spans="1:11" ht="13.5" outlineLevel="1">
      <c r="A104" s="19" t="s">
        <v>202</v>
      </c>
      <c r="B104" s="10" t="s">
        <v>452</v>
      </c>
      <c r="C104" s="10" t="s">
        <v>31</v>
      </c>
      <c r="D104" s="10" t="s">
        <v>489</v>
      </c>
      <c r="E104" s="10"/>
      <c r="F104" s="57">
        <f>F105+F108+F111+F114</f>
        <v>1731.8</v>
      </c>
      <c r="G104" s="61"/>
      <c r="H104" s="66"/>
      <c r="I104" s="66"/>
      <c r="J104" s="66"/>
      <c r="K104" s="66"/>
    </row>
    <row r="105" spans="1:11" ht="13.5" outlineLevel="1">
      <c r="A105" s="15" t="s">
        <v>209</v>
      </c>
      <c r="B105" s="10" t="s">
        <v>452</v>
      </c>
      <c r="C105" s="10" t="s">
        <v>31</v>
      </c>
      <c r="D105" s="10" t="s">
        <v>490</v>
      </c>
      <c r="E105" s="10"/>
      <c r="F105" s="57">
        <f>F106</f>
        <v>191</v>
      </c>
      <c r="G105" s="61"/>
      <c r="H105" s="66"/>
      <c r="I105" s="66"/>
      <c r="J105" s="66"/>
      <c r="K105" s="66"/>
    </row>
    <row r="106" spans="1:11" ht="13.5" outlineLevel="1">
      <c r="A106" s="17" t="s">
        <v>149</v>
      </c>
      <c r="B106" s="10" t="s">
        <v>452</v>
      </c>
      <c r="C106" s="10" t="s">
        <v>31</v>
      </c>
      <c r="D106" s="10" t="s">
        <v>490</v>
      </c>
      <c r="E106" s="10" t="s">
        <v>151</v>
      </c>
      <c r="F106" s="57">
        <f>F107</f>
        <v>191</v>
      </c>
      <c r="G106" s="61"/>
      <c r="H106" s="66"/>
      <c r="I106" s="66"/>
      <c r="J106" s="66"/>
      <c r="K106" s="66"/>
    </row>
    <row r="107" spans="1:11" ht="13.5" outlineLevel="1">
      <c r="A107" s="17" t="s">
        <v>150</v>
      </c>
      <c r="B107" s="10" t="s">
        <v>452</v>
      </c>
      <c r="C107" s="10" t="s">
        <v>31</v>
      </c>
      <c r="D107" s="10" t="s">
        <v>490</v>
      </c>
      <c r="E107" s="10" t="s">
        <v>152</v>
      </c>
      <c r="F107" s="57">
        <v>191</v>
      </c>
      <c r="G107" s="61"/>
      <c r="H107" s="66"/>
      <c r="I107" s="66"/>
      <c r="J107" s="66"/>
      <c r="K107" s="66"/>
    </row>
    <row r="108" spans="1:11" ht="13.5" outlineLevel="1">
      <c r="A108" s="15" t="s">
        <v>210</v>
      </c>
      <c r="B108" s="10" t="s">
        <v>452</v>
      </c>
      <c r="C108" s="10" t="s">
        <v>31</v>
      </c>
      <c r="D108" s="10" t="s">
        <v>491</v>
      </c>
      <c r="E108" s="10"/>
      <c r="F108" s="57">
        <f>F109</f>
        <v>937</v>
      </c>
      <c r="G108" s="61"/>
      <c r="H108" s="66"/>
      <c r="I108" s="66"/>
      <c r="J108" s="66"/>
      <c r="K108" s="66"/>
    </row>
    <row r="109" spans="1:11" ht="13.5" outlineLevel="1">
      <c r="A109" s="17" t="s">
        <v>157</v>
      </c>
      <c r="B109" s="10" t="s">
        <v>452</v>
      </c>
      <c r="C109" s="10" t="s">
        <v>31</v>
      </c>
      <c r="D109" s="10" t="s">
        <v>491</v>
      </c>
      <c r="E109" s="10" t="s">
        <v>158</v>
      </c>
      <c r="F109" s="57">
        <f>F110</f>
        <v>937</v>
      </c>
      <c r="G109" s="61"/>
      <c r="H109" s="66"/>
      <c r="I109" s="66"/>
      <c r="J109" s="66"/>
      <c r="K109" s="66"/>
    </row>
    <row r="110" spans="1:11" ht="13.5" outlineLevel="1">
      <c r="A110" s="25" t="s">
        <v>166</v>
      </c>
      <c r="B110" s="10" t="s">
        <v>452</v>
      </c>
      <c r="C110" s="10" t="s">
        <v>31</v>
      </c>
      <c r="D110" s="10" t="s">
        <v>491</v>
      </c>
      <c r="E110" s="10" t="s">
        <v>167</v>
      </c>
      <c r="F110" s="57">
        <v>937</v>
      </c>
      <c r="G110" s="61">
        <v>-4000</v>
      </c>
      <c r="H110" s="66"/>
      <c r="I110" s="66"/>
      <c r="J110" s="66"/>
      <c r="K110" s="66"/>
    </row>
    <row r="111" spans="1:11" ht="27" outlineLevel="1">
      <c r="A111" s="17" t="s">
        <v>601</v>
      </c>
      <c r="B111" s="10" t="s">
        <v>452</v>
      </c>
      <c r="C111" s="10" t="s">
        <v>31</v>
      </c>
      <c r="D111" s="10" t="s">
        <v>602</v>
      </c>
      <c r="E111" s="10"/>
      <c r="F111" s="57">
        <f>F112</f>
        <v>250</v>
      </c>
      <c r="G111" s="61"/>
      <c r="H111" s="66"/>
      <c r="I111" s="66"/>
      <c r="J111" s="66"/>
      <c r="K111" s="66"/>
    </row>
    <row r="112" spans="1:11" ht="13.5" outlineLevel="1">
      <c r="A112" s="17" t="s">
        <v>149</v>
      </c>
      <c r="B112" s="10" t="s">
        <v>452</v>
      </c>
      <c r="C112" s="10" t="s">
        <v>31</v>
      </c>
      <c r="D112" s="10" t="s">
        <v>602</v>
      </c>
      <c r="E112" s="10" t="s">
        <v>151</v>
      </c>
      <c r="F112" s="57">
        <f>F113</f>
        <v>250</v>
      </c>
      <c r="G112" s="61"/>
      <c r="H112" s="66"/>
      <c r="I112" s="66"/>
      <c r="J112" s="66"/>
      <c r="K112" s="66"/>
    </row>
    <row r="113" spans="1:11" ht="13.5" outlineLevel="1">
      <c r="A113" s="17" t="s">
        <v>150</v>
      </c>
      <c r="B113" s="10" t="s">
        <v>452</v>
      </c>
      <c r="C113" s="10" t="s">
        <v>31</v>
      </c>
      <c r="D113" s="10" t="s">
        <v>602</v>
      </c>
      <c r="E113" s="10" t="s">
        <v>152</v>
      </c>
      <c r="F113" s="57">
        <v>250</v>
      </c>
      <c r="G113" s="61"/>
      <c r="H113" s="66"/>
      <c r="I113" s="66"/>
      <c r="J113" s="66"/>
      <c r="K113" s="66"/>
    </row>
    <row r="114" spans="1:11" ht="27" outlineLevel="1">
      <c r="A114" s="17" t="s">
        <v>632</v>
      </c>
      <c r="B114" s="10" t="s">
        <v>452</v>
      </c>
      <c r="C114" s="10" t="s">
        <v>31</v>
      </c>
      <c r="D114" s="10" t="s">
        <v>633</v>
      </c>
      <c r="E114" s="10"/>
      <c r="F114" s="57">
        <f>F115</f>
        <v>353.8</v>
      </c>
      <c r="G114" s="61"/>
      <c r="H114" s="66"/>
      <c r="I114" s="66"/>
      <c r="J114" s="66"/>
      <c r="K114" s="66"/>
    </row>
    <row r="115" spans="1:11" ht="13.5" outlineLevel="1">
      <c r="A115" s="17" t="s">
        <v>149</v>
      </c>
      <c r="B115" s="10" t="s">
        <v>452</v>
      </c>
      <c r="C115" s="10" t="s">
        <v>31</v>
      </c>
      <c r="D115" s="10" t="s">
        <v>633</v>
      </c>
      <c r="E115" s="10" t="s">
        <v>151</v>
      </c>
      <c r="F115" s="57">
        <f>F116</f>
        <v>353.8</v>
      </c>
      <c r="G115" s="61"/>
      <c r="H115" s="66"/>
      <c r="I115" s="66"/>
      <c r="J115" s="66"/>
      <c r="K115" s="66"/>
    </row>
    <row r="116" spans="1:11" ht="13.5" outlineLevel="1">
      <c r="A116" s="17" t="s">
        <v>150</v>
      </c>
      <c r="B116" s="10" t="s">
        <v>452</v>
      </c>
      <c r="C116" s="10" t="s">
        <v>31</v>
      </c>
      <c r="D116" s="10" t="s">
        <v>633</v>
      </c>
      <c r="E116" s="10" t="s">
        <v>152</v>
      </c>
      <c r="F116" s="57">
        <v>353.8</v>
      </c>
      <c r="G116" s="61"/>
      <c r="H116" s="66"/>
      <c r="I116" s="66"/>
      <c r="J116" s="66"/>
      <c r="K116" s="66"/>
    </row>
    <row r="117" spans="1:11" ht="18" customHeight="1" outlineLevel="1">
      <c r="A117" s="19" t="s">
        <v>40</v>
      </c>
      <c r="B117" s="10" t="s">
        <v>452</v>
      </c>
      <c r="C117" s="10" t="s">
        <v>31</v>
      </c>
      <c r="D117" s="10" t="s">
        <v>534</v>
      </c>
      <c r="E117" s="10"/>
      <c r="F117" s="57">
        <f>F118+F125+F128+F131+F134+F137+F140+F143+F146</f>
        <v>18272</v>
      </c>
      <c r="G117" s="61"/>
      <c r="H117" s="66"/>
      <c r="I117" s="66"/>
      <c r="J117" s="66"/>
      <c r="K117" s="66"/>
    </row>
    <row r="118" spans="1:11" ht="27" outlineLevel="1">
      <c r="A118" s="17" t="s">
        <v>469</v>
      </c>
      <c r="B118" s="10" t="s">
        <v>452</v>
      </c>
      <c r="C118" s="10" t="s">
        <v>31</v>
      </c>
      <c r="D118" s="10" t="s">
        <v>492</v>
      </c>
      <c r="E118" s="10"/>
      <c r="F118" s="57">
        <f>F119+F121+F123</f>
        <v>13943.300000000001</v>
      </c>
      <c r="G118" s="61"/>
      <c r="H118" s="66"/>
      <c r="I118" s="66"/>
      <c r="J118" s="66"/>
      <c r="K118" s="66"/>
    </row>
    <row r="119" spans="1:11" ht="25.5" customHeight="1" outlineLevel="3">
      <c r="A119" s="17" t="s">
        <v>147</v>
      </c>
      <c r="B119" s="10" t="s">
        <v>452</v>
      </c>
      <c r="C119" s="10" t="s">
        <v>31</v>
      </c>
      <c r="D119" s="10" t="s">
        <v>492</v>
      </c>
      <c r="E119" s="10" t="s">
        <v>129</v>
      </c>
      <c r="F119" s="57">
        <f>F120</f>
        <v>12257.6</v>
      </c>
      <c r="G119" s="61"/>
      <c r="H119" s="66"/>
      <c r="I119" s="66"/>
      <c r="J119" s="66"/>
      <c r="K119" s="66"/>
    </row>
    <row r="120" spans="1:11" ht="13.5" outlineLevel="3">
      <c r="A120" s="17" t="s">
        <v>169</v>
      </c>
      <c r="B120" s="10" t="s">
        <v>452</v>
      </c>
      <c r="C120" s="10" t="s">
        <v>31</v>
      </c>
      <c r="D120" s="10" t="s">
        <v>492</v>
      </c>
      <c r="E120" s="10" t="s">
        <v>170</v>
      </c>
      <c r="F120" s="57">
        <v>12257.6</v>
      </c>
      <c r="G120" s="61"/>
      <c r="H120" s="66"/>
      <c r="I120" s="66"/>
      <c r="J120" s="66"/>
      <c r="K120" s="66"/>
    </row>
    <row r="121" spans="1:11" ht="13.5" outlineLevel="3">
      <c r="A121" s="17" t="s">
        <v>149</v>
      </c>
      <c r="B121" s="10" t="s">
        <v>452</v>
      </c>
      <c r="C121" s="10" t="s">
        <v>31</v>
      </c>
      <c r="D121" s="10" t="s">
        <v>492</v>
      </c>
      <c r="E121" s="10" t="s">
        <v>151</v>
      </c>
      <c r="F121" s="57">
        <f>F122</f>
        <v>1670.7</v>
      </c>
      <c r="G121" s="61"/>
      <c r="H121" s="66"/>
      <c r="I121" s="66"/>
      <c r="J121" s="66"/>
      <c r="K121" s="66"/>
    </row>
    <row r="122" spans="1:11" ht="13.5" outlineLevel="3">
      <c r="A122" s="17" t="s">
        <v>150</v>
      </c>
      <c r="B122" s="10" t="s">
        <v>452</v>
      </c>
      <c r="C122" s="10" t="s">
        <v>31</v>
      </c>
      <c r="D122" s="10" t="s">
        <v>492</v>
      </c>
      <c r="E122" s="10" t="s">
        <v>152</v>
      </c>
      <c r="F122" s="57">
        <v>1670.7</v>
      </c>
      <c r="G122" s="61"/>
      <c r="H122" s="66"/>
      <c r="I122" s="66"/>
      <c r="J122" s="66"/>
      <c r="K122" s="66"/>
    </row>
    <row r="123" spans="1:11" ht="13.5" outlineLevel="3">
      <c r="A123" s="17" t="s">
        <v>153</v>
      </c>
      <c r="B123" s="10" t="s">
        <v>452</v>
      </c>
      <c r="C123" s="10" t="s">
        <v>31</v>
      </c>
      <c r="D123" s="10" t="s">
        <v>492</v>
      </c>
      <c r="E123" s="10" t="s">
        <v>155</v>
      </c>
      <c r="F123" s="57">
        <f>F124</f>
        <v>15</v>
      </c>
      <c r="G123" s="61"/>
      <c r="H123" s="66"/>
      <c r="I123" s="66"/>
      <c r="J123" s="66"/>
      <c r="K123" s="66"/>
    </row>
    <row r="124" spans="1:11" ht="13.5" outlineLevel="3">
      <c r="A124" s="17" t="s">
        <v>154</v>
      </c>
      <c r="B124" s="10" t="s">
        <v>452</v>
      </c>
      <c r="C124" s="10" t="s">
        <v>31</v>
      </c>
      <c r="D124" s="10" t="s">
        <v>492</v>
      </c>
      <c r="E124" s="10" t="s">
        <v>156</v>
      </c>
      <c r="F124" s="57">
        <v>15</v>
      </c>
      <c r="G124" s="61"/>
      <c r="H124" s="66"/>
      <c r="I124" s="66"/>
      <c r="J124" s="66"/>
      <c r="K124" s="66"/>
    </row>
    <row r="125" spans="1:11" ht="13.5" outlineLevel="1">
      <c r="A125" s="68" t="s">
        <v>416</v>
      </c>
      <c r="B125" s="10" t="s">
        <v>452</v>
      </c>
      <c r="C125" s="10" t="s">
        <v>31</v>
      </c>
      <c r="D125" s="10" t="s">
        <v>493</v>
      </c>
      <c r="E125" s="10" t="s">
        <v>445</v>
      </c>
      <c r="F125" s="57">
        <f>F126</f>
        <v>324</v>
      </c>
      <c r="G125" s="61"/>
      <c r="H125" s="66"/>
      <c r="I125" s="66"/>
      <c r="J125" s="66"/>
      <c r="K125" s="66"/>
    </row>
    <row r="126" spans="1:11" ht="13.5" outlineLevel="2">
      <c r="A126" s="17" t="s">
        <v>149</v>
      </c>
      <c r="B126" s="10" t="s">
        <v>452</v>
      </c>
      <c r="C126" s="10" t="s">
        <v>31</v>
      </c>
      <c r="D126" s="10" t="s">
        <v>493</v>
      </c>
      <c r="E126" s="10" t="s">
        <v>151</v>
      </c>
      <c r="F126" s="57">
        <f>F127</f>
        <v>324</v>
      </c>
      <c r="G126" s="61"/>
      <c r="H126" s="66"/>
      <c r="I126" s="66"/>
      <c r="J126" s="66"/>
      <c r="K126" s="66"/>
    </row>
    <row r="127" spans="1:11" ht="13.5" outlineLevel="3">
      <c r="A127" s="17" t="s">
        <v>150</v>
      </c>
      <c r="B127" s="10" t="s">
        <v>452</v>
      </c>
      <c r="C127" s="10" t="s">
        <v>31</v>
      </c>
      <c r="D127" s="10" t="s">
        <v>493</v>
      </c>
      <c r="E127" s="10" t="s">
        <v>152</v>
      </c>
      <c r="F127" s="57">
        <v>324</v>
      </c>
      <c r="G127" s="61"/>
      <c r="H127" s="66"/>
      <c r="I127" s="66"/>
      <c r="J127" s="66"/>
      <c r="K127" s="66"/>
    </row>
    <row r="128" spans="1:11" ht="27" outlineLevel="3">
      <c r="A128" s="17" t="s">
        <v>479</v>
      </c>
      <c r="B128" s="10" t="s">
        <v>452</v>
      </c>
      <c r="C128" s="10" t="s">
        <v>31</v>
      </c>
      <c r="D128" s="10" t="s">
        <v>494</v>
      </c>
      <c r="E128" s="10"/>
      <c r="F128" s="57">
        <f>F129</f>
        <v>116.9</v>
      </c>
      <c r="G128" s="61"/>
      <c r="H128" s="66"/>
      <c r="I128" s="66"/>
      <c r="J128" s="66"/>
      <c r="K128" s="66"/>
    </row>
    <row r="129" spans="1:11" ht="13.5" outlineLevel="3">
      <c r="A129" s="17" t="s">
        <v>149</v>
      </c>
      <c r="B129" s="10" t="s">
        <v>452</v>
      </c>
      <c r="C129" s="10" t="s">
        <v>31</v>
      </c>
      <c r="D129" s="10" t="s">
        <v>494</v>
      </c>
      <c r="E129" s="10" t="s">
        <v>151</v>
      </c>
      <c r="F129" s="57">
        <f>F130</f>
        <v>116.9</v>
      </c>
      <c r="G129" s="61"/>
      <c r="H129" s="66"/>
      <c r="I129" s="66"/>
      <c r="J129" s="66"/>
      <c r="K129" s="66"/>
    </row>
    <row r="130" spans="1:11" ht="13.5" outlineLevel="3">
      <c r="A130" s="17" t="s">
        <v>150</v>
      </c>
      <c r="B130" s="10" t="s">
        <v>452</v>
      </c>
      <c r="C130" s="10" t="s">
        <v>31</v>
      </c>
      <c r="D130" s="10" t="s">
        <v>494</v>
      </c>
      <c r="E130" s="10" t="s">
        <v>152</v>
      </c>
      <c r="F130" s="57">
        <v>116.9</v>
      </c>
      <c r="G130" s="61"/>
      <c r="H130" s="66"/>
      <c r="I130" s="66"/>
      <c r="J130" s="66"/>
      <c r="K130" s="66"/>
    </row>
    <row r="131" spans="1:11" ht="27" outlineLevel="3">
      <c r="A131" s="17" t="s">
        <v>357</v>
      </c>
      <c r="B131" s="10" t="s">
        <v>452</v>
      </c>
      <c r="C131" s="10" t="s">
        <v>31</v>
      </c>
      <c r="D131" s="10" t="s">
        <v>495</v>
      </c>
      <c r="E131" s="10"/>
      <c r="F131" s="57">
        <f>F132</f>
        <v>100</v>
      </c>
      <c r="G131" s="61"/>
      <c r="H131" s="66"/>
      <c r="I131" s="66"/>
      <c r="J131" s="66"/>
      <c r="K131" s="66"/>
    </row>
    <row r="132" spans="1:11" ht="13.5" outlineLevel="3">
      <c r="A132" s="17" t="s">
        <v>149</v>
      </c>
      <c r="B132" s="10" t="s">
        <v>452</v>
      </c>
      <c r="C132" s="10" t="s">
        <v>31</v>
      </c>
      <c r="D132" s="10" t="s">
        <v>495</v>
      </c>
      <c r="E132" s="10" t="s">
        <v>151</v>
      </c>
      <c r="F132" s="57">
        <f>F133</f>
        <v>100</v>
      </c>
      <c r="G132" s="61"/>
      <c r="H132" s="66"/>
      <c r="I132" s="66"/>
      <c r="J132" s="66"/>
      <c r="K132" s="66"/>
    </row>
    <row r="133" spans="1:11" ht="13.5" outlineLevel="3">
      <c r="A133" s="17" t="s">
        <v>150</v>
      </c>
      <c r="B133" s="10" t="s">
        <v>452</v>
      </c>
      <c r="C133" s="10" t="s">
        <v>31</v>
      </c>
      <c r="D133" s="10" t="s">
        <v>495</v>
      </c>
      <c r="E133" s="10" t="s">
        <v>152</v>
      </c>
      <c r="F133" s="57">
        <v>100</v>
      </c>
      <c r="G133" s="61"/>
      <c r="H133" s="66"/>
      <c r="I133" s="66"/>
      <c r="J133" s="66"/>
      <c r="K133" s="66"/>
    </row>
    <row r="134" spans="1:11" ht="13.5" outlineLevel="3">
      <c r="A134" s="78" t="s">
        <v>417</v>
      </c>
      <c r="B134" s="10" t="s">
        <v>452</v>
      </c>
      <c r="C134" s="10" t="s">
        <v>31</v>
      </c>
      <c r="D134" s="10" t="s">
        <v>496</v>
      </c>
      <c r="E134" s="10"/>
      <c r="F134" s="57">
        <f>F135</f>
        <v>1376.8</v>
      </c>
      <c r="G134" s="61"/>
      <c r="H134" s="66"/>
      <c r="I134" s="66"/>
      <c r="J134" s="66"/>
      <c r="K134" s="66"/>
    </row>
    <row r="135" spans="1:11" ht="13.5" outlineLevel="3">
      <c r="A135" s="17" t="s">
        <v>149</v>
      </c>
      <c r="B135" s="10" t="s">
        <v>452</v>
      </c>
      <c r="C135" s="10" t="s">
        <v>31</v>
      </c>
      <c r="D135" s="10" t="s">
        <v>496</v>
      </c>
      <c r="E135" s="10" t="s">
        <v>151</v>
      </c>
      <c r="F135" s="57">
        <f>F136</f>
        <v>1376.8</v>
      </c>
      <c r="G135" s="61"/>
      <c r="H135" s="66"/>
      <c r="I135" s="66"/>
      <c r="J135" s="66"/>
      <c r="K135" s="66"/>
    </row>
    <row r="136" spans="1:11" ht="13.5" outlineLevel="3">
      <c r="A136" s="17" t="s">
        <v>150</v>
      </c>
      <c r="B136" s="10" t="s">
        <v>452</v>
      </c>
      <c r="C136" s="10" t="s">
        <v>31</v>
      </c>
      <c r="D136" s="10" t="s">
        <v>496</v>
      </c>
      <c r="E136" s="10" t="s">
        <v>152</v>
      </c>
      <c r="F136" s="57">
        <v>1376.8</v>
      </c>
      <c r="G136" s="61"/>
      <c r="H136" s="66"/>
      <c r="I136" s="66"/>
      <c r="J136" s="66"/>
      <c r="K136" s="66"/>
    </row>
    <row r="137" spans="1:11" ht="13.5" outlineLevel="3">
      <c r="A137" s="17" t="s">
        <v>599</v>
      </c>
      <c r="B137" s="10" t="s">
        <v>452</v>
      </c>
      <c r="C137" s="10" t="s">
        <v>31</v>
      </c>
      <c r="D137" s="10" t="s">
        <v>600</v>
      </c>
      <c r="E137" s="10"/>
      <c r="F137" s="57">
        <f>F138</f>
        <v>241</v>
      </c>
      <c r="G137" s="61"/>
      <c r="H137" s="66"/>
      <c r="I137" s="66"/>
      <c r="J137" s="66"/>
      <c r="K137" s="66"/>
    </row>
    <row r="138" spans="1:11" ht="13.5" outlineLevel="3">
      <c r="A138" s="17" t="s">
        <v>149</v>
      </c>
      <c r="B138" s="10" t="s">
        <v>452</v>
      </c>
      <c r="C138" s="10" t="s">
        <v>31</v>
      </c>
      <c r="D138" s="10" t="s">
        <v>600</v>
      </c>
      <c r="E138" s="10" t="s">
        <v>151</v>
      </c>
      <c r="F138" s="57">
        <f>F139</f>
        <v>241</v>
      </c>
      <c r="G138" s="61"/>
      <c r="H138" s="66"/>
      <c r="I138" s="66"/>
      <c r="J138" s="66"/>
      <c r="K138" s="66"/>
    </row>
    <row r="139" spans="1:11" ht="13.5" outlineLevel="3">
      <c r="A139" s="17" t="s">
        <v>150</v>
      </c>
      <c r="B139" s="10" t="s">
        <v>452</v>
      </c>
      <c r="C139" s="10" t="s">
        <v>31</v>
      </c>
      <c r="D139" s="10" t="s">
        <v>600</v>
      </c>
      <c r="E139" s="10" t="s">
        <v>152</v>
      </c>
      <c r="F139" s="57">
        <v>241</v>
      </c>
      <c r="G139" s="61"/>
      <c r="H139" s="66"/>
      <c r="I139" s="66"/>
      <c r="J139" s="66"/>
      <c r="K139" s="66"/>
    </row>
    <row r="140" spans="1:11" ht="27" outlineLevel="3">
      <c r="A140" s="17" t="s">
        <v>629</v>
      </c>
      <c r="B140" s="10" t="s">
        <v>452</v>
      </c>
      <c r="C140" s="10" t="s">
        <v>31</v>
      </c>
      <c r="D140" s="10" t="s">
        <v>604</v>
      </c>
      <c r="E140" s="10"/>
      <c r="F140" s="57">
        <f>F141</f>
        <v>100</v>
      </c>
      <c r="G140" s="61"/>
      <c r="H140" s="66"/>
      <c r="I140" s="66"/>
      <c r="J140" s="66"/>
      <c r="K140" s="66"/>
    </row>
    <row r="141" spans="1:11" ht="13.5" outlineLevel="3">
      <c r="A141" s="17" t="s">
        <v>149</v>
      </c>
      <c r="B141" s="10" t="s">
        <v>452</v>
      </c>
      <c r="C141" s="10" t="s">
        <v>31</v>
      </c>
      <c r="D141" s="10" t="s">
        <v>604</v>
      </c>
      <c r="E141" s="10" t="s">
        <v>151</v>
      </c>
      <c r="F141" s="57">
        <f>F142</f>
        <v>100</v>
      </c>
      <c r="G141" s="61"/>
      <c r="H141" s="66"/>
      <c r="I141" s="66"/>
      <c r="J141" s="66"/>
      <c r="K141" s="66"/>
    </row>
    <row r="142" spans="1:11" ht="13.5" outlineLevel="3">
      <c r="A142" s="17" t="s">
        <v>150</v>
      </c>
      <c r="B142" s="10" t="s">
        <v>452</v>
      </c>
      <c r="C142" s="10" t="s">
        <v>31</v>
      </c>
      <c r="D142" s="10" t="s">
        <v>604</v>
      </c>
      <c r="E142" s="10" t="s">
        <v>152</v>
      </c>
      <c r="F142" s="57">
        <v>100</v>
      </c>
      <c r="G142" s="61"/>
      <c r="H142" s="66"/>
      <c r="I142" s="66"/>
      <c r="J142" s="66"/>
      <c r="K142" s="66"/>
    </row>
    <row r="143" spans="1:11" ht="24.75" customHeight="1" outlineLevel="3">
      <c r="A143" s="17" t="s">
        <v>628</v>
      </c>
      <c r="B143" s="10" t="s">
        <v>452</v>
      </c>
      <c r="C143" s="10" t="s">
        <v>31</v>
      </c>
      <c r="D143" s="10" t="s">
        <v>606</v>
      </c>
      <c r="E143" s="10"/>
      <c r="F143" s="57">
        <f>F144</f>
        <v>450</v>
      </c>
      <c r="G143" s="61"/>
      <c r="H143" s="66"/>
      <c r="I143" s="66"/>
      <c r="J143" s="66"/>
      <c r="K143" s="66"/>
    </row>
    <row r="144" spans="1:11" ht="13.5" outlineLevel="3">
      <c r="A144" s="17" t="s">
        <v>149</v>
      </c>
      <c r="B144" s="10" t="s">
        <v>452</v>
      </c>
      <c r="C144" s="10" t="s">
        <v>31</v>
      </c>
      <c r="D144" s="10" t="s">
        <v>606</v>
      </c>
      <c r="E144" s="10" t="s">
        <v>151</v>
      </c>
      <c r="F144" s="57">
        <f>F145</f>
        <v>450</v>
      </c>
      <c r="G144" s="61"/>
      <c r="H144" s="66"/>
      <c r="I144" s="66"/>
      <c r="J144" s="66"/>
      <c r="K144" s="66"/>
    </row>
    <row r="145" spans="1:11" ht="13.5" outlineLevel="3">
      <c r="A145" s="17" t="s">
        <v>150</v>
      </c>
      <c r="B145" s="10" t="s">
        <v>452</v>
      </c>
      <c r="C145" s="10" t="s">
        <v>31</v>
      </c>
      <c r="D145" s="10" t="s">
        <v>606</v>
      </c>
      <c r="E145" s="10" t="s">
        <v>152</v>
      </c>
      <c r="F145" s="57">
        <v>450</v>
      </c>
      <c r="G145" s="61"/>
      <c r="H145" s="66"/>
      <c r="I145" s="66"/>
      <c r="J145" s="66"/>
      <c r="K145" s="66"/>
    </row>
    <row r="146" spans="1:11" ht="26.25" customHeight="1" outlineLevel="3">
      <c r="A146" s="17" t="s">
        <v>630</v>
      </c>
      <c r="B146" s="10" t="s">
        <v>452</v>
      </c>
      <c r="C146" s="10" t="s">
        <v>31</v>
      </c>
      <c r="D146" s="10" t="s">
        <v>631</v>
      </c>
      <c r="E146" s="10"/>
      <c r="F146" s="57">
        <f>F147</f>
        <v>1620</v>
      </c>
      <c r="G146" s="61"/>
      <c r="H146" s="66"/>
      <c r="I146" s="66"/>
      <c r="J146" s="66"/>
      <c r="K146" s="66"/>
    </row>
    <row r="147" spans="1:11" ht="13.5" outlineLevel="3">
      <c r="A147" s="17" t="s">
        <v>149</v>
      </c>
      <c r="B147" s="10" t="s">
        <v>452</v>
      </c>
      <c r="C147" s="10" t="s">
        <v>31</v>
      </c>
      <c r="D147" s="10" t="s">
        <v>631</v>
      </c>
      <c r="E147" s="10" t="s">
        <v>151</v>
      </c>
      <c r="F147" s="57">
        <f>F148</f>
        <v>1620</v>
      </c>
      <c r="G147" s="61"/>
      <c r="H147" s="66"/>
      <c r="I147" s="66"/>
      <c r="J147" s="66"/>
      <c r="K147" s="66"/>
    </row>
    <row r="148" spans="1:11" ht="13.5" outlineLevel="3">
      <c r="A148" s="17" t="s">
        <v>150</v>
      </c>
      <c r="B148" s="10" t="s">
        <v>452</v>
      </c>
      <c r="C148" s="10" t="s">
        <v>31</v>
      </c>
      <c r="D148" s="10" t="s">
        <v>631</v>
      </c>
      <c r="E148" s="10" t="s">
        <v>152</v>
      </c>
      <c r="F148" s="57">
        <v>1620</v>
      </c>
      <c r="G148" s="61"/>
      <c r="H148" s="66"/>
      <c r="I148" s="66"/>
      <c r="J148" s="66"/>
      <c r="K148" s="66"/>
    </row>
    <row r="149" spans="1:11" ht="13.5" outlineLevel="3">
      <c r="A149" s="14" t="s">
        <v>139</v>
      </c>
      <c r="B149" s="9" t="s">
        <v>452</v>
      </c>
      <c r="C149" s="13" t="s">
        <v>363</v>
      </c>
      <c r="D149" s="11"/>
      <c r="E149" s="10"/>
      <c r="F149" s="57">
        <f>F150+F161+F178+F202+F223</f>
        <v>218545.09999999998</v>
      </c>
      <c r="G149" s="61"/>
      <c r="H149" s="66"/>
      <c r="I149" s="66"/>
      <c r="J149" s="66"/>
      <c r="K149" s="66"/>
    </row>
    <row r="150" spans="1:11" ht="13.5" outlineLevel="1">
      <c r="A150" s="15" t="s">
        <v>32</v>
      </c>
      <c r="B150" s="10" t="s">
        <v>452</v>
      </c>
      <c r="C150" s="10" t="s">
        <v>33</v>
      </c>
      <c r="D150" s="10"/>
      <c r="E150" s="10" t="s">
        <v>445</v>
      </c>
      <c r="F150" s="57">
        <f>F156+F151</f>
        <v>2445</v>
      </c>
      <c r="G150" s="61"/>
      <c r="H150" s="66"/>
      <c r="I150" s="66"/>
      <c r="J150" s="66"/>
      <c r="K150" s="66"/>
    </row>
    <row r="151" spans="1:11" ht="25.5" outlineLevel="1">
      <c r="A151" s="69" t="s">
        <v>18</v>
      </c>
      <c r="B151" s="10" t="s">
        <v>452</v>
      </c>
      <c r="C151" s="10" t="s">
        <v>33</v>
      </c>
      <c r="D151" s="10" t="s">
        <v>497</v>
      </c>
      <c r="E151" s="10"/>
      <c r="F151" s="57">
        <f>F152</f>
        <v>2000</v>
      </c>
      <c r="G151" s="61"/>
      <c r="H151" s="66"/>
      <c r="I151" s="66"/>
      <c r="J151" s="66"/>
      <c r="K151" s="66"/>
    </row>
    <row r="152" spans="1:11" ht="13.5" outlineLevel="1">
      <c r="A152" s="69" t="s">
        <v>19</v>
      </c>
      <c r="B152" s="10" t="s">
        <v>452</v>
      </c>
      <c r="C152" s="10" t="s">
        <v>33</v>
      </c>
      <c r="D152" s="10" t="s">
        <v>498</v>
      </c>
      <c r="E152" s="10"/>
      <c r="F152" s="57">
        <f>F153</f>
        <v>2000</v>
      </c>
      <c r="G152" s="61"/>
      <c r="H152" s="66"/>
      <c r="I152" s="66"/>
      <c r="J152" s="66"/>
      <c r="K152" s="66"/>
    </row>
    <row r="153" spans="1:11" ht="13.5" outlineLevel="1">
      <c r="A153" s="69" t="s">
        <v>20</v>
      </c>
      <c r="B153" s="10" t="s">
        <v>452</v>
      </c>
      <c r="C153" s="10" t="s">
        <v>33</v>
      </c>
      <c r="D153" s="10" t="s">
        <v>499</v>
      </c>
      <c r="E153" s="10"/>
      <c r="F153" s="57">
        <f>F154</f>
        <v>2000</v>
      </c>
      <c r="G153" s="61"/>
      <c r="H153" s="66"/>
      <c r="I153" s="66"/>
      <c r="J153" s="66"/>
      <c r="K153" s="66"/>
    </row>
    <row r="154" spans="1:11" ht="13.5" outlineLevel="1">
      <c r="A154" s="16" t="s">
        <v>153</v>
      </c>
      <c r="B154" s="10" t="s">
        <v>452</v>
      </c>
      <c r="C154" s="10" t="s">
        <v>33</v>
      </c>
      <c r="D154" s="10" t="s">
        <v>499</v>
      </c>
      <c r="E154" s="10" t="s">
        <v>155</v>
      </c>
      <c r="F154" s="57">
        <f>F155</f>
        <v>2000</v>
      </c>
      <c r="G154" s="61"/>
      <c r="H154" s="66"/>
      <c r="I154" s="66"/>
      <c r="J154" s="66"/>
      <c r="K154" s="66"/>
    </row>
    <row r="155" spans="1:11" ht="27" outlineLevel="1">
      <c r="A155" s="15" t="s">
        <v>225</v>
      </c>
      <c r="B155" s="10" t="s">
        <v>452</v>
      </c>
      <c r="C155" s="10" t="s">
        <v>33</v>
      </c>
      <c r="D155" s="10" t="s">
        <v>499</v>
      </c>
      <c r="E155" s="10" t="s">
        <v>87</v>
      </c>
      <c r="F155" s="57">
        <v>2000</v>
      </c>
      <c r="G155" s="61"/>
      <c r="H155" s="66"/>
      <c r="I155" s="66"/>
      <c r="J155" s="66"/>
      <c r="K155" s="66"/>
    </row>
    <row r="156" spans="1:11" ht="13.5" outlineLevel="1">
      <c r="A156" s="15" t="s">
        <v>237</v>
      </c>
      <c r="B156" s="10" t="s">
        <v>452</v>
      </c>
      <c r="C156" s="10" t="s">
        <v>33</v>
      </c>
      <c r="D156" s="10" t="s">
        <v>93</v>
      </c>
      <c r="E156" s="10"/>
      <c r="F156" s="57">
        <f>F157</f>
        <v>445</v>
      </c>
      <c r="G156" s="61"/>
      <c r="H156" s="66"/>
      <c r="I156" s="66"/>
      <c r="J156" s="66"/>
      <c r="K156" s="66"/>
    </row>
    <row r="157" spans="1:11" ht="13.5" outlineLevel="2">
      <c r="A157" s="15" t="s">
        <v>179</v>
      </c>
      <c r="B157" s="10" t="s">
        <v>452</v>
      </c>
      <c r="C157" s="10" t="s">
        <v>33</v>
      </c>
      <c r="D157" s="10" t="s">
        <v>107</v>
      </c>
      <c r="E157" s="10" t="s">
        <v>445</v>
      </c>
      <c r="F157" s="57">
        <f>F158</f>
        <v>445</v>
      </c>
      <c r="G157" s="61"/>
      <c r="H157" s="66"/>
      <c r="I157" s="66"/>
      <c r="J157" s="66"/>
      <c r="K157" s="66"/>
    </row>
    <row r="158" spans="1:11" ht="13.5" outlineLevel="2">
      <c r="A158" s="15" t="s">
        <v>232</v>
      </c>
      <c r="B158" s="10" t="s">
        <v>452</v>
      </c>
      <c r="C158" s="10" t="s">
        <v>33</v>
      </c>
      <c r="D158" s="10" t="s">
        <v>500</v>
      </c>
      <c r="E158" s="10"/>
      <c r="F158" s="57">
        <f>F159</f>
        <v>445</v>
      </c>
      <c r="G158" s="61"/>
      <c r="H158" s="66"/>
      <c r="I158" s="66"/>
      <c r="J158" s="66"/>
      <c r="K158" s="66"/>
    </row>
    <row r="159" spans="1:11" ht="13.5" outlineLevel="2">
      <c r="A159" s="17" t="s">
        <v>149</v>
      </c>
      <c r="B159" s="10" t="s">
        <v>452</v>
      </c>
      <c r="C159" s="10" t="s">
        <v>33</v>
      </c>
      <c r="D159" s="10" t="s">
        <v>500</v>
      </c>
      <c r="E159" s="10" t="s">
        <v>151</v>
      </c>
      <c r="F159" s="57">
        <f>F160</f>
        <v>445</v>
      </c>
      <c r="G159" s="61"/>
      <c r="H159" s="66"/>
      <c r="I159" s="66"/>
      <c r="J159" s="66"/>
      <c r="K159" s="66"/>
    </row>
    <row r="160" spans="1:11" ht="13.5" outlineLevel="3">
      <c r="A160" s="17" t="s">
        <v>150</v>
      </c>
      <c r="B160" s="10" t="s">
        <v>452</v>
      </c>
      <c r="C160" s="10" t="s">
        <v>33</v>
      </c>
      <c r="D160" s="10" t="s">
        <v>500</v>
      </c>
      <c r="E160" s="10" t="s">
        <v>152</v>
      </c>
      <c r="F160" s="57">
        <v>445</v>
      </c>
      <c r="G160" s="61">
        <v>445</v>
      </c>
      <c r="H160" s="66"/>
      <c r="I160" s="66"/>
      <c r="J160" s="66"/>
      <c r="K160" s="66"/>
    </row>
    <row r="161" spans="1:11" ht="13.5" outlineLevel="1">
      <c r="A161" s="15" t="s">
        <v>34</v>
      </c>
      <c r="B161" s="10" t="s">
        <v>452</v>
      </c>
      <c r="C161" s="10" t="s">
        <v>35</v>
      </c>
      <c r="D161" s="10"/>
      <c r="E161" s="10" t="s">
        <v>445</v>
      </c>
      <c r="F161" s="57">
        <f>F162+F170</f>
        <v>5489</v>
      </c>
      <c r="G161" s="61"/>
      <c r="H161" s="66"/>
      <c r="I161" s="66"/>
      <c r="J161" s="66"/>
      <c r="K161" s="66"/>
    </row>
    <row r="162" spans="1:11" ht="27" outlineLevel="1">
      <c r="A162" s="17" t="s">
        <v>182</v>
      </c>
      <c r="B162" s="10" t="s">
        <v>452</v>
      </c>
      <c r="C162" s="10" t="s">
        <v>35</v>
      </c>
      <c r="D162" s="10" t="s">
        <v>501</v>
      </c>
      <c r="E162" s="10"/>
      <c r="F162" s="57">
        <f>F163</f>
        <v>902</v>
      </c>
      <c r="G162" s="61"/>
      <c r="H162" s="66"/>
      <c r="I162" s="66"/>
      <c r="J162" s="66"/>
      <c r="K162" s="66"/>
    </row>
    <row r="163" spans="1:11" ht="27" outlineLevel="1">
      <c r="A163" s="17" t="s">
        <v>207</v>
      </c>
      <c r="B163" s="10" t="s">
        <v>452</v>
      </c>
      <c r="C163" s="10" t="s">
        <v>35</v>
      </c>
      <c r="D163" s="10" t="s">
        <v>502</v>
      </c>
      <c r="E163" s="10" t="s">
        <v>445</v>
      </c>
      <c r="F163" s="57">
        <f>F167+F164</f>
        <v>902</v>
      </c>
      <c r="G163" s="61"/>
      <c r="H163" s="66"/>
      <c r="I163" s="66"/>
      <c r="J163" s="66"/>
      <c r="K163" s="66"/>
    </row>
    <row r="164" spans="1:11" ht="40.5" outlineLevel="1">
      <c r="A164" s="31" t="s">
        <v>359</v>
      </c>
      <c r="B164" s="10" t="s">
        <v>452</v>
      </c>
      <c r="C164" s="10" t="s">
        <v>35</v>
      </c>
      <c r="D164" s="10" t="s">
        <v>503</v>
      </c>
      <c r="E164" s="10"/>
      <c r="F164" s="57">
        <f>F165</f>
        <v>893</v>
      </c>
      <c r="G164" s="61"/>
      <c r="H164" s="66"/>
      <c r="I164" s="66"/>
      <c r="J164" s="66"/>
      <c r="K164" s="66"/>
    </row>
    <row r="165" spans="1:11" ht="13.5" outlineLevel="1">
      <c r="A165" s="17" t="s">
        <v>149</v>
      </c>
      <c r="B165" s="10" t="s">
        <v>452</v>
      </c>
      <c r="C165" s="10" t="s">
        <v>35</v>
      </c>
      <c r="D165" s="10" t="s">
        <v>503</v>
      </c>
      <c r="E165" s="10" t="s">
        <v>151</v>
      </c>
      <c r="F165" s="57">
        <f>F166</f>
        <v>893</v>
      </c>
      <c r="G165" s="61"/>
      <c r="H165" s="66"/>
      <c r="I165" s="66"/>
      <c r="J165" s="66"/>
      <c r="K165" s="66"/>
    </row>
    <row r="166" spans="1:11" ht="13.5" outlineLevel="1">
      <c r="A166" s="17" t="s">
        <v>150</v>
      </c>
      <c r="B166" s="10" t="s">
        <v>452</v>
      </c>
      <c r="C166" s="10" t="s">
        <v>35</v>
      </c>
      <c r="D166" s="10" t="s">
        <v>503</v>
      </c>
      <c r="E166" s="10" t="s">
        <v>152</v>
      </c>
      <c r="F166" s="57">
        <v>893</v>
      </c>
      <c r="G166" s="61"/>
      <c r="H166" s="66"/>
      <c r="I166" s="66"/>
      <c r="J166" s="66"/>
      <c r="K166" s="66"/>
    </row>
    <row r="167" spans="1:11" ht="40.5" outlineLevel="1">
      <c r="A167" s="15" t="s">
        <v>358</v>
      </c>
      <c r="B167" s="10" t="s">
        <v>452</v>
      </c>
      <c r="C167" s="10" t="s">
        <v>35</v>
      </c>
      <c r="D167" s="10" t="s">
        <v>504</v>
      </c>
      <c r="E167" s="10"/>
      <c r="F167" s="57">
        <f>F168</f>
        <v>9</v>
      </c>
      <c r="G167" s="61"/>
      <c r="H167" s="66"/>
      <c r="I167" s="66"/>
      <c r="J167" s="66"/>
      <c r="K167" s="66"/>
    </row>
    <row r="168" spans="1:11" ht="13.5" outlineLevel="1">
      <c r="A168" s="17" t="s">
        <v>149</v>
      </c>
      <c r="B168" s="10" t="s">
        <v>452</v>
      </c>
      <c r="C168" s="10" t="s">
        <v>35</v>
      </c>
      <c r="D168" s="10" t="s">
        <v>504</v>
      </c>
      <c r="E168" s="10" t="s">
        <v>151</v>
      </c>
      <c r="F168" s="57">
        <f>F169</f>
        <v>9</v>
      </c>
      <c r="G168" s="61"/>
      <c r="H168" s="66"/>
      <c r="I168" s="66"/>
      <c r="J168" s="66"/>
      <c r="K168" s="66"/>
    </row>
    <row r="169" spans="1:11" ht="13.5" outlineLevel="1">
      <c r="A169" s="17" t="s">
        <v>150</v>
      </c>
      <c r="B169" s="10" t="s">
        <v>452</v>
      </c>
      <c r="C169" s="10" t="s">
        <v>35</v>
      </c>
      <c r="D169" s="10" t="s">
        <v>504</v>
      </c>
      <c r="E169" s="10" t="s">
        <v>152</v>
      </c>
      <c r="F169" s="57">
        <v>9</v>
      </c>
      <c r="G169" s="61"/>
      <c r="H169" s="66"/>
      <c r="I169" s="66"/>
      <c r="J169" s="66"/>
      <c r="K169" s="66"/>
    </row>
    <row r="170" spans="1:11" ht="27" outlineLevel="1">
      <c r="A170" s="15" t="s">
        <v>180</v>
      </c>
      <c r="B170" s="10" t="s">
        <v>452</v>
      </c>
      <c r="C170" s="10" t="s">
        <v>35</v>
      </c>
      <c r="D170" s="10" t="s">
        <v>505</v>
      </c>
      <c r="E170" s="10"/>
      <c r="F170" s="57">
        <f>F171</f>
        <v>4587</v>
      </c>
      <c r="G170" s="61"/>
      <c r="H170" s="66"/>
      <c r="I170" s="66"/>
      <c r="J170" s="66"/>
      <c r="K170" s="66"/>
    </row>
    <row r="171" spans="1:11" ht="27" outlineLevel="1">
      <c r="A171" s="20" t="s">
        <v>181</v>
      </c>
      <c r="B171" s="10" t="s">
        <v>452</v>
      </c>
      <c r="C171" s="10" t="s">
        <v>35</v>
      </c>
      <c r="D171" s="10" t="s">
        <v>506</v>
      </c>
      <c r="E171" s="10"/>
      <c r="F171" s="57">
        <f>F172+F175</f>
        <v>4587</v>
      </c>
      <c r="G171" s="61"/>
      <c r="H171" s="66"/>
      <c r="I171" s="66"/>
      <c r="J171" s="66"/>
      <c r="K171" s="66"/>
    </row>
    <row r="172" spans="1:11" ht="40.5" outlineLevel="1">
      <c r="A172" s="32" t="s">
        <v>415</v>
      </c>
      <c r="B172" s="10" t="s">
        <v>452</v>
      </c>
      <c r="C172" s="10" t="s">
        <v>35</v>
      </c>
      <c r="D172" s="10" t="s">
        <v>507</v>
      </c>
      <c r="E172" s="10" t="s">
        <v>445</v>
      </c>
      <c r="F172" s="57">
        <f>F173</f>
        <v>272</v>
      </c>
      <c r="G172" s="61"/>
      <c r="H172" s="66"/>
      <c r="I172" s="66"/>
      <c r="J172" s="66"/>
      <c r="K172" s="66"/>
    </row>
    <row r="173" spans="1:11" ht="13.5" outlineLevel="1">
      <c r="A173" s="17" t="s">
        <v>149</v>
      </c>
      <c r="B173" s="10" t="s">
        <v>452</v>
      </c>
      <c r="C173" s="10" t="s">
        <v>35</v>
      </c>
      <c r="D173" s="10" t="s">
        <v>507</v>
      </c>
      <c r="E173" s="10" t="s">
        <v>151</v>
      </c>
      <c r="F173" s="57">
        <f>F174</f>
        <v>272</v>
      </c>
      <c r="G173" s="61"/>
      <c r="H173" s="66"/>
      <c r="I173" s="66"/>
      <c r="J173" s="66"/>
      <c r="K173" s="66"/>
    </row>
    <row r="174" spans="1:11" ht="13.5" outlineLevel="1">
      <c r="A174" s="17" t="s">
        <v>150</v>
      </c>
      <c r="B174" s="10" t="s">
        <v>452</v>
      </c>
      <c r="C174" s="10" t="s">
        <v>35</v>
      </c>
      <c r="D174" s="10" t="s">
        <v>507</v>
      </c>
      <c r="E174" s="10" t="s">
        <v>152</v>
      </c>
      <c r="F174" s="57">
        <v>272</v>
      </c>
      <c r="G174" s="61">
        <v>-4040</v>
      </c>
      <c r="H174" s="66"/>
      <c r="I174" s="66"/>
      <c r="J174" s="66"/>
      <c r="K174" s="66"/>
    </row>
    <row r="175" spans="1:11" ht="40.5" outlineLevel="1">
      <c r="A175" s="17" t="s">
        <v>440</v>
      </c>
      <c r="B175" s="10" t="s">
        <v>452</v>
      </c>
      <c r="C175" s="10" t="s">
        <v>35</v>
      </c>
      <c r="D175" s="10" t="s">
        <v>508</v>
      </c>
      <c r="E175" s="10"/>
      <c r="F175" s="57">
        <f>F176</f>
        <v>4315</v>
      </c>
      <c r="G175" s="61"/>
      <c r="H175" s="66"/>
      <c r="I175" s="66"/>
      <c r="J175" s="66"/>
      <c r="K175" s="66"/>
    </row>
    <row r="176" spans="1:11" ht="13.5" outlineLevel="1">
      <c r="A176" s="17" t="s">
        <v>149</v>
      </c>
      <c r="B176" s="10" t="s">
        <v>452</v>
      </c>
      <c r="C176" s="10" t="s">
        <v>35</v>
      </c>
      <c r="D176" s="10" t="s">
        <v>508</v>
      </c>
      <c r="E176" s="10" t="s">
        <v>151</v>
      </c>
      <c r="F176" s="57">
        <f>F177</f>
        <v>4315</v>
      </c>
      <c r="G176" s="61"/>
      <c r="H176" s="66"/>
      <c r="I176" s="66"/>
      <c r="J176" s="66"/>
      <c r="K176" s="66"/>
    </row>
    <row r="177" spans="1:11" ht="13.5" outlineLevel="1">
      <c r="A177" s="17" t="s">
        <v>150</v>
      </c>
      <c r="B177" s="10" t="s">
        <v>452</v>
      </c>
      <c r="C177" s="10" t="s">
        <v>35</v>
      </c>
      <c r="D177" s="10" t="s">
        <v>508</v>
      </c>
      <c r="E177" s="10" t="s">
        <v>152</v>
      </c>
      <c r="F177" s="57">
        <v>4315</v>
      </c>
      <c r="G177" s="61"/>
      <c r="H177" s="66"/>
      <c r="I177" s="66"/>
      <c r="J177" s="66"/>
      <c r="K177" s="66"/>
    </row>
    <row r="178" spans="1:11" ht="13.5" outlineLevel="1">
      <c r="A178" s="15" t="s">
        <v>36</v>
      </c>
      <c r="B178" s="10" t="s">
        <v>452</v>
      </c>
      <c r="C178" s="10" t="s">
        <v>37</v>
      </c>
      <c r="D178" s="10"/>
      <c r="E178" s="10" t="s">
        <v>445</v>
      </c>
      <c r="F178" s="57">
        <f>F179</f>
        <v>193520.8</v>
      </c>
      <c r="G178" s="61"/>
      <c r="H178" s="66"/>
      <c r="I178" s="66"/>
      <c r="J178" s="66"/>
      <c r="K178" s="66"/>
    </row>
    <row r="179" spans="1:11" ht="27" outlineLevel="1">
      <c r="A179" s="15" t="s">
        <v>180</v>
      </c>
      <c r="B179" s="10" t="s">
        <v>452</v>
      </c>
      <c r="C179" s="10" t="s">
        <v>37</v>
      </c>
      <c r="D179" s="10" t="s">
        <v>509</v>
      </c>
      <c r="E179" s="10"/>
      <c r="F179" s="57">
        <f>F180</f>
        <v>193520.8</v>
      </c>
      <c r="G179" s="61"/>
      <c r="H179" s="66"/>
      <c r="I179" s="66"/>
      <c r="J179" s="66"/>
      <c r="K179" s="66"/>
    </row>
    <row r="180" spans="1:11" ht="27" outlineLevel="1">
      <c r="A180" s="15" t="s">
        <v>389</v>
      </c>
      <c r="B180" s="10" t="s">
        <v>452</v>
      </c>
      <c r="C180" s="10" t="s">
        <v>37</v>
      </c>
      <c r="D180" s="10" t="s">
        <v>510</v>
      </c>
      <c r="E180" s="10"/>
      <c r="F180" s="57">
        <f>F181+F184+F190+F187+F193+F196+F199</f>
        <v>193520.8</v>
      </c>
      <c r="G180" s="61"/>
      <c r="H180" s="66"/>
      <c r="I180" s="66"/>
      <c r="J180" s="66"/>
      <c r="K180" s="66"/>
    </row>
    <row r="181" spans="1:11" ht="27" outlineLevel="1">
      <c r="A181" s="15" t="s">
        <v>390</v>
      </c>
      <c r="B181" s="10" t="s">
        <v>452</v>
      </c>
      <c r="C181" s="10" t="s">
        <v>37</v>
      </c>
      <c r="D181" s="10" t="s">
        <v>511</v>
      </c>
      <c r="E181" s="10" t="s">
        <v>445</v>
      </c>
      <c r="F181" s="57">
        <f>F182</f>
        <v>62277</v>
      </c>
      <c r="G181" s="61"/>
      <c r="H181" s="66"/>
      <c r="I181" s="66"/>
      <c r="J181" s="66"/>
      <c r="K181" s="66"/>
    </row>
    <row r="182" spans="1:11" ht="13.5" outlineLevel="1">
      <c r="A182" s="17" t="s">
        <v>149</v>
      </c>
      <c r="B182" s="10" t="s">
        <v>452</v>
      </c>
      <c r="C182" s="10" t="s">
        <v>37</v>
      </c>
      <c r="D182" s="10" t="s">
        <v>511</v>
      </c>
      <c r="E182" s="10" t="s">
        <v>151</v>
      </c>
      <c r="F182" s="57">
        <f>F183</f>
        <v>62277</v>
      </c>
      <c r="G182" s="61"/>
      <c r="H182" s="66"/>
      <c r="I182" s="66"/>
      <c r="J182" s="66"/>
      <c r="K182" s="66"/>
    </row>
    <row r="183" spans="1:11" ht="13.5" outlineLevel="1">
      <c r="A183" s="17" t="s">
        <v>150</v>
      </c>
      <c r="B183" s="10" t="s">
        <v>452</v>
      </c>
      <c r="C183" s="10" t="s">
        <v>37</v>
      </c>
      <c r="D183" s="10" t="s">
        <v>511</v>
      </c>
      <c r="E183" s="10" t="s">
        <v>152</v>
      </c>
      <c r="F183" s="57">
        <v>62277</v>
      </c>
      <c r="G183" s="61">
        <v>-3998.5</v>
      </c>
      <c r="H183" s="66"/>
      <c r="I183" s="66"/>
      <c r="J183" s="66"/>
      <c r="K183" s="66"/>
    </row>
    <row r="184" spans="1:11" ht="27" hidden="1" outlineLevel="1">
      <c r="A184" s="15" t="s">
        <v>391</v>
      </c>
      <c r="B184" s="10" t="s">
        <v>452</v>
      </c>
      <c r="C184" s="10" t="s">
        <v>37</v>
      </c>
      <c r="D184" s="10" t="s">
        <v>512</v>
      </c>
      <c r="E184" s="10" t="s">
        <v>445</v>
      </c>
      <c r="F184" s="57">
        <f>F185</f>
        <v>0</v>
      </c>
      <c r="G184" s="61"/>
      <c r="H184" s="66"/>
      <c r="I184" s="66"/>
      <c r="J184" s="66"/>
      <c r="K184" s="66"/>
    </row>
    <row r="185" spans="1:11" ht="13.5" hidden="1" outlineLevel="1">
      <c r="A185" s="17" t="s">
        <v>149</v>
      </c>
      <c r="B185" s="10" t="s">
        <v>452</v>
      </c>
      <c r="C185" s="10" t="s">
        <v>37</v>
      </c>
      <c r="D185" s="10" t="s">
        <v>512</v>
      </c>
      <c r="E185" s="10" t="s">
        <v>151</v>
      </c>
      <c r="F185" s="57">
        <f>F186</f>
        <v>0</v>
      </c>
      <c r="G185" s="61"/>
      <c r="H185" s="66"/>
      <c r="I185" s="66"/>
      <c r="J185" s="66"/>
      <c r="K185" s="66"/>
    </row>
    <row r="186" spans="1:11" ht="13.5" hidden="1" outlineLevel="1">
      <c r="A186" s="17" t="s">
        <v>150</v>
      </c>
      <c r="B186" s="10" t="s">
        <v>452</v>
      </c>
      <c r="C186" s="10" t="s">
        <v>37</v>
      </c>
      <c r="D186" s="10" t="s">
        <v>512</v>
      </c>
      <c r="E186" s="10" t="s">
        <v>152</v>
      </c>
      <c r="F186" s="57"/>
      <c r="G186" s="61"/>
      <c r="H186" s="66"/>
      <c r="I186" s="66"/>
      <c r="J186" s="66"/>
      <c r="K186" s="66"/>
    </row>
    <row r="187" spans="1:11" ht="40.5" hidden="1" outlineLevel="1">
      <c r="A187" s="17" t="s">
        <v>352</v>
      </c>
      <c r="B187" s="10" t="s">
        <v>452</v>
      </c>
      <c r="C187" s="10" t="s">
        <v>37</v>
      </c>
      <c r="D187" s="10" t="s">
        <v>513</v>
      </c>
      <c r="E187" s="10" t="s">
        <v>445</v>
      </c>
      <c r="F187" s="57">
        <f>F188</f>
        <v>0</v>
      </c>
      <c r="G187" s="61"/>
      <c r="H187" s="66"/>
      <c r="I187" s="66"/>
      <c r="J187" s="66"/>
      <c r="K187" s="66"/>
    </row>
    <row r="188" spans="1:11" ht="13.5" hidden="1" outlineLevel="1">
      <c r="A188" s="17" t="s">
        <v>149</v>
      </c>
      <c r="B188" s="10" t="s">
        <v>452</v>
      </c>
      <c r="C188" s="10" t="s">
        <v>37</v>
      </c>
      <c r="D188" s="10" t="s">
        <v>513</v>
      </c>
      <c r="E188" s="10" t="s">
        <v>151</v>
      </c>
      <c r="F188" s="57">
        <f>F189</f>
        <v>0</v>
      </c>
      <c r="G188" s="61"/>
      <c r="H188" s="66"/>
      <c r="I188" s="66"/>
      <c r="J188" s="66"/>
      <c r="K188" s="66"/>
    </row>
    <row r="189" spans="1:11" ht="13.5" hidden="1" outlineLevel="1">
      <c r="A189" s="17" t="s">
        <v>150</v>
      </c>
      <c r="B189" s="10" t="s">
        <v>452</v>
      </c>
      <c r="C189" s="10" t="s">
        <v>37</v>
      </c>
      <c r="D189" s="10" t="s">
        <v>513</v>
      </c>
      <c r="E189" s="10" t="s">
        <v>152</v>
      </c>
      <c r="F189" s="57"/>
      <c r="G189" s="61"/>
      <c r="H189" s="66"/>
      <c r="I189" s="66"/>
      <c r="J189" s="66"/>
      <c r="K189" s="66"/>
    </row>
    <row r="190" spans="1:11" ht="25.5" outlineLevel="1">
      <c r="A190" s="90" t="s">
        <v>550</v>
      </c>
      <c r="B190" s="10" t="s">
        <v>452</v>
      </c>
      <c r="C190" s="10" t="s">
        <v>37</v>
      </c>
      <c r="D190" s="10" t="s">
        <v>551</v>
      </c>
      <c r="E190" s="10" t="s">
        <v>445</v>
      </c>
      <c r="F190" s="57">
        <f>F191</f>
        <v>131243.79999999999</v>
      </c>
      <c r="G190" s="61"/>
      <c r="H190" s="66"/>
      <c r="I190" s="66"/>
      <c r="J190" s="66"/>
      <c r="K190" s="66"/>
    </row>
    <row r="191" spans="1:11" ht="13.5" outlineLevel="1">
      <c r="A191" s="17" t="s">
        <v>149</v>
      </c>
      <c r="B191" s="10" t="s">
        <v>452</v>
      </c>
      <c r="C191" s="10" t="s">
        <v>37</v>
      </c>
      <c r="D191" s="10" t="s">
        <v>551</v>
      </c>
      <c r="E191" s="10" t="s">
        <v>151</v>
      </c>
      <c r="F191" s="57">
        <f>F192</f>
        <v>131243.79999999999</v>
      </c>
      <c r="G191" s="61"/>
      <c r="H191" s="66"/>
      <c r="I191" s="66"/>
      <c r="J191" s="66"/>
      <c r="K191" s="66"/>
    </row>
    <row r="192" spans="1:11" ht="13.5" outlineLevel="1">
      <c r="A192" s="17" t="s">
        <v>150</v>
      </c>
      <c r="B192" s="10" t="s">
        <v>452</v>
      </c>
      <c r="C192" s="10" t="s">
        <v>37</v>
      </c>
      <c r="D192" s="10" t="s">
        <v>551</v>
      </c>
      <c r="E192" s="10" t="s">
        <v>152</v>
      </c>
      <c r="F192" s="57">
        <v>131243.79999999999</v>
      </c>
      <c r="G192" s="61"/>
      <c r="H192" s="66"/>
      <c r="I192" s="66"/>
      <c r="J192" s="66"/>
      <c r="K192" s="66"/>
    </row>
    <row r="193" spans="1:11" ht="13.5" hidden="1" outlineLevel="1">
      <c r="A193" s="90" t="s">
        <v>554</v>
      </c>
      <c r="B193" s="10" t="s">
        <v>452</v>
      </c>
      <c r="C193" s="10" t="s">
        <v>37</v>
      </c>
      <c r="D193" s="10" t="s">
        <v>555</v>
      </c>
      <c r="E193" s="10" t="s">
        <v>445</v>
      </c>
      <c r="F193" s="57">
        <f>F194</f>
        <v>0</v>
      </c>
      <c r="G193" s="61"/>
      <c r="H193" s="66"/>
      <c r="I193" s="66"/>
      <c r="J193" s="66"/>
      <c r="K193" s="66"/>
    </row>
    <row r="194" spans="1:11" ht="13.5" hidden="1" outlineLevel="1">
      <c r="A194" s="17" t="s">
        <v>149</v>
      </c>
      <c r="B194" s="10" t="s">
        <v>452</v>
      </c>
      <c r="C194" s="10" t="s">
        <v>37</v>
      </c>
      <c r="D194" s="10" t="s">
        <v>555</v>
      </c>
      <c r="E194" s="10" t="s">
        <v>151</v>
      </c>
      <c r="F194" s="57">
        <f>F195</f>
        <v>0</v>
      </c>
      <c r="G194" s="61"/>
      <c r="H194" s="66"/>
      <c r="I194" s="66"/>
      <c r="J194" s="66"/>
      <c r="K194" s="66"/>
    </row>
    <row r="195" spans="1:11" ht="13.5" hidden="1" outlineLevel="1">
      <c r="A195" s="17" t="s">
        <v>150</v>
      </c>
      <c r="B195" s="10" t="s">
        <v>452</v>
      </c>
      <c r="C195" s="10" t="s">
        <v>37</v>
      </c>
      <c r="D195" s="10" t="s">
        <v>555</v>
      </c>
      <c r="E195" s="10" t="s">
        <v>152</v>
      </c>
      <c r="F195" s="57"/>
      <c r="G195" s="61"/>
      <c r="H195" s="66"/>
      <c r="I195" s="66"/>
      <c r="J195" s="66"/>
      <c r="K195" s="66"/>
    </row>
    <row r="196" spans="1:11" ht="13.5" hidden="1" outlineLevel="1">
      <c r="A196" s="90" t="s">
        <v>552</v>
      </c>
      <c r="B196" s="10" t="s">
        <v>452</v>
      </c>
      <c r="C196" s="10" t="s">
        <v>37</v>
      </c>
      <c r="D196" s="10" t="s">
        <v>556</v>
      </c>
      <c r="E196" s="10" t="s">
        <v>445</v>
      </c>
      <c r="F196" s="57">
        <f>F197</f>
        <v>0</v>
      </c>
      <c r="G196" s="61"/>
      <c r="H196" s="66"/>
      <c r="I196" s="66"/>
      <c r="J196" s="66"/>
      <c r="K196" s="66"/>
    </row>
    <row r="197" spans="1:11" ht="13.5" hidden="1" outlineLevel="1">
      <c r="A197" s="17" t="s">
        <v>149</v>
      </c>
      <c r="B197" s="10" t="s">
        <v>452</v>
      </c>
      <c r="C197" s="10" t="s">
        <v>37</v>
      </c>
      <c r="D197" s="10" t="s">
        <v>556</v>
      </c>
      <c r="E197" s="10" t="s">
        <v>151</v>
      </c>
      <c r="F197" s="57">
        <f>F198</f>
        <v>0</v>
      </c>
      <c r="G197" s="61"/>
      <c r="H197" s="66"/>
      <c r="I197" s="66"/>
      <c r="J197" s="66"/>
      <c r="K197" s="66"/>
    </row>
    <row r="198" spans="1:11" ht="13.5" hidden="1" outlineLevel="1">
      <c r="A198" s="17" t="s">
        <v>150</v>
      </c>
      <c r="B198" s="10" t="s">
        <v>452</v>
      </c>
      <c r="C198" s="10" t="s">
        <v>37</v>
      </c>
      <c r="D198" s="10" t="s">
        <v>556</v>
      </c>
      <c r="E198" s="10" t="s">
        <v>152</v>
      </c>
      <c r="F198" s="57"/>
      <c r="G198" s="61"/>
      <c r="H198" s="66"/>
      <c r="I198" s="66"/>
      <c r="J198" s="66"/>
      <c r="K198" s="66"/>
    </row>
    <row r="199" spans="1:11" ht="25.5" hidden="1" outlineLevel="1">
      <c r="A199" s="90" t="s">
        <v>553</v>
      </c>
      <c r="B199" s="10" t="s">
        <v>452</v>
      </c>
      <c r="C199" s="10" t="s">
        <v>37</v>
      </c>
      <c r="D199" s="10" t="s">
        <v>557</v>
      </c>
      <c r="E199" s="10" t="s">
        <v>445</v>
      </c>
      <c r="F199" s="57">
        <f>F200</f>
        <v>0</v>
      </c>
      <c r="G199" s="61"/>
      <c r="H199" s="66"/>
      <c r="I199" s="66"/>
      <c r="J199" s="66"/>
      <c r="K199" s="66"/>
    </row>
    <row r="200" spans="1:11" ht="13.5" hidden="1" outlineLevel="1">
      <c r="A200" s="17" t="s">
        <v>149</v>
      </c>
      <c r="B200" s="10" t="s">
        <v>452</v>
      </c>
      <c r="C200" s="10" t="s">
        <v>37</v>
      </c>
      <c r="D200" s="10" t="s">
        <v>557</v>
      </c>
      <c r="E200" s="10" t="s">
        <v>151</v>
      </c>
      <c r="F200" s="57">
        <f>F201</f>
        <v>0</v>
      </c>
      <c r="G200" s="61"/>
      <c r="H200" s="66"/>
      <c r="I200" s="66"/>
      <c r="J200" s="66"/>
      <c r="K200" s="66"/>
    </row>
    <row r="201" spans="1:11" ht="13.5" hidden="1" outlineLevel="1">
      <c r="A201" s="17" t="s">
        <v>150</v>
      </c>
      <c r="B201" s="10" t="s">
        <v>452</v>
      </c>
      <c r="C201" s="10" t="s">
        <v>37</v>
      </c>
      <c r="D201" s="10" t="s">
        <v>557</v>
      </c>
      <c r="E201" s="10" t="s">
        <v>152</v>
      </c>
      <c r="F201" s="57"/>
      <c r="G201" s="61"/>
      <c r="H201" s="66"/>
      <c r="I201" s="66"/>
      <c r="J201" s="66"/>
      <c r="K201" s="66"/>
    </row>
    <row r="202" spans="1:11" ht="13.5" outlineLevel="1">
      <c r="A202" s="15" t="s">
        <v>38</v>
      </c>
      <c r="B202" s="10" t="s">
        <v>452</v>
      </c>
      <c r="C202" s="10" t="s">
        <v>39</v>
      </c>
      <c r="D202" s="10"/>
      <c r="E202" s="10" t="s">
        <v>445</v>
      </c>
      <c r="F202" s="57">
        <f>F203</f>
        <v>15689</v>
      </c>
      <c r="G202" s="61"/>
      <c r="H202" s="66"/>
      <c r="I202" s="66"/>
      <c r="J202" s="66"/>
      <c r="K202" s="66"/>
    </row>
    <row r="203" spans="1:11" ht="13.5" outlineLevel="1">
      <c r="A203" s="15" t="s">
        <v>237</v>
      </c>
      <c r="B203" s="10" t="s">
        <v>452</v>
      </c>
      <c r="C203" s="10" t="s">
        <v>39</v>
      </c>
      <c r="D203" s="10" t="s">
        <v>93</v>
      </c>
      <c r="E203" s="10"/>
      <c r="F203" s="57">
        <f>F204</f>
        <v>15689</v>
      </c>
      <c r="G203" s="61"/>
      <c r="H203" s="66"/>
      <c r="I203" s="66"/>
      <c r="J203" s="66"/>
      <c r="K203" s="66"/>
    </row>
    <row r="204" spans="1:11" ht="21.75" customHeight="1" outlineLevel="1">
      <c r="A204" s="15" t="s">
        <v>360</v>
      </c>
      <c r="B204" s="10" t="s">
        <v>452</v>
      </c>
      <c r="C204" s="10" t="s">
        <v>39</v>
      </c>
      <c r="D204" s="10" t="s">
        <v>514</v>
      </c>
      <c r="E204" s="10"/>
      <c r="F204" s="57">
        <f>F205+F208+F211+F220+F214+F217</f>
        <v>15689</v>
      </c>
      <c r="G204" s="61"/>
      <c r="H204" s="66"/>
      <c r="I204" s="66"/>
      <c r="J204" s="66"/>
      <c r="K204" s="66"/>
    </row>
    <row r="205" spans="1:11" ht="27" outlineLevel="1">
      <c r="A205" s="15" t="s">
        <v>616</v>
      </c>
      <c r="B205" s="10" t="s">
        <v>452</v>
      </c>
      <c r="C205" s="10" t="s">
        <v>39</v>
      </c>
      <c r="D205" s="10" t="s">
        <v>515</v>
      </c>
      <c r="E205" s="10"/>
      <c r="F205" s="57">
        <f>F206</f>
        <v>3210</v>
      </c>
      <c r="G205" s="61"/>
      <c r="H205" s="66"/>
      <c r="I205" s="66"/>
      <c r="J205" s="66"/>
      <c r="K205" s="66"/>
    </row>
    <row r="206" spans="1:11" ht="13.5" outlineLevel="2">
      <c r="A206" s="17" t="s">
        <v>149</v>
      </c>
      <c r="B206" s="10" t="s">
        <v>452</v>
      </c>
      <c r="C206" s="10" t="s">
        <v>39</v>
      </c>
      <c r="D206" s="10" t="s">
        <v>515</v>
      </c>
      <c r="E206" s="10" t="s">
        <v>151</v>
      </c>
      <c r="F206" s="57">
        <f>F207</f>
        <v>3210</v>
      </c>
      <c r="G206" s="61"/>
      <c r="H206" s="66"/>
      <c r="I206" s="66"/>
      <c r="J206" s="66"/>
      <c r="K206" s="66"/>
    </row>
    <row r="207" spans="1:11" ht="13.5" outlineLevel="3">
      <c r="A207" s="17" t="s">
        <v>150</v>
      </c>
      <c r="B207" s="10" t="s">
        <v>452</v>
      </c>
      <c r="C207" s="10" t="s">
        <v>39</v>
      </c>
      <c r="D207" s="10" t="s">
        <v>515</v>
      </c>
      <c r="E207" s="10" t="s">
        <v>152</v>
      </c>
      <c r="F207" s="57">
        <v>3210</v>
      </c>
      <c r="G207" s="61">
        <v>-3264</v>
      </c>
      <c r="H207" s="66"/>
      <c r="I207" s="66"/>
      <c r="J207" s="66"/>
      <c r="K207" s="66"/>
    </row>
    <row r="208" spans="1:11" ht="27" outlineLevel="3">
      <c r="A208" s="16" t="s">
        <v>617</v>
      </c>
      <c r="B208" s="10" t="s">
        <v>452</v>
      </c>
      <c r="C208" s="10" t="s">
        <v>39</v>
      </c>
      <c r="D208" s="10" t="s">
        <v>516</v>
      </c>
      <c r="E208" s="10"/>
      <c r="F208" s="57">
        <f>F209</f>
        <v>162</v>
      </c>
      <c r="G208" s="61"/>
      <c r="H208" s="66"/>
      <c r="I208" s="66"/>
      <c r="J208" s="66"/>
      <c r="K208" s="66"/>
    </row>
    <row r="209" spans="1:11" ht="13.5" outlineLevel="3">
      <c r="A209" s="17" t="s">
        <v>149</v>
      </c>
      <c r="B209" s="10" t="s">
        <v>452</v>
      </c>
      <c r="C209" s="10" t="s">
        <v>39</v>
      </c>
      <c r="D209" s="10" t="s">
        <v>516</v>
      </c>
      <c r="E209" s="10" t="s">
        <v>151</v>
      </c>
      <c r="F209" s="57">
        <f>F210</f>
        <v>162</v>
      </c>
      <c r="G209" s="61"/>
      <c r="H209" s="66"/>
      <c r="I209" s="66"/>
      <c r="J209" s="66"/>
      <c r="K209" s="66"/>
    </row>
    <row r="210" spans="1:11" ht="13.5" outlineLevel="3">
      <c r="A210" s="17" t="s">
        <v>150</v>
      </c>
      <c r="B210" s="10" t="s">
        <v>452</v>
      </c>
      <c r="C210" s="10" t="s">
        <v>39</v>
      </c>
      <c r="D210" s="10" t="s">
        <v>516</v>
      </c>
      <c r="E210" s="10" t="s">
        <v>152</v>
      </c>
      <c r="F210" s="57">
        <v>162</v>
      </c>
      <c r="G210" s="61"/>
      <c r="H210" s="66"/>
      <c r="I210" s="66"/>
      <c r="J210" s="66"/>
      <c r="K210" s="66"/>
    </row>
    <row r="211" spans="1:11" ht="27" outlineLevel="3">
      <c r="A211" s="16" t="s">
        <v>618</v>
      </c>
      <c r="B211" s="10" t="s">
        <v>452</v>
      </c>
      <c r="C211" s="10" t="s">
        <v>39</v>
      </c>
      <c r="D211" s="10" t="s">
        <v>517</v>
      </c>
      <c r="E211" s="10"/>
      <c r="F211" s="57">
        <f>F212</f>
        <v>2035</v>
      </c>
      <c r="G211" s="61"/>
      <c r="H211" s="66"/>
      <c r="I211" s="66"/>
      <c r="J211" s="66"/>
      <c r="K211" s="66"/>
    </row>
    <row r="212" spans="1:11" ht="13.5" outlineLevel="3">
      <c r="A212" s="17" t="s">
        <v>149</v>
      </c>
      <c r="B212" s="10" t="s">
        <v>452</v>
      </c>
      <c r="C212" s="10" t="s">
        <v>39</v>
      </c>
      <c r="D212" s="10" t="s">
        <v>517</v>
      </c>
      <c r="E212" s="10" t="s">
        <v>151</v>
      </c>
      <c r="F212" s="57">
        <f>F213</f>
        <v>2035</v>
      </c>
      <c r="G212" s="61"/>
      <c r="H212" s="66"/>
      <c r="I212" s="66"/>
      <c r="J212" s="66"/>
      <c r="K212" s="66"/>
    </row>
    <row r="213" spans="1:11" ht="13.5" outlineLevel="3">
      <c r="A213" s="17" t="s">
        <v>150</v>
      </c>
      <c r="B213" s="10" t="s">
        <v>452</v>
      </c>
      <c r="C213" s="10" t="s">
        <v>39</v>
      </c>
      <c r="D213" s="10" t="s">
        <v>517</v>
      </c>
      <c r="E213" s="10" t="s">
        <v>152</v>
      </c>
      <c r="F213" s="57">
        <v>2035</v>
      </c>
      <c r="G213" s="61"/>
      <c r="H213" s="66"/>
      <c r="I213" s="66"/>
      <c r="J213" s="66"/>
      <c r="K213" s="66"/>
    </row>
    <row r="214" spans="1:11" ht="27" outlineLevel="3">
      <c r="A214" s="17" t="s">
        <v>619</v>
      </c>
      <c r="B214" s="10" t="s">
        <v>452</v>
      </c>
      <c r="C214" s="10" t="s">
        <v>39</v>
      </c>
      <c r="D214" s="10" t="s">
        <v>620</v>
      </c>
      <c r="E214" s="10"/>
      <c r="F214" s="57">
        <f>F215</f>
        <v>1606</v>
      </c>
      <c r="G214" s="61"/>
      <c r="H214" s="66"/>
      <c r="I214" s="66"/>
      <c r="J214" s="66"/>
      <c r="K214" s="66"/>
    </row>
    <row r="215" spans="1:11" ht="13.5" outlineLevel="3">
      <c r="A215" s="17" t="s">
        <v>149</v>
      </c>
      <c r="B215" s="10" t="s">
        <v>452</v>
      </c>
      <c r="C215" s="10" t="s">
        <v>39</v>
      </c>
      <c r="D215" s="10" t="s">
        <v>620</v>
      </c>
      <c r="E215" s="10" t="s">
        <v>151</v>
      </c>
      <c r="F215" s="57">
        <f>F216</f>
        <v>1606</v>
      </c>
      <c r="G215" s="61"/>
      <c r="H215" s="66"/>
      <c r="I215" s="66"/>
      <c r="J215" s="66"/>
      <c r="K215" s="66"/>
    </row>
    <row r="216" spans="1:11" ht="13.5" outlineLevel="3">
      <c r="A216" s="17" t="s">
        <v>150</v>
      </c>
      <c r="B216" s="10" t="s">
        <v>452</v>
      </c>
      <c r="C216" s="10" t="s">
        <v>39</v>
      </c>
      <c r="D216" s="10" t="s">
        <v>620</v>
      </c>
      <c r="E216" s="10" t="s">
        <v>152</v>
      </c>
      <c r="F216" s="57">
        <v>1606</v>
      </c>
      <c r="G216" s="61">
        <v>-3264</v>
      </c>
      <c r="H216" s="66"/>
      <c r="I216" s="66"/>
      <c r="J216" s="66"/>
      <c r="K216" s="66"/>
    </row>
    <row r="217" spans="1:11" ht="40.5" outlineLevel="3">
      <c r="A217" s="17" t="s">
        <v>623</v>
      </c>
      <c r="B217" s="10" t="s">
        <v>452</v>
      </c>
      <c r="C217" s="10" t="s">
        <v>39</v>
      </c>
      <c r="D217" s="10" t="s">
        <v>624</v>
      </c>
      <c r="E217" s="10"/>
      <c r="F217" s="57">
        <f>F218</f>
        <v>50</v>
      </c>
      <c r="G217" s="61"/>
      <c r="H217" s="66"/>
      <c r="I217" s="66"/>
      <c r="J217" s="66"/>
      <c r="K217" s="66"/>
    </row>
    <row r="218" spans="1:11" ht="13.5" outlineLevel="3">
      <c r="A218" s="17" t="s">
        <v>149</v>
      </c>
      <c r="B218" s="10" t="s">
        <v>452</v>
      </c>
      <c r="C218" s="10" t="s">
        <v>39</v>
      </c>
      <c r="D218" s="10" t="s">
        <v>624</v>
      </c>
      <c r="E218" s="10" t="s">
        <v>151</v>
      </c>
      <c r="F218" s="57">
        <f>F219</f>
        <v>50</v>
      </c>
      <c r="G218" s="61"/>
      <c r="H218" s="66"/>
      <c r="I218" s="66"/>
      <c r="J218" s="66"/>
      <c r="K218" s="66"/>
    </row>
    <row r="219" spans="1:11" ht="13.5" outlineLevel="3">
      <c r="A219" s="17" t="s">
        <v>150</v>
      </c>
      <c r="B219" s="10" t="s">
        <v>452</v>
      </c>
      <c r="C219" s="10" t="s">
        <v>39</v>
      </c>
      <c r="D219" s="10" t="s">
        <v>624</v>
      </c>
      <c r="E219" s="10" t="s">
        <v>152</v>
      </c>
      <c r="F219" s="57">
        <v>50</v>
      </c>
      <c r="G219" s="61"/>
      <c r="H219" s="66"/>
      <c r="I219" s="66"/>
      <c r="J219" s="66"/>
      <c r="K219" s="66"/>
    </row>
    <row r="220" spans="1:11" ht="40.5" outlineLevel="3">
      <c r="A220" s="15" t="s">
        <v>621</v>
      </c>
      <c r="B220" s="10" t="s">
        <v>452</v>
      </c>
      <c r="C220" s="10" t="s">
        <v>39</v>
      </c>
      <c r="D220" s="10" t="s">
        <v>622</v>
      </c>
      <c r="E220" s="10"/>
      <c r="F220" s="57">
        <f>F221</f>
        <v>8626</v>
      </c>
      <c r="G220" s="61"/>
      <c r="H220" s="66"/>
      <c r="I220" s="66"/>
      <c r="J220" s="66"/>
      <c r="K220" s="66"/>
    </row>
    <row r="221" spans="1:11" ht="13.5" outlineLevel="3">
      <c r="A221" s="17" t="s">
        <v>149</v>
      </c>
      <c r="B221" s="10" t="s">
        <v>452</v>
      </c>
      <c r="C221" s="10" t="s">
        <v>39</v>
      </c>
      <c r="D221" s="10" t="s">
        <v>622</v>
      </c>
      <c r="E221" s="10" t="s">
        <v>151</v>
      </c>
      <c r="F221" s="57">
        <f>F222</f>
        <v>8626</v>
      </c>
      <c r="G221" s="61"/>
      <c r="H221" s="66"/>
      <c r="I221" s="66"/>
      <c r="J221" s="66"/>
      <c r="K221" s="66"/>
    </row>
    <row r="222" spans="1:11" ht="13.5" outlineLevel="3">
      <c r="A222" s="17" t="s">
        <v>150</v>
      </c>
      <c r="B222" s="10" t="s">
        <v>452</v>
      </c>
      <c r="C222" s="10" t="s">
        <v>39</v>
      </c>
      <c r="D222" s="10" t="s">
        <v>622</v>
      </c>
      <c r="E222" s="10" t="s">
        <v>152</v>
      </c>
      <c r="F222" s="57">
        <v>8626</v>
      </c>
      <c r="G222" s="61"/>
      <c r="H222" s="66"/>
      <c r="I222" s="66"/>
      <c r="J222" s="66"/>
      <c r="K222" s="66"/>
    </row>
    <row r="223" spans="1:11" ht="13.5" outlineLevel="1">
      <c r="A223" s="15" t="s">
        <v>53</v>
      </c>
      <c r="B223" s="10" t="s">
        <v>452</v>
      </c>
      <c r="C223" s="10" t="s">
        <v>54</v>
      </c>
      <c r="D223" s="10"/>
      <c r="E223" s="10" t="s">
        <v>445</v>
      </c>
      <c r="F223" s="57">
        <f>F224+F233</f>
        <v>1401.3</v>
      </c>
      <c r="G223" s="61"/>
      <c r="H223" s="66"/>
      <c r="I223" s="66"/>
      <c r="J223" s="66"/>
      <c r="K223" s="66"/>
    </row>
    <row r="224" spans="1:11" ht="27" outlineLevel="1">
      <c r="A224" s="17" t="s">
        <v>182</v>
      </c>
      <c r="B224" s="10" t="s">
        <v>452</v>
      </c>
      <c r="C224" s="10" t="s">
        <v>54</v>
      </c>
      <c r="D224" s="10" t="s">
        <v>501</v>
      </c>
      <c r="E224" s="10"/>
      <c r="F224" s="57">
        <f>F225+F229</f>
        <v>1050</v>
      </c>
      <c r="G224" s="61"/>
      <c r="H224" s="66"/>
      <c r="I224" s="66"/>
      <c r="J224" s="66"/>
      <c r="K224" s="66"/>
    </row>
    <row r="225" spans="1:11" ht="27" outlineLevel="1">
      <c r="A225" s="17" t="s">
        <v>183</v>
      </c>
      <c r="B225" s="10" t="s">
        <v>452</v>
      </c>
      <c r="C225" s="10" t="s">
        <v>54</v>
      </c>
      <c r="D225" s="10" t="s">
        <v>518</v>
      </c>
      <c r="E225" s="10"/>
      <c r="F225" s="57">
        <f>F226</f>
        <v>1000</v>
      </c>
      <c r="G225" s="61"/>
      <c r="H225" s="66"/>
      <c r="I225" s="66"/>
      <c r="J225" s="66"/>
      <c r="K225" s="66"/>
    </row>
    <row r="226" spans="1:11" ht="27" outlineLevel="2">
      <c r="A226" s="71" t="s">
        <v>392</v>
      </c>
      <c r="B226" s="10" t="s">
        <v>452</v>
      </c>
      <c r="C226" s="10" t="s">
        <v>54</v>
      </c>
      <c r="D226" s="10" t="s">
        <v>433</v>
      </c>
      <c r="E226" s="10" t="s">
        <v>445</v>
      </c>
      <c r="F226" s="57">
        <f>F227</f>
        <v>1000</v>
      </c>
      <c r="G226" s="61"/>
      <c r="H226" s="66"/>
      <c r="I226" s="66"/>
      <c r="J226" s="66"/>
      <c r="K226" s="66"/>
    </row>
    <row r="227" spans="1:11" ht="13.5" outlineLevel="2">
      <c r="A227" s="16" t="s">
        <v>153</v>
      </c>
      <c r="B227" s="10" t="s">
        <v>452</v>
      </c>
      <c r="C227" s="10" t="s">
        <v>54</v>
      </c>
      <c r="D227" s="10" t="s">
        <v>433</v>
      </c>
      <c r="E227" s="10" t="s">
        <v>155</v>
      </c>
      <c r="F227" s="57">
        <f>F228</f>
        <v>1000</v>
      </c>
      <c r="G227" s="61"/>
      <c r="H227" s="66"/>
      <c r="I227" s="66"/>
      <c r="J227" s="66"/>
      <c r="K227" s="66"/>
    </row>
    <row r="228" spans="1:11" ht="27" outlineLevel="3">
      <c r="A228" s="15" t="s">
        <v>225</v>
      </c>
      <c r="B228" s="10" t="s">
        <v>452</v>
      </c>
      <c r="C228" s="10" t="s">
        <v>54</v>
      </c>
      <c r="D228" s="10" t="s">
        <v>433</v>
      </c>
      <c r="E228" s="10" t="s">
        <v>87</v>
      </c>
      <c r="F228" s="57">
        <v>1000</v>
      </c>
      <c r="G228" s="61"/>
      <c r="H228" s="66"/>
      <c r="I228" s="66"/>
      <c r="J228" s="66"/>
      <c r="K228" s="66"/>
    </row>
    <row r="229" spans="1:11" ht="13.5" outlineLevel="3">
      <c r="A229" s="17" t="s">
        <v>353</v>
      </c>
      <c r="B229" s="10" t="s">
        <v>452</v>
      </c>
      <c r="C229" s="10" t="s">
        <v>54</v>
      </c>
      <c r="D229" s="10" t="s">
        <v>519</v>
      </c>
      <c r="E229" s="10"/>
      <c r="F229" s="57">
        <f>F230</f>
        <v>50</v>
      </c>
      <c r="G229" s="61"/>
      <c r="H229" s="66"/>
      <c r="I229" s="66"/>
      <c r="J229" s="66"/>
      <c r="K229" s="66"/>
    </row>
    <row r="230" spans="1:11" ht="13.5" outlineLevel="3">
      <c r="A230" s="17" t="s">
        <v>354</v>
      </c>
      <c r="B230" s="10" t="s">
        <v>452</v>
      </c>
      <c r="C230" s="10" t="s">
        <v>54</v>
      </c>
      <c r="D230" s="10" t="s">
        <v>520</v>
      </c>
      <c r="E230" s="10"/>
      <c r="F230" s="57">
        <f>F231</f>
        <v>50</v>
      </c>
      <c r="G230" s="61"/>
      <c r="H230" s="66"/>
      <c r="I230" s="66"/>
      <c r="J230" s="66"/>
      <c r="K230" s="66"/>
    </row>
    <row r="231" spans="1:11" ht="13.5" outlineLevel="3">
      <c r="A231" s="17" t="s">
        <v>149</v>
      </c>
      <c r="B231" s="10" t="s">
        <v>452</v>
      </c>
      <c r="C231" s="10" t="s">
        <v>54</v>
      </c>
      <c r="D231" s="10" t="s">
        <v>520</v>
      </c>
      <c r="E231" s="10" t="s">
        <v>151</v>
      </c>
      <c r="F231" s="57">
        <f>F232</f>
        <v>50</v>
      </c>
      <c r="G231" s="61"/>
      <c r="H231" s="66"/>
      <c r="I231" s="66"/>
      <c r="J231" s="66"/>
      <c r="K231" s="66"/>
    </row>
    <row r="232" spans="1:11" ht="13.5" outlineLevel="3">
      <c r="A232" s="17" t="s">
        <v>150</v>
      </c>
      <c r="B232" s="10" t="s">
        <v>452</v>
      </c>
      <c r="C232" s="10" t="s">
        <v>54</v>
      </c>
      <c r="D232" s="10" t="s">
        <v>520</v>
      </c>
      <c r="E232" s="10" t="s">
        <v>152</v>
      </c>
      <c r="F232" s="57">
        <v>50</v>
      </c>
      <c r="G232" s="61"/>
      <c r="H232" s="66"/>
      <c r="I232" s="66"/>
      <c r="J232" s="66"/>
      <c r="K232" s="66"/>
    </row>
    <row r="233" spans="1:11" ht="13.5" outlineLevel="3">
      <c r="A233" s="15" t="s">
        <v>237</v>
      </c>
      <c r="B233" s="10" t="s">
        <v>452</v>
      </c>
      <c r="C233" s="10" t="s">
        <v>54</v>
      </c>
      <c r="D233" s="10" t="s">
        <v>93</v>
      </c>
      <c r="E233" s="10"/>
      <c r="F233" s="57">
        <f>F234</f>
        <v>351.3</v>
      </c>
      <c r="G233" s="61"/>
      <c r="H233" s="66"/>
      <c r="I233" s="66"/>
      <c r="J233" s="66"/>
      <c r="K233" s="66"/>
    </row>
    <row r="234" spans="1:11" ht="13.5" outlineLevel="2">
      <c r="A234" s="15" t="s">
        <v>179</v>
      </c>
      <c r="B234" s="10" t="s">
        <v>452</v>
      </c>
      <c r="C234" s="10" t="s">
        <v>54</v>
      </c>
      <c r="D234" s="10" t="s">
        <v>107</v>
      </c>
      <c r="E234" s="10" t="s">
        <v>445</v>
      </c>
      <c r="F234" s="57">
        <f>F235</f>
        <v>351.3</v>
      </c>
      <c r="G234" s="61"/>
      <c r="H234" s="66"/>
      <c r="I234" s="66"/>
      <c r="J234" s="66"/>
      <c r="K234" s="66"/>
    </row>
    <row r="235" spans="1:11" ht="13.5" outlineLevel="3">
      <c r="A235" s="15" t="s">
        <v>232</v>
      </c>
      <c r="B235" s="10" t="s">
        <v>452</v>
      </c>
      <c r="C235" s="10" t="s">
        <v>54</v>
      </c>
      <c r="D235" s="10" t="s">
        <v>500</v>
      </c>
      <c r="E235" s="10" t="s">
        <v>445</v>
      </c>
      <c r="F235" s="57">
        <f>F236</f>
        <v>351.3</v>
      </c>
      <c r="G235" s="61"/>
      <c r="H235" s="66"/>
      <c r="I235" s="66"/>
      <c r="J235" s="66"/>
      <c r="K235" s="66"/>
    </row>
    <row r="236" spans="1:11" ht="13.5" outlineLevel="3">
      <c r="A236" s="17" t="s">
        <v>149</v>
      </c>
      <c r="B236" s="10" t="s">
        <v>452</v>
      </c>
      <c r="C236" s="10" t="s">
        <v>54</v>
      </c>
      <c r="D236" s="10" t="s">
        <v>500</v>
      </c>
      <c r="E236" s="10" t="s">
        <v>151</v>
      </c>
      <c r="F236" s="57">
        <f>F237</f>
        <v>351.3</v>
      </c>
      <c r="G236" s="61"/>
      <c r="H236" s="66"/>
      <c r="I236" s="66"/>
      <c r="J236" s="66"/>
      <c r="K236" s="66"/>
    </row>
    <row r="237" spans="1:11" ht="13.5" outlineLevel="3">
      <c r="A237" s="17" t="s">
        <v>150</v>
      </c>
      <c r="B237" s="10" t="s">
        <v>452</v>
      </c>
      <c r="C237" s="10" t="s">
        <v>54</v>
      </c>
      <c r="D237" s="10" t="s">
        <v>500</v>
      </c>
      <c r="E237" s="10" t="s">
        <v>152</v>
      </c>
      <c r="F237" s="57">
        <v>351.3</v>
      </c>
      <c r="G237" s="61">
        <v>281.3</v>
      </c>
      <c r="H237" s="66"/>
      <c r="I237" s="66"/>
      <c r="J237" s="66"/>
      <c r="K237" s="66"/>
    </row>
    <row r="238" spans="1:11" ht="13.5" outlineLevel="3">
      <c r="A238" s="14" t="s">
        <v>140</v>
      </c>
      <c r="B238" s="9" t="s">
        <v>452</v>
      </c>
      <c r="C238" s="13" t="s">
        <v>361</v>
      </c>
      <c r="D238" s="11"/>
      <c r="E238" s="10"/>
      <c r="F238" s="57">
        <f>F239+F262</f>
        <v>67389</v>
      </c>
      <c r="G238" s="61"/>
      <c r="H238" s="66"/>
      <c r="I238" s="66"/>
      <c r="J238" s="66"/>
      <c r="K238" s="66"/>
    </row>
    <row r="239" spans="1:11" ht="13.5" outlineLevel="1">
      <c r="A239" s="15" t="s">
        <v>55</v>
      </c>
      <c r="B239" s="10" t="s">
        <v>452</v>
      </c>
      <c r="C239" s="10" t="s">
        <v>56</v>
      </c>
      <c r="D239" s="10"/>
      <c r="E239" s="10" t="s">
        <v>445</v>
      </c>
      <c r="F239" s="57">
        <f>F240+F248+F253</f>
        <v>53586</v>
      </c>
      <c r="G239" s="61"/>
      <c r="H239" s="66"/>
      <c r="I239" s="66"/>
      <c r="J239" s="66"/>
      <c r="K239" s="66"/>
    </row>
    <row r="240" spans="1:11" ht="27" outlineLevel="1">
      <c r="A240" s="15" t="s">
        <v>44</v>
      </c>
      <c r="B240" s="10" t="s">
        <v>452</v>
      </c>
      <c r="C240" s="10" t="s">
        <v>56</v>
      </c>
      <c r="D240" s="10" t="s">
        <v>522</v>
      </c>
      <c r="E240" s="10"/>
      <c r="F240" s="57">
        <f>F241</f>
        <v>45717</v>
      </c>
      <c r="G240" s="61"/>
      <c r="H240" s="66"/>
      <c r="I240" s="66"/>
      <c r="J240" s="66"/>
      <c r="K240" s="66"/>
    </row>
    <row r="241" spans="1:11" ht="13.5" outlineLevel="1">
      <c r="A241" s="54" t="s">
        <v>50</v>
      </c>
      <c r="B241" s="10" t="s">
        <v>452</v>
      </c>
      <c r="C241" s="10" t="s">
        <v>56</v>
      </c>
      <c r="D241" s="10" t="s">
        <v>523</v>
      </c>
      <c r="E241" s="10"/>
      <c r="F241" s="57">
        <f>F242+F245</f>
        <v>45717</v>
      </c>
      <c r="G241" s="61"/>
      <c r="H241" s="66"/>
      <c r="I241" s="66"/>
      <c r="J241" s="66"/>
      <c r="K241" s="66"/>
    </row>
    <row r="242" spans="1:11" ht="13.5" outlineLevel="1">
      <c r="A242" s="15" t="s">
        <v>592</v>
      </c>
      <c r="B242" s="10" t="s">
        <v>452</v>
      </c>
      <c r="C242" s="10" t="s">
        <v>56</v>
      </c>
      <c r="D242" s="10" t="s">
        <v>524</v>
      </c>
      <c r="E242" s="10"/>
      <c r="F242" s="57">
        <f>F243</f>
        <v>15717</v>
      </c>
      <c r="G242" s="61"/>
      <c r="H242" s="66"/>
      <c r="I242" s="66"/>
      <c r="J242" s="66"/>
      <c r="K242" s="66"/>
    </row>
    <row r="243" spans="1:11" ht="13.5" outlineLevel="1">
      <c r="A243" s="17" t="s">
        <v>149</v>
      </c>
      <c r="B243" s="10" t="s">
        <v>452</v>
      </c>
      <c r="C243" s="10" t="s">
        <v>56</v>
      </c>
      <c r="D243" s="10" t="s">
        <v>524</v>
      </c>
      <c r="E243" s="10" t="s">
        <v>151</v>
      </c>
      <c r="F243" s="57">
        <f>F244</f>
        <v>15717</v>
      </c>
      <c r="G243" s="61"/>
      <c r="H243" s="66"/>
      <c r="I243" s="66"/>
      <c r="J243" s="66"/>
      <c r="K243" s="66"/>
    </row>
    <row r="244" spans="1:11" ht="13.5" outlineLevel="1">
      <c r="A244" s="17" t="s">
        <v>150</v>
      </c>
      <c r="B244" s="10" t="s">
        <v>452</v>
      </c>
      <c r="C244" s="10" t="s">
        <v>56</v>
      </c>
      <c r="D244" s="10" t="s">
        <v>524</v>
      </c>
      <c r="E244" s="10" t="s">
        <v>152</v>
      </c>
      <c r="F244" s="57">
        <v>15717</v>
      </c>
      <c r="G244" s="61">
        <v>5000</v>
      </c>
      <c r="H244" s="66"/>
      <c r="I244" s="66"/>
      <c r="J244" s="66"/>
      <c r="K244" s="66"/>
    </row>
    <row r="245" spans="1:11" ht="13.5" outlineLevel="1">
      <c r="A245" s="22" t="s">
        <v>593</v>
      </c>
      <c r="B245" s="10" t="s">
        <v>452</v>
      </c>
      <c r="C245" s="10" t="s">
        <v>56</v>
      </c>
      <c r="D245" s="10" t="s">
        <v>594</v>
      </c>
      <c r="E245" s="10"/>
      <c r="F245" s="57">
        <f>F246</f>
        <v>30000</v>
      </c>
      <c r="G245" s="61"/>
      <c r="H245" s="66"/>
      <c r="I245" s="66"/>
      <c r="J245" s="66"/>
      <c r="K245" s="66"/>
    </row>
    <row r="246" spans="1:11" ht="13.5" outlineLevel="1">
      <c r="A246" s="25" t="s">
        <v>161</v>
      </c>
      <c r="B246" s="10" t="s">
        <v>452</v>
      </c>
      <c r="C246" s="10" t="s">
        <v>56</v>
      </c>
      <c r="D246" s="10" t="s">
        <v>594</v>
      </c>
      <c r="E246" s="10" t="s">
        <v>162</v>
      </c>
      <c r="F246" s="57">
        <f>F247</f>
        <v>30000</v>
      </c>
      <c r="G246" s="61"/>
      <c r="H246" s="66"/>
      <c r="I246" s="66"/>
      <c r="J246" s="66"/>
      <c r="K246" s="66"/>
    </row>
    <row r="247" spans="1:11" ht="13.5" outlineLevel="1">
      <c r="A247" s="22" t="s">
        <v>59</v>
      </c>
      <c r="B247" s="10" t="s">
        <v>452</v>
      </c>
      <c r="C247" s="10" t="s">
        <v>56</v>
      </c>
      <c r="D247" s="10" t="s">
        <v>594</v>
      </c>
      <c r="E247" s="10" t="s">
        <v>60</v>
      </c>
      <c r="F247" s="57">
        <v>30000</v>
      </c>
      <c r="G247" s="61"/>
      <c r="H247" s="66"/>
      <c r="I247" s="66"/>
      <c r="J247" s="66"/>
      <c r="K247" s="66"/>
    </row>
    <row r="248" spans="1:11" ht="13.5" outlineLevel="1">
      <c r="A248" s="15" t="s">
        <v>237</v>
      </c>
      <c r="B248" s="10" t="s">
        <v>452</v>
      </c>
      <c r="C248" s="10" t="s">
        <v>56</v>
      </c>
      <c r="D248" s="10" t="s">
        <v>93</v>
      </c>
      <c r="E248" s="10"/>
      <c r="F248" s="57">
        <f>F249</f>
        <v>400</v>
      </c>
      <c r="G248" s="61"/>
      <c r="H248" s="66"/>
      <c r="I248" s="66"/>
      <c r="J248" s="66"/>
      <c r="K248" s="66"/>
    </row>
    <row r="249" spans="1:11" ht="13.5" outlineLevel="1">
      <c r="A249" s="15" t="s">
        <v>179</v>
      </c>
      <c r="B249" s="10" t="s">
        <v>452</v>
      </c>
      <c r="C249" s="10" t="s">
        <v>56</v>
      </c>
      <c r="D249" s="10" t="s">
        <v>107</v>
      </c>
      <c r="E249" s="10" t="s">
        <v>445</v>
      </c>
      <c r="F249" s="57">
        <f>F250</f>
        <v>400</v>
      </c>
      <c r="G249" s="61"/>
      <c r="H249" s="66"/>
      <c r="I249" s="66"/>
      <c r="J249" s="66"/>
      <c r="K249" s="66"/>
    </row>
    <row r="250" spans="1:11" ht="13.5" outlineLevel="1">
      <c r="A250" s="15" t="s">
        <v>232</v>
      </c>
      <c r="B250" s="10" t="s">
        <v>452</v>
      </c>
      <c r="C250" s="10" t="s">
        <v>56</v>
      </c>
      <c r="D250" s="10" t="s">
        <v>500</v>
      </c>
      <c r="E250" s="10" t="s">
        <v>445</v>
      </c>
      <c r="F250" s="57">
        <f>F251</f>
        <v>400</v>
      </c>
      <c r="G250" s="61"/>
      <c r="H250" s="66"/>
      <c r="I250" s="66"/>
      <c r="J250" s="66"/>
      <c r="K250" s="66"/>
    </row>
    <row r="251" spans="1:11" ht="13.5" outlineLevel="1">
      <c r="A251" s="17" t="s">
        <v>149</v>
      </c>
      <c r="B251" s="10" t="s">
        <v>452</v>
      </c>
      <c r="C251" s="10" t="s">
        <v>56</v>
      </c>
      <c r="D251" s="10" t="s">
        <v>500</v>
      </c>
      <c r="E251" s="10" t="s">
        <v>151</v>
      </c>
      <c r="F251" s="57">
        <f>F252</f>
        <v>400</v>
      </c>
      <c r="G251" s="61"/>
      <c r="H251" s="66"/>
      <c r="I251" s="66"/>
      <c r="J251" s="66"/>
      <c r="K251" s="66"/>
    </row>
    <row r="252" spans="1:11" ht="13.5" outlineLevel="1">
      <c r="A252" s="17" t="s">
        <v>150</v>
      </c>
      <c r="B252" s="10" t="s">
        <v>452</v>
      </c>
      <c r="C252" s="10" t="s">
        <v>56</v>
      </c>
      <c r="D252" s="10" t="s">
        <v>500</v>
      </c>
      <c r="E252" s="10" t="s">
        <v>152</v>
      </c>
      <c r="F252" s="57">
        <v>400</v>
      </c>
      <c r="G252" s="61">
        <v>400</v>
      </c>
      <c r="H252" s="66"/>
      <c r="I252" s="66"/>
      <c r="J252" s="66"/>
      <c r="K252" s="66"/>
    </row>
    <row r="253" spans="1:11" ht="27" outlineLevel="2">
      <c r="A253" s="15" t="s">
        <v>184</v>
      </c>
      <c r="B253" s="10" t="s">
        <v>452</v>
      </c>
      <c r="C253" s="10" t="s">
        <v>56</v>
      </c>
      <c r="D253" s="10" t="s">
        <v>521</v>
      </c>
      <c r="E253" s="10" t="s">
        <v>445</v>
      </c>
      <c r="F253" s="57">
        <f>F254+F258</f>
        <v>7469</v>
      </c>
      <c r="G253" s="61"/>
      <c r="H253" s="66"/>
      <c r="I253" s="66"/>
      <c r="J253" s="66"/>
      <c r="K253" s="66"/>
    </row>
    <row r="254" spans="1:11" ht="13.5" outlineLevel="2">
      <c r="A254" s="25" t="s">
        <v>393</v>
      </c>
      <c r="B254" s="10" t="s">
        <v>452</v>
      </c>
      <c r="C254" s="10" t="s">
        <v>56</v>
      </c>
      <c r="D254" s="10" t="s">
        <v>525</v>
      </c>
      <c r="E254" s="10"/>
      <c r="F254" s="57">
        <f>F255</f>
        <v>4469</v>
      </c>
      <c r="G254" s="61"/>
      <c r="H254" s="66"/>
      <c r="I254" s="66"/>
      <c r="J254" s="66"/>
      <c r="K254" s="66"/>
    </row>
    <row r="255" spans="1:11" ht="13.5" outlineLevel="2">
      <c r="A255" s="15" t="s">
        <v>394</v>
      </c>
      <c r="B255" s="10" t="s">
        <v>452</v>
      </c>
      <c r="C255" s="10" t="s">
        <v>56</v>
      </c>
      <c r="D255" s="10" t="s">
        <v>526</v>
      </c>
      <c r="E255" s="10"/>
      <c r="F255" s="57">
        <f>F256</f>
        <v>4469</v>
      </c>
      <c r="G255" s="61">
        <v>-5000</v>
      </c>
      <c r="H255" s="66"/>
      <c r="I255" s="66"/>
      <c r="J255" s="66"/>
      <c r="K255" s="66"/>
    </row>
    <row r="256" spans="1:11" ht="13.5" outlineLevel="2">
      <c r="A256" s="17" t="s">
        <v>149</v>
      </c>
      <c r="B256" s="10" t="s">
        <v>452</v>
      </c>
      <c r="C256" s="10" t="s">
        <v>56</v>
      </c>
      <c r="D256" s="10" t="s">
        <v>526</v>
      </c>
      <c r="E256" s="10" t="s">
        <v>151</v>
      </c>
      <c r="F256" s="57">
        <f>F257</f>
        <v>4469</v>
      </c>
      <c r="G256" s="61"/>
      <c r="H256" s="66"/>
      <c r="I256" s="66"/>
      <c r="J256" s="66"/>
      <c r="K256" s="66"/>
    </row>
    <row r="257" spans="1:11" ht="13.5" outlineLevel="3">
      <c r="A257" s="17" t="s">
        <v>150</v>
      </c>
      <c r="B257" s="10" t="s">
        <v>452</v>
      </c>
      <c r="C257" s="10" t="s">
        <v>56</v>
      </c>
      <c r="D257" s="10" t="s">
        <v>526</v>
      </c>
      <c r="E257" s="10" t="s">
        <v>152</v>
      </c>
      <c r="F257" s="57">
        <v>4469</v>
      </c>
      <c r="G257" s="61"/>
      <c r="H257" s="66"/>
      <c r="I257" s="66"/>
      <c r="J257" s="66"/>
      <c r="K257" s="66"/>
    </row>
    <row r="258" spans="1:11" ht="13.5" outlineLevel="3">
      <c r="A258" s="17" t="s">
        <v>595</v>
      </c>
      <c r="B258" s="10" t="s">
        <v>452</v>
      </c>
      <c r="C258" s="10" t="s">
        <v>56</v>
      </c>
      <c r="D258" s="10" t="s">
        <v>596</v>
      </c>
      <c r="E258" s="10"/>
      <c r="F258" s="57">
        <f>F259</f>
        <v>3000</v>
      </c>
      <c r="G258" s="61"/>
      <c r="H258" s="66"/>
      <c r="I258" s="66"/>
      <c r="J258" s="66"/>
      <c r="K258" s="66"/>
    </row>
    <row r="259" spans="1:11" ht="40.5" outlineLevel="3">
      <c r="A259" s="17" t="s">
        <v>598</v>
      </c>
      <c r="B259" s="10" t="s">
        <v>452</v>
      </c>
      <c r="C259" s="10" t="s">
        <v>56</v>
      </c>
      <c r="D259" s="10" t="s">
        <v>597</v>
      </c>
      <c r="E259" s="10"/>
      <c r="F259" s="57">
        <f>F260</f>
        <v>3000</v>
      </c>
      <c r="G259" s="61"/>
      <c r="H259" s="66"/>
      <c r="I259" s="66"/>
      <c r="J259" s="66"/>
      <c r="K259" s="66"/>
    </row>
    <row r="260" spans="1:11" ht="13.5" outlineLevel="3">
      <c r="A260" s="17" t="s">
        <v>149</v>
      </c>
      <c r="B260" s="10" t="s">
        <v>452</v>
      </c>
      <c r="C260" s="10" t="s">
        <v>56</v>
      </c>
      <c r="D260" s="10" t="s">
        <v>597</v>
      </c>
      <c r="E260" s="10" t="s">
        <v>151</v>
      </c>
      <c r="F260" s="57">
        <f>F261</f>
        <v>3000</v>
      </c>
      <c r="G260" s="61"/>
      <c r="H260" s="66"/>
      <c r="I260" s="66"/>
      <c r="J260" s="66"/>
      <c r="K260" s="66"/>
    </row>
    <row r="261" spans="1:11" ht="13.5" outlineLevel="3">
      <c r="A261" s="17" t="s">
        <v>150</v>
      </c>
      <c r="B261" s="10" t="s">
        <v>452</v>
      </c>
      <c r="C261" s="10" t="s">
        <v>56</v>
      </c>
      <c r="D261" s="10" t="s">
        <v>597</v>
      </c>
      <c r="E261" s="10" t="s">
        <v>152</v>
      </c>
      <c r="F261" s="57">
        <v>3000</v>
      </c>
      <c r="G261" s="61"/>
      <c r="H261" s="66"/>
      <c r="I261" s="66"/>
      <c r="J261" s="66"/>
      <c r="K261" s="66"/>
    </row>
    <row r="262" spans="1:11" ht="13.5" outlineLevel="3">
      <c r="A262" s="17" t="s">
        <v>13</v>
      </c>
      <c r="B262" s="10" t="s">
        <v>452</v>
      </c>
      <c r="C262" s="10" t="s">
        <v>12</v>
      </c>
      <c r="D262" s="10"/>
      <c r="E262" s="10"/>
      <c r="F262" s="57">
        <f>F263</f>
        <v>13803</v>
      </c>
      <c r="G262" s="61"/>
      <c r="H262" s="66"/>
      <c r="I262" s="66"/>
      <c r="J262" s="66"/>
      <c r="K262" s="66"/>
    </row>
    <row r="263" spans="1:11" ht="27" outlineLevel="3">
      <c r="A263" s="17" t="s">
        <v>182</v>
      </c>
      <c r="B263" s="10" t="s">
        <v>452</v>
      </c>
      <c r="C263" s="10" t="s">
        <v>12</v>
      </c>
      <c r="D263" s="10" t="s">
        <v>501</v>
      </c>
      <c r="E263" s="10"/>
      <c r="F263" s="57">
        <f>F264</f>
        <v>13803</v>
      </c>
      <c r="G263" s="61"/>
      <c r="H263" s="66"/>
      <c r="I263" s="66"/>
      <c r="J263" s="66"/>
      <c r="K263" s="66"/>
    </row>
    <row r="264" spans="1:11" ht="27" outlineLevel="3">
      <c r="A264" s="17" t="s">
        <v>207</v>
      </c>
      <c r="B264" s="10" t="s">
        <v>452</v>
      </c>
      <c r="C264" s="10" t="s">
        <v>12</v>
      </c>
      <c r="D264" s="10" t="s">
        <v>502</v>
      </c>
      <c r="E264" s="10"/>
      <c r="F264" s="57">
        <f>F265</f>
        <v>13803</v>
      </c>
      <c r="G264" s="61"/>
      <c r="H264" s="66"/>
      <c r="I264" s="66"/>
      <c r="J264" s="66"/>
      <c r="K264" s="66"/>
    </row>
    <row r="265" spans="1:11" ht="13.5" outlineLevel="3">
      <c r="A265" s="17" t="s">
        <v>395</v>
      </c>
      <c r="B265" s="10" t="s">
        <v>452</v>
      </c>
      <c r="C265" s="10" t="s">
        <v>12</v>
      </c>
      <c r="D265" s="10" t="s">
        <v>527</v>
      </c>
      <c r="E265" s="10"/>
      <c r="F265" s="57">
        <f>F266</f>
        <v>13803</v>
      </c>
      <c r="G265" s="61"/>
      <c r="H265" s="66"/>
      <c r="I265" s="66"/>
      <c r="J265" s="66"/>
      <c r="K265" s="66"/>
    </row>
    <row r="266" spans="1:11" ht="13.5" outlineLevel="3">
      <c r="A266" s="17" t="s">
        <v>149</v>
      </c>
      <c r="B266" s="10" t="s">
        <v>452</v>
      </c>
      <c r="C266" s="10" t="s">
        <v>12</v>
      </c>
      <c r="D266" s="10" t="s">
        <v>527</v>
      </c>
      <c r="E266" s="10" t="s">
        <v>151</v>
      </c>
      <c r="F266" s="57">
        <f>F267</f>
        <v>13803</v>
      </c>
      <c r="G266" s="61"/>
      <c r="H266" s="66"/>
      <c r="I266" s="66"/>
      <c r="J266" s="66"/>
      <c r="K266" s="66"/>
    </row>
    <row r="267" spans="1:11" ht="13.5" outlineLevel="3">
      <c r="A267" s="17" t="s">
        <v>150</v>
      </c>
      <c r="B267" s="10" t="s">
        <v>452</v>
      </c>
      <c r="C267" s="10" t="s">
        <v>12</v>
      </c>
      <c r="D267" s="10" t="s">
        <v>527</v>
      </c>
      <c r="E267" s="10" t="s">
        <v>152</v>
      </c>
      <c r="F267" s="57">
        <v>13803</v>
      </c>
      <c r="G267" s="61"/>
      <c r="H267" s="66"/>
      <c r="I267" s="66"/>
      <c r="J267" s="66"/>
      <c r="K267" s="66"/>
    </row>
    <row r="268" spans="1:11" ht="13.5" outlineLevel="3">
      <c r="A268" s="17"/>
      <c r="B268" s="10"/>
      <c r="C268" s="10"/>
      <c r="D268" s="10"/>
      <c r="E268" s="10"/>
      <c r="F268" s="57"/>
      <c r="G268" s="61"/>
      <c r="H268" s="66"/>
      <c r="I268" s="66"/>
      <c r="J268" s="66"/>
      <c r="K268" s="66"/>
    </row>
    <row r="269" spans="1:11" ht="13.5" outlineLevel="3">
      <c r="A269" s="14" t="s">
        <v>141</v>
      </c>
      <c r="B269" s="9" t="s">
        <v>452</v>
      </c>
      <c r="C269" s="13" t="s">
        <v>362</v>
      </c>
      <c r="D269" s="10"/>
      <c r="E269" s="10"/>
      <c r="F269" s="57">
        <f>F270</f>
        <v>4258</v>
      </c>
      <c r="G269" s="88"/>
      <c r="H269" s="66"/>
      <c r="I269" s="66"/>
      <c r="J269" s="66"/>
      <c r="K269" s="66"/>
    </row>
    <row r="270" spans="1:11" ht="13.5" outlineLevel="1">
      <c r="A270" s="15" t="s">
        <v>57</v>
      </c>
      <c r="B270" s="10" t="s">
        <v>452</v>
      </c>
      <c r="C270" s="10" t="s">
        <v>58</v>
      </c>
      <c r="D270" s="10"/>
      <c r="E270" s="10" t="s">
        <v>445</v>
      </c>
      <c r="F270" s="57">
        <f>F271</f>
        <v>4258</v>
      </c>
      <c r="G270" s="61"/>
      <c r="H270" s="66"/>
      <c r="I270" s="66"/>
      <c r="J270" s="66"/>
      <c r="K270" s="66"/>
    </row>
    <row r="271" spans="1:11" ht="27" outlineLevel="2">
      <c r="A271" s="15" t="s">
        <v>367</v>
      </c>
      <c r="B271" s="10" t="s">
        <v>452</v>
      </c>
      <c r="C271" s="10" t="s">
        <v>58</v>
      </c>
      <c r="D271" s="10" t="s">
        <v>528</v>
      </c>
      <c r="E271" s="10" t="s">
        <v>445</v>
      </c>
      <c r="F271" s="57">
        <f>F272+F275+F278+F281+F284</f>
        <v>4258</v>
      </c>
      <c r="G271" s="61"/>
      <c r="H271" s="66"/>
      <c r="I271" s="66"/>
      <c r="J271" s="66"/>
      <c r="K271" s="66"/>
    </row>
    <row r="272" spans="1:11" ht="13.5" outlineLevel="3">
      <c r="A272" s="22" t="s">
        <v>398</v>
      </c>
      <c r="B272" s="10" t="s">
        <v>452</v>
      </c>
      <c r="C272" s="10" t="s">
        <v>58</v>
      </c>
      <c r="D272" s="10" t="s">
        <v>529</v>
      </c>
      <c r="E272" s="10"/>
      <c r="F272" s="57">
        <f>F273</f>
        <v>1800</v>
      </c>
      <c r="G272" s="61"/>
      <c r="H272" s="66"/>
      <c r="I272" s="66"/>
      <c r="J272" s="66"/>
      <c r="K272" s="66"/>
    </row>
    <row r="273" spans="1:17" ht="13.5" outlineLevel="3">
      <c r="A273" s="17" t="s">
        <v>149</v>
      </c>
      <c r="B273" s="10" t="s">
        <v>452</v>
      </c>
      <c r="C273" s="10" t="s">
        <v>58</v>
      </c>
      <c r="D273" s="10" t="s">
        <v>529</v>
      </c>
      <c r="E273" s="10" t="s">
        <v>151</v>
      </c>
      <c r="F273" s="57">
        <f>F274</f>
        <v>1800</v>
      </c>
      <c r="G273" s="61"/>
      <c r="H273" s="66"/>
      <c r="I273" s="66"/>
      <c r="J273" s="66"/>
      <c r="K273" s="66"/>
    </row>
    <row r="274" spans="1:17" ht="13.5" outlineLevel="3">
      <c r="A274" s="17" t="s">
        <v>150</v>
      </c>
      <c r="B274" s="10" t="s">
        <v>452</v>
      </c>
      <c r="C274" s="10" t="s">
        <v>58</v>
      </c>
      <c r="D274" s="10" t="s">
        <v>529</v>
      </c>
      <c r="E274" s="10" t="s">
        <v>152</v>
      </c>
      <c r="F274" s="57">
        <v>1800</v>
      </c>
      <c r="G274" s="61"/>
      <c r="H274" s="66"/>
      <c r="I274" s="66"/>
      <c r="J274" s="66"/>
      <c r="K274" s="66"/>
    </row>
    <row r="275" spans="1:17" ht="13.5" outlineLevel="3">
      <c r="A275" s="22" t="s">
        <v>399</v>
      </c>
      <c r="B275" s="10" t="s">
        <v>452</v>
      </c>
      <c r="C275" s="10" t="s">
        <v>58</v>
      </c>
      <c r="D275" s="10" t="s">
        <v>530</v>
      </c>
      <c r="E275" s="10"/>
      <c r="F275" s="57">
        <f>F276</f>
        <v>530</v>
      </c>
      <c r="G275" s="61"/>
      <c r="H275" s="66"/>
      <c r="I275" s="66"/>
      <c r="J275" s="66"/>
      <c r="K275" s="66"/>
    </row>
    <row r="276" spans="1:17" ht="13.5" outlineLevel="3">
      <c r="A276" s="17" t="s">
        <v>149</v>
      </c>
      <c r="B276" s="10" t="s">
        <v>452</v>
      </c>
      <c r="C276" s="10" t="s">
        <v>58</v>
      </c>
      <c r="D276" s="10" t="s">
        <v>530</v>
      </c>
      <c r="E276" s="10" t="s">
        <v>151</v>
      </c>
      <c r="F276" s="57">
        <f>F277</f>
        <v>530</v>
      </c>
      <c r="G276" s="61"/>
      <c r="H276" s="66"/>
      <c r="I276" s="66"/>
      <c r="J276" s="66"/>
      <c r="K276" s="66"/>
    </row>
    <row r="277" spans="1:17" ht="13.5" outlineLevel="3">
      <c r="A277" s="17" t="s">
        <v>150</v>
      </c>
      <c r="B277" s="10" t="s">
        <v>452</v>
      </c>
      <c r="C277" s="10" t="s">
        <v>58</v>
      </c>
      <c r="D277" s="10" t="s">
        <v>530</v>
      </c>
      <c r="E277" s="10" t="s">
        <v>152</v>
      </c>
      <c r="F277" s="57">
        <v>530</v>
      </c>
      <c r="G277" s="61"/>
      <c r="H277" s="66"/>
      <c r="I277" s="66"/>
      <c r="J277" s="66"/>
      <c r="K277" s="66"/>
    </row>
    <row r="278" spans="1:17" ht="13.5" outlineLevel="3">
      <c r="A278" s="22" t="s">
        <v>581</v>
      </c>
      <c r="B278" s="10" t="s">
        <v>452</v>
      </c>
      <c r="C278" s="10" t="s">
        <v>58</v>
      </c>
      <c r="D278" s="10" t="s">
        <v>531</v>
      </c>
      <c r="E278" s="10"/>
      <c r="F278" s="57">
        <f>F279</f>
        <v>660</v>
      </c>
      <c r="G278" s="61"/>
      <c r="H278" s="66"/>
      <c r="I278" s="66"/>
      <c r="J278" s="66"/>
      <c r="K278" s="66"/>
    </row>
    <row r="279" spans="1:17" ht="13.5" outlineLevel="3">
      <c r="A279" s="25" t="s">
        <v>161</v>
      </c>
      <c r="B279" s="10" t="s">
        <v>452</v>
      </c>
      <c r="C279" s="10" t="s">
        <v>58</v>
      </c>
      <c r="D279" s="10" t="s">
        <v>531</v>
      </c>
      <c r="E279" s="10" t="s">
        <v>162</v>
      </c>
      <c r="F279" s="57">
        <f>F280</f>
        <v>660</v>
      </c>
      <c r="G279" s="61"/>
      <c r="H279" s="66"/>
      <c r="I279" s="66"/>
      <c r="J279" s="66"/>
      <c r="K279" s="66"/>
    </row>
    <row r="280" spans="1:17" ht="13.5" outlineLevel="3">
      <c r="A280" s="22" t="s">
        <v>59</v>
      </c>
      <c r="B280" s="10" t="s">
        <v>452</v>
      </c>
      <c r="C280" s="10" t="s">
        <v>58</v>
      </c>
      <c r="D280" s="10" t="s">
        <v>531</v>
      </c>
      <c r="E280" s="10" t="s">
        <v>60</v>
      </c>
      <c r="F280" s="57">
        <v>660</v>
      </c>
      <c r="G280" s="61"/>
      <c r="H280" s="66"/>
      <c r="I280" s="66"/>
      <c r="J280" s="66"/>
      <c r="K280" s="66"/>
    </row>
    <row r="281" spans="1:17" ht="13.5" outlineLevel="3">
      <c r="A281" s="17" t="s">
        <v>368</v>
      </c>
      <c r="B281" s="10" t="s">
        <v>452</v>
      </c>
      <c r="C281" s="10" t="s">
        <v>58</v>
      </c>
      <c r="D281" s="10" t="s">
        <v>532</v>
      </c>
      <c r="E281" s="10"/>
      <c r="F281" s="57">
        <f>F282</f>
        <v>878</v>
      </c>
      <c r="G281" s="61"/>
      <c r="H281" s="66"/>
      <c r="I281" s="66"/>
      <c r="J281" s="66"/>
      <c r="K281" s="66"/>
    </row>
    <row r="282" spans="1:17" ht="13.5" outlineLevel="3">
      <c r="A282" s="17" t="s">
        <v>149</v>
      </c>
      <c r="B282" s="10" t="s">
        <v>452</v>
      </c>
      <c r="C282" s="10" t="s">
        <v>58</v>
      </c>
      <c r="D282" s="10" t="s">
        <v>532</v>
      </c>
      <c r="E282" s="10" t="s">
        <v>151</v>
      </c>
      <c r="F282" s="57">
        <f>F283</f>
        <v>878</v>
      </c>
      <c r="G282" s="61"/>
      <c r="H282" s="66"/>
      <c r="I282" s="66"/>
      <c r="J282" s="66"/>
      <c r="K282" s="66"/>
    </row>
    <row r="283" spans="1:17" ht="13.5" outlineLevel="3">
      <c r="A283" s="17" t="s">
        <v>150</v>
      </c>
      <c r="B283" s="10" t="s">
        <v>452</v>
      </c>
      <c r="C283" s="10" t="s">
        <v>58</v>
      </c>
      <c r="D283" s="10" t="s">
        <v>532</v>
      </c>
      <c r="E283" s="10" t="s">
        <v>152</v>
      </c>
      <c r="F283" s="57">
        <v>878</v>
      </c>
      <c r="G283" s="61"/>
      <c r="H283" s="66"/>
      <c r="I283" s="66"/>
      <c r="J283" s="66"/>
      <c r="K283" s="66"/>
    </row>
    <row r="284" spans="1:17" ht="27" outlineLevel="3">
      <c r="A284" s="22" t="s">
        <v>485</v>
      </c>
      <c r="B284" s="10" t="s">
        <v>452</v>
      </c>
      <c r="C284" s="10" t="s">
        <v>58</v>
      </c>
      <c r="D284" s="10" t="s">
        <v>533</v>
      </c>
      <c r="E284" s="10"/>
      <c r="F284" s="57">
        <f>F285</f>
        <v>390</v>
      </c>
      <c r="G284" s="61"/>
      <c r="H284" s="66"/>
      <c r="I284" s="66"/>
      <c r="J284" s="66"/>
      <c r="K284" s="66"/>
    </row>
    <row r="285" spans="1:17" ht="13.5" outlineLevel="3">
      <c r="A285" s="17" t="s">
        <v>149</v>
      </c>
      <c r="B285" s="10" t="s">
        <v>452</v>
      </c>
      <c r="C285" s="10" t="s">
        <v>58</v>
      </c>
      <c r="D285" s="10" t="s">
        <v>533</v>
      </c>
      <c r="E285" s="10" t="s">
        <v>151</v>
      </c>
      <c r="F285" s="57">
        <f>F286</f>
        <v>390</v>
      </c>
      <c r="G285" s="61"/>
      <c r="H285" s="66"/>
      <c r="I285" s="66"/>
      <c r="J285" s="66"/>
      <c r="K285" s="66"/>
    </row>
    <row r="286" spans="1:17" ht="13.5" outlineLevel="3">
      <c r="A286" s="17" t="s">
        <v>150</v>
      </c>
      <c r="B286" s="10" t="s">
        <v>452</v>
      </c>
      <c r="C286" s="10" t="s">
        <v>58</v>
      </c>
      <c r="D286" s="10" t="s">
        <v>533</v>
      </c>
      <c r="E286" s="10" t="s">
        <v>152</v>
      </c>
      <c r="F286" s="57">
        <v>390</v>
      </c>
      <c r="G286" s="61"/>
      <c r="H286" s="66"/>
      <c r="I286" s="66"/>
      <c r="J286" s="66"/>
      <c r="K286" s="66"/>
    </row>
    <row r="287" spans="1:17" ht="13.5" outlineLevel="3">
      <c r="A287" s="14" t="s">
        <v>142</v>
      </c>
      <c r="B287" s="9" t="s">
        <v>452</v>
      </c>
      <c r="C287" s="13" t="s">
        <v>369</v>
      </c>
      <c r="D287" s="10"/>
      <c r="E287" s="10"/>
      <c r="F287" s="57">
        <f>F294+F288</f>
        <v>13005.3</v>
      </c>
      <c r="G287" s="61"/>
      <c r="H287" s="66"/>
      <c r="I287" s="66"/>
      <c r="J287" s="66"/>
      <c r="K287" s="66"/>
      <c r="L287" s="3"/>
      <c r="M287" s="3"/>
      <c r="N287" s="3"/>
      <c r="O287" s="3"/>
      <c r="P287" s="3"/>
      <c r="Q287" s="3"/>
    </row>
    <row r="288" spans="1:17" ht="13.5" outlineLevel="3">
      <c r="A288" s="15" t="s">
        <v>575</v>
      </c>
      <c r="B288" s="10" t="s">
        <v>452</v>
      </c>
      <c r="C288" s="10" t="s">
        <v>61</v>
      </c>
      <c r="D288" s="10"/>
      <c r="E288" s="10"/>
      <c r="F288" s="57">
        <f>F289</f>
        <v>3000</v>
      </c>
      <c r="G288" s="61"/>
      <c r="H288" s="66"/>
      <c r="I288" s="66"/>
      <c r="J288" s="66"/>
      <c r="K288" s="66"/>
      <c r="L288" s="3"/>
      <c r="M288" s="3"/>
      <c r="N288" s="3"/>
      <c r="O288" s="3"/>
      <c r="P288" s="3"/>
      <c r="Q288" s="3"/>
    </row>
    <row r="289" spans="1:17" ht="27" outlineLevel="3">
      <c r="A289" s="15" t="s">
        <v>185</v>
      </c>
      <c r="B289" s="10" t="s">
        <v>452</v>
      </c>
      <c r="C289" s="10" t="s">
        <v>61</v>
      </c>
      <c r="D289" s="10" t="s">
        <v>90</v>
      </c>
      <c r="E289" s="10"/>
      <c r="F289" s="57">
        <f>F290</f>
        <v>3000</v>
      </c>
      <c r="G289" s="61"/>
      <c r="H289" s="66"/>
      <c r="I289" s="66"/>
      <c r="J289" s="66"/>
      <c r="K289" s="66"/>
      <c r="L289" s="3"/>
      <c r="M289" s="3"/>
      <c r="N289" s="3"/>
      <c r="O289" s="3"/>
      <c r="P289" s="3"/>
      <c r="Q289" s="3"/>
    </row>
    <row r="290" spans="1:17" ht="27" outlineLevel="3">
      <c r="A290" s="23" t="s">
        <v>379</v>
      </c>
      <c r="B290" s="10" t="s">
        <v>452</v>
      </c>
      <c r="C290" s="10" t="s">
        <v>61</v>
      </c>
      <c r="D290" s="10" t="s">
        <v>559</v>
      </c>
      <c r="E290" s="10"/>
      <c r="F290" s="57">
        <f>F291</f>
        <v>3000</v>
      </c>
      <c r="G290" s="61"/>
      <c r="H290" s="66"/>
      <c r="I290" s="66"/>
      <c r="J290" s="66"/>
      <c r="K290" s="66"/>
      <c r="L290" s="3"/>
      <c r="M290" s="3"/>
      <c r="N290" s="3"/>
      <c r="O290" s="3"/>
      <c r="P290" s="3"/>
      <c r="Q290" s="3"/>
    </row>
    <row r="291" spans="1:17" ht="27" outlineLevel="3">
      <c r="A291" s="17" t="s">
        <v>227</v>
      </c>
      <c r="B291" s="10" t="s">
        <v>452</v>
      </c>
      <c r="C291" s="10" t="s">
        <v>61</v>
      </c>
      <c r="D291" s="10" t="s">
        <v>560</v>
      </c>
      <c r="E291" s="10"/>
      <c r="F291" s="57">
        <f>F292</f>
        <v>3000</v>
      </c>
      <c r="G291" s="61"/>
      <c r="H291" s="66"/>
      <c r="I291" s="66"/>
      <c r="J291" s="66"/>
      <c r="K291" s="66"/>
      <c r="L291" s="3"/>
      <c r="M291" s="3"/>
      <c r="N291" s="3"/>
      <c r="O291" s="3"/>
      <c r="P291" s="3"/>
      <c r="Q291" s="3"/>
    </row>
    <row r="292" spans="1:17" ht="13.5" outlineLevel="3">
      <c r="A292" s="24" t="s">
        <v>153</v>
      </c>
      <c r="B292" s="10" t="s">
        <v>452</v>
      </c>
      <c r="C292" s="10" t="s">
        <v>61</v>
      </c>
      <c r="D292" s="10" t="s">
        <v>560</v>
      </c>
      <c r="E292" s="10" t="s">
        <v>155</v>
      </c>
      <c r="F292" s="57">
        <f>F293</f>
        <v>3000</v>
      </c>
      <c r="G292" s="61"/>
      <c r="H292" s="66"/>
      <c r="I292" s="66"/>
      <c r="J292" s="66"/>
      <c r="K292" s="66"/>
      <c r="L292" s="3"/>
      <c r="M292" s="3"/>
      <c r="N292" s="3"/>
      <c r="O292" s="3"/>
      <c r="P292" s="3"/>
      <c r="Q292" s="3"/>
    </row>
    <row r="293" spans="1:17" ht="27" outlineLevel="3">
      <c r="A293" s="15" t="s">
        <v>225</v>
      </c>
      <c r="B293" s="10" t="s">
        <v>452</v>
      </c>
      <c r="C293" s="10" t="s">
        <v>61</v>
      </c>
      <c r="D293" s="10" t="s">
        <v>560</v>
      </c>
      <c r="E293" s="10" t="s">
        <v>87</v>
      </c>
      <c r="F293" s="57">
        <v>3000</v>
      </c>
      <c r="G293" s="61"/>
      <c r="H293" s="66"/>
      <c r="I293" s="66"/>
      <c r="J293" s="66"/>
      <c r="K293" s="66"/>
      <c r="L293" s="3"/>
      <c r="M293" s="3"/>
      <c r="N293" s="3"/>
      <c r="O293" s="3"/>
      <c r="P293" s="3"/>
      <c r="Q293" s="3"/>
    </row>
    <row r="294" spans="1:17" ht="13.5" outlineLevel="1">
      <c r="A294" s="15" t="s">
        <v>62</v>
      </c>
      <c r="B294" s="10" t="s">
        <v>452</v>
      </c>
      <c r="C294" s="10" t="s">
        <v>63</v>
      </c>
      <c r="D294" s="10"/>
      <c r="E294" s="10" t="s">
        <v>445</v>
      </c>
      <c r="F294" s="57">
        <f>F296</f>
        <v>10005.299999999999</v>
      </c>
      <c r="G294" s="61"/>
      <c r="H294" s="66"/>
      <c r="I294" s="66"/>
      <c r="J294" s="66"/>
      <c r="K294" s="66"/>
    </row>
    <row r="295" spans="1:17" ht="13.5" outlineLevel="1">
      <c r="A295" s="15" t="s">
        <v>237</v>
      </c>
      <c r="B295" s="10" t="s">
        <v>452</v>
      </c>
      <c r="C295" s="10" t="s">
        <v>63</v>
      </c>
      <c r="D295" s="10" t="s">
        <v>93</v>
      </c>
      <c r="E295" s="10"/>
      <c r="F295" s="57">
        <f>F296</f>
        <v>10005.299999999999</v>
      </c>
      <c r="G295" s="61"/>
      <c r="H295" s="66"/>
      <c r="I295" s="66"/>
      <c r="J295" s="66"/>
      <c r="K295" s="66"/>
    </row>
    <row r="296" spans="1:17" ht="13.5" outlineLevel="1">
      <c r="A296" s="17" t="s">
        <v>43</v>
      </c>
      <c r="B296" s="10" t="s">
        <v>452</v>
      </c>
      <c r="C296" s="10" t="s">
        <v>63</v>
      </c>
      <c r="D296" s="10" t="s">
        <v>96</v>
      </c>
      <c r="E296" s="10"/>
      <c r="F296" s="57">
        <f>F297</f>
        <v>10005.299999999999</v>
      </c>
      <c r="G296" s="61"/>
      <c r="H296" s="66"/>
      <c r="I296" s="66"/>
      <c r="J296" s="66"/>
      <c r="K296" s="66"/>
    </row>
    <row r="297" spans="1:17" ht="13.5" outlineLevel="2">
      <c r="A297" s="17" t="s">
        <v>195</v>
      </c>
      <c r="B297" s="10" t="s">
        <v>452</v>
      </c>
      <c r="C297" s="10" t="s">
        <v>63</v>
      </c>
      <c r="D297" s="10" t="s">
        <v>97</v>
      </c>
      <c r="E297" s="10" t="s">
        <v>445</v>
      </c>
      <c r="F297" s="57">
        <f>F298</f>
        <v>10005.299999999999</v>
      </c>
      <c r="G297" s="61"/>
      <c r="H297" s="66"/>
      <c r="I297" s="66"/>
      <c r="J297" s="66"/>
      <c r="K297" s="66"/>
    </row>
    <row r="298" spans="1:17" ht="30" customHeight="1" outlineLevel="3">
      <c r="A298" s="17" t="s">
        <v>147</v>
      </c>
      <c r="B298" s="10" t="s">
        <v>452</v>
      </c>
      <c r="C298" s="10" t="s">
        <v>63</v>
      </c>
      <c r="D298" s="10" t="s">
        <v>97</v>
      </c>
      <c r="E298" s="10" t="s">
        <v>129</v>
      </c>
      <c r="F298" s="57">
        <f>F299</f>
        <v>10005.299999999999</v>
      </c>
      <c r="G298" s="61"/>
      <c r="H298" s="66"/>
      <c r="I298" s="66"/>
      <c r="J298" s="66"/>
      <c r="K298" s="66"/>
    </row>
    <row r="299" spans="1:17" ht="13.5" outlineLevel="3">
      <c r="A299" s="17" t="s">
        <v>148</v>
      </c>
      <c r="B299" s="10" t="s">
        <v>452</v>
      </c>
      <c r="C299" s="10" t="s">
        <v>63</v>
      </c>
      <c r="D299" s="10" t="s">
        <v>97</v>
      </c>
      <c r="E299" s="10" t="s">
        <v>459</v>
      </c>
      <c r="F299" s="57">
        <v>10005.299999999999</v>
      </c>
      <c r="G299" s="61"/>
      <c r="H299" s="66"/>
      <c r="I299" s="66"/>
      <c r="J299" s="66"/>
      <c r="K299" s="66"/>
    </row>
    <row r="300" spans="1:17" ht="13.5" outlineLevel="3">
      <c r="A300" s="14" t="s">
        <v>143</v>
      </c>
      <c r="B300" s="9" t="s">
        <v>452</v>
      </c>
      <c r="C300" s="33" t="s">
        <v>371</v>
      </c>
      <c r="D300" s="11"/>
      <c r="E300" s="10"/>
      <c r="F300" s="57">
        <f>F301</f>
        <v>32870.300000000003</v>
      </c>
      <c r="G300" s="61"/>
      <c r="H300" s="66"/>
      <c r="I300" s="66"/>
      <c r="J300" s="66"/>
      <c r="K300" s="66"/>
    </row>
    <row r="301" spans="1:17" ht="13.5" outlineLevel="1">
      <c r="A301" s="15" t="s">
        <v>66</v>
      </c>
      <c r="B301" s="10" t="s">
        <v>452</v>
      </c>
      <c r="C301" s="10" t="s">
        <v>67</v>
      </c>
      <c r="D301" s="10"/>
      <c r="E301" s="10" t="s">
        <v>445</v>
      </c>
      <c r="F301" s="57">
        <f>F302+F316</f>
        <v>32870.300000000003</v>
      </c>
      <c r="G301" s="61"/>
      <c r="H301" s="66"/>
      <c r="I301" s="66"/>
      <c r="J301" s="66"/>
      <c r="K301" s="66"/>
    </row>
    <row r="302" spans="1:17" ht="13.5" outlineLevel="3">
      <c r="A302" s="15" t="s">
        <v>237</v>
      </c>
      <c r="B302" s="10" t="s">
        <v>452</v>
      </c>
      <c r="C302" s="10" t="s">
        <v>67</v>
      </c>
      <c r="D302" s="10" t="s">
        <v>93</v>
      </c>
      <c r="E302" s="10"/>
      <c r="F302" s="57">
        <f>F303</f>
        <v>10532.3</v>
      </c>
      <c r="G302" s="61"/>
      <c r="H302" s="66"/>
      <c r="I302" s="66"/>
      <c r="J302" s="66"/>
      <c r="K302" s="66"/>
    </row>
    <row r="303" spans="1:17" ht="27" outlineLevel="3">
      <c r="A303" s="15" t="s">
        <v>198</v>
      </c>
      <c r="B303" s="10" t="s">
        <v>452</v>
      </c>
      <c r="C303" s="10" t="s">
        <v>67</v>
      </c>
      <c r="D303" s="10" t="s">
        <v>561</v>
      </c>
      <c r="E303" s="10" t="s">
        <v>445</v>
      </c>
      <c r="F303" s="57">
        <f>F310+F307+F304+F313</f>
        <v>10532.3</v>
      </c>
      <c r="G303" s="61"/>
      <c r="H303" s="66"/>
      <c r="I303" s="66"/>
      <c r="J303" s="66"/>
      <c r="K303" s="66"/>
    </row>
    <row r="304" spans="1:17" ht="13.5" outlineLevel="3">
      <c r="A304" s="15" t="s">
        <v>216</v>
      </c>
      <c r="B304" s="10" t="s">
        <v>452</v>
      </c>
      <c r="C304" s="10" t="s">
        <v>67</v>
      </c>
      <c r="D304" s="10" t="s">
        <v>562</v>
      </c>
      <c r="E304" s="10"/>
      <c r="F304" s="57">
        <f>F305</f>
        <v>50</v>
      </c>
      <c r="G304" s="61"/>
      <c r="H304" s="66"/>
      <c r="I304" s="66"/>
      <c r="J304" s="66"/>
      <c r="K304" s="66"/>
    </row>
    <row r="305" spans="1:11" ht="13.5" outlineLevel="3">
      <c r="A305" s="17" t="s">
        <v>149</v>
      </c>
      <c r="B305" s="10" t="s">
        <v>452</v>
      </c>
      <c r="C305" s="10" t="s">
        <v>67</v>
      </c>
      <c r="D305" s="10" t="s">
        <v>562</v>
      </c>
      <c r="E305" s="10" t="s">
        <v>151</v>
      </c>
      <c r="F305" s="57">
        <f>F306</f>
        <v>50</v>
      </c>
      <c r="G305" s="61"/>
      <c r="H305" s="66"/>
      <c r="I305" s="66"/>
      <c r="J305" s="66"/>
      <c r="K305" s="66"/>
    </row>
    <row r="306" spans="1:11" ht="13.5" outlineLevel="3">
      <c r="A306" s="17" t="s">
        <v>150</v>
      </c>
      <c r="B306" s="10" t="s">
        <v>452</v>
      </c>
      <c r="C306" s="10" t="s">
        <v>67</v>
      </c>
      <c r="D306" s="10" t="s">
        <v>562</v>
      </c>
      <c r="E306" s="10" t="s">
        <v>152</v>
      </c>
      <c r="F306" s="57">
        <v>50</v>
      </c>
      <c r="G306" s="61"/>
      <c r="H306" s="66"/>
      <c r="I306" s="66"/>
      <c r="J306" s="66"/>
      <c r="K306" s="66"/>
    </row>
    <row r="307" spans="1:11" ht="13.5" outlineLevel="3">
      <c r="A307" s="15" t="s">
        <v>217</v>
      </c>
      <c r="B307" s="10" t="s">
        <v>452</v>
      </c>
      <c r="C307" s="10" t="s">
        <v>67</v>
      </c>
      <c r="D307" s="10" t="s">
        <v>563</v>
      </c>
      <c r="E307" s="10"/>
      <c r="F307" s="57">
        <f>F308</f>
        <v>50</v>
      </c>
      <c r="G307" s="61"/>
      <c r="H307" s="66"/>
      <c r="I307" s="66"/>
      <c r="J307" s="66"/>
      <c r="K307" s="66"/>
    </row>
    <row r="308" spans="1:11" ht="13.5" outlineLevel="3">
      <c r="A308" s="17" t="s">
        <v>149</v>
      </c>
      <c r="B308" s="10" t="s">
        <v>452</v>
      </c>
      <c r="C308" s="10" t="s">
        <v>67</v>
      </c>
      <c r="D308" s="10" t="s">
        <v>563</v>
      </c>
      <c r="E308" s="10" t="s">
        <v>151</v>
      </c>
      <c r="F308" s="57">
        <f>F309</f>
        <v>50</v>
      </c>
      <c r="G308" s="61"/>
      <c r="H308" s="66"/>
      <c r="I308" s="66"/>
      <c r="J308" s="66"/>
      <c r="K308" s="66"/>
    </row>
    <row r="309" spans="1:11" ht="13.5" outlineLevel="3">
      <c r="A309" s="17" t="s">
        <v>150</v>
      </c>
      <c r="B309" s="10" t="s">
        <v>452</v>
      </c>
      <c r="C309" s="10" t="s">
        <v>67</v>
      </c>
      <c r="D309" s="10" t="s">
        <v>563</v>
      </c>
      <c r="E309" s="10" t="s">
        <v>152</v>
      </c>
      <c r="F309" s="57">
        <v>50</v>
      </c>
      <c r="G309" s="61"/>
      <c r="H309" s="66"/>
      <c r="I309" s="66"/>
      <c r="J309" s="66"/>
      <c r="K309" s="66"/>
    </row>
    <row r="310" spans="1:11" ht="27" outlineLevel="3">
      <c r="A310" s="15" t="s">
        <v>397</v>
      </c>
      <c r="B310" s="10" t="s">
        <v>452</v>
      </c>
      <c r="C310" s="10" t="s">
        <v>67</v>
      </c>
      <c r="D310" s="10" t="s">
        <v>564</v>
      </c>
      <c r="E310" s="10"/>
      <c r="F310" s="57">
        <f>F311</f>
        <v>10382.299999999999</v>
      </c>
      <c r="G310" s="61"/>
      <c r="H310" s="66"/>
      <c r="I310" s="66"/>
      <c r="J310" s="66"/>
      <c r="K310" s="66"/>
    </row>
    <row r="311" spans="1:11" ht="13.5" outlineLevel="3">
      <c r="A311" s="17" t="s">
        <v>79</v>
      </c>
      <c r="B311" s="10" t="s">
        <v>452</v>
      </c>
      <c r="C311" s="10" t="s">
        <v>67</v>
      </c>
      <c r="D311" s="10" t="s">
        <v>564</v>
      </c>
      <c r="E311" s="10" t="s">
        <v>80</v>
      </c>
      <c r="F311" s="57">
        <f>F312</f>
        <v>10382.299999999999</v>
      </c>
      <c r="G311" s="61"/>
      <c r="H311" s="66"/>
      <c r="I311" s="66"/>
      <c r="J311" s="66"/>
      <c r="K311" s="66"/>
    </row>
    <row r="312" spans="1:11" ht="13.5" outlineLevel="3">
      <c r="A312" s="17" t="s">
        <v>88</v>
      </c>
      <c r="B312" s="10" t="s">
        <v>452</v>
      </c>
      <c r="C312" s="10" t="s">
        <v>67</v>
      </c>
      <c r="D312" s="10" t="s">
        <v>564</v>
      </c>
      <c r="E312" s="10" t="s">
        <v>89</v>
      </c>
      <c r="F312" s="57">
        <v>10382.299999999999</v>
      </c>
      <c r="G312" s="61"/>
      <c r="H312" s="66"/>
      <c r="I312" s="66"/>
      <c r="J312" s="66"/>
      <c r="K312" s="66"/>
    </row>
    <row r="313" spans="1:11" ht="13.5" outlineLevel="3">
      <c r="A313" s="17" t="s">
        <v>218</v>
      </c>
      <c r="B313" s="10" t="s">
        <v>452</v>
      </c>
      <c r="C313" s="10" t="s">
        <v>67</v>
      </c>
      <c r="D313" s="10" t="s">
        <v>565</v>
      </c>
      <c r="E313" s="10"/>
      <c r="F313" s="57">
        <f>F314</f>
        <v>50</v>
      </c>
      <c r="G313" s="61"/>
      <c r="H313" s="66"/>
      <c r="I313" s="66"/>
      <c r="J313" s="66"/>
      <c r="K313" s="66"/>
    </row>
    <row r="314" spans="1:11" ht="13.5" outlineLevel="3">
      <c r="A314" s="17" t="s">
        <v>149</v>
      </c>
      <c r="B314" s="10" t="s">
        <v>452</v>
      </c>
      <c r="C314" s="10" t="s">
        <v>67</v>
      </c>
      <c r="D314" s="10" t="s">
        <v>565</v>
      </c>
      <c r="E314" s="10" t="s">
        <v>151</v>
      </c>
      <c r="F314" s="57">
        <f>F315</f>
        <v>50</v>
      </c>
      <c r="G314" s="61"/>
      <c r="H314" s="66"/>
      <c r="I314" s="66"/>
      <c r="J314" s="66"/>
      <c r="K314" s="66"/>
    </row>
    <row r="315" spans="1:11" ht="13.5" outlineLevel="3">
      <c r="A315" s="17" t="s">
        <v>150</v>
      </c>
      <c r="B315" s="10" t="s">
        <v>452</v>
      </c>
      <c r="C315" s="10" t="s">
        <v>67</v>
      </c>
      <c r="D315" s="10" t="s">
        <v>565</v>
      </c>
      <c r="E315" s="10" t="s">
        <v>152</v>
      </c>
      <c r="F315" s="57">
        <v>50</v>
      </c>
      <c r="G315" s="61"/>
      <c r="H315" s="66"/>
      <c r="I315" s="66"/>
      <c r="J315" s="66"/>
      <c r="K315" s="66"/>
    </row>
    <row r="316" spans="1:11" ht="27" outlineLevel="3">
      <c r="A316" s="15" t="s">
        <v>478</v>
      </c>
      <c r="B316" s="10" t="s">
        <v>452</v>
      </c>
      <c r="C316" s="10" t="s">
        <v>67</v>
      </c>
      <c r="D316" s="10" t="s">
        <v>103</v>
      </c>
      <c r="E316" s="10"/>
      <c r="F316" s="57">
        <f>F317</f>
        <v>22338</v>
      </c>
      <c r="G316" s="61"/>
      <c r="H316" s="66"/>
      <c r="I316" s="66"/>
      <c r="J316" s="66"/>
      <c r="K316" s="66"/>
    </row>
    <row r="317" spans="1:11" ht="13.5" outlineLevel="3">
      <c r="A317" s="17" t="s">
        <v>15</v>
      </c>
      <c r="B317" s="10" t="s">
        <v>452</v>
      </c>
      <c r="C317" s="10" t="s">
        <v>67</v>
      </c>
      <c r="D317" s="10" t="s">
        <v>566</v>
      </c>
      <c r="E317" s="10"/>
      <c r="F317" s="57">
        <f>F318</f>
        <v>22338</v>
      </c>
      <c r="G317" s="61"/>
      <c r="H317" s="66"/>
      <c r="I317" s="66"/>
      <c r="J317" s="66"/>
      <c r="K317" s="66"/>
    </row>
    <row r="318" spans="1:11" ht="13.5" outlineLevel="3">
      <c r="A318" s="17" t="s">
        <v>149</v>
      </c>
      <c r="B318" s="10" t="s">
        <v>452</v>
      </c>
      <c r="C318" s="10" t="s">
        <v>67</v>
      </c>
      <c r="D318" s="10" t="s">
        <v>566</v>
      </c>
      <c r="E318" s="10" t="s">
        <v>151</v>
      </c>
      <c r="F318" s="57">
        <f>F319</f>
        <v>22338</v>
      </c>
      <c r="G318" s="61"/>
      <c r="H318" s="66"/>
      <c r="I318" s="66"/>
      <c r="J318" s="66"/>
      <c r="K318" s="66"/>
    </row>
    <row r="319" spans="1:11" ht="13.5" outlineLevel="3">
      <c r="A319" s="17" t="s">
        <v>150</v>
      </c>
      <c r="B319" s="10" t="s">
        <v>452</v>
      </c>
      <c r="C319" s="10" t="s">
        <v>67</v>
      </c>
      <c r="D319" s="10" t="s">
        <v>566</v>
      </c>
      <c r="E319" s="10" t="s">
        <v>152</v>
      </c>
      <c r="F319" s="57">
        <v>22338</v>
      </c>
      <c r="G319" s="61"/>
      <c r="H319" s="66"/>
      <c r="I319" s="66"/>
      <c r="J319" s="66"/>
      <c r="K319" s="66"/>
    </row>
    <row r="320" spans="1:11" ht="13.5" outlineLevel="3">
      <c r="A320" s="14" t="s">
        <v>144</v>
      </c>
      <c r="B320" s="9" t="s">
        <v>452</v>
      </c>
      <c r="C320" s="33">
        <v>1000</v>
      </c>
      <c r="D320" s="10"/>
      <c r="E320" s="10"/>
      <c r="F320" s="57">
        <f>F321+F327</f>
        <v>80059.099999999991</v>
      </c>
      <c r="G320" s="61"/>
      <c r="H320" s="66"/>
      <c r="I320" s="66"/>
      <c r="J320" s="66"/>
      <c r="K320" s="66"/>
    </row>
    <row r="321" spans="1:11" ht="13.5" outlineLevel="1">
      <c r="A321" s="15" t="s">
        <v>68</v>
      </c>
      <c r="B321" s="10" t="s">
        <v>452</v>
      </c>
      <c r="C321" s="10" t="s">
        <v>69</v>
      </c>
      <c r="D321" s="10"/>
      <c r="E321" s="10" t="s">
        <v>445</v>
      </c>
      <c r="F321" s="57">
        <f>F322</f>
        <v>11640</v>
      </c>
      <c r="G321" s="61"/>
      <c r="H321" s="66"/>
      <c r="I321" s="66"/>
      <c r="J321" s="66"/>
      <c r="K321" s="66"/>
    </row>
    <row r="322" spans="1:11" ht="13.5" outlineLevel="1">
      <c r="A322" s="15" t="s">
        <v>237</v>
      </c>
      <c r="B322" s="10" t="s">
        <v>452</v>
      </c>
      <c r="C322" s="10" t="s">
        <v>69</v>
      </c>
      <c r="D322" s="10" t="s">
        <v>93</v>
      </c>
      <c r="E322" s="10"/>
      <c r="F322" s="57">
        <f>F323</f>
        <v>11640</v>
      </c>
      <c r="G322" s="61"/>
      <c r="H322" s="66"/>
      <c r="I322" s="66"/>
      <c r="J322" s="66"/>
      <c r="K322" s="66"/>
    </row>
    <row r="323" spans="1:11" ht="13.5" outlineLevel="1">
      <c r="A323" s="17" t="s">
        <v>43</v>
      </c>
      <c r="B323" s="10" t="s">
        <v>452</v>
      </c>
      <c r="C323" s="10" t="s">
        <v>69</v>
      </c>
      <c r="D323" s="10" t="s">
        <v>400</v>
      </c>
      <c r="E323" s="10"/>
      <c r="F323" s="57">
        <f>F324</f>
        <v>11640</v>
      </c>
      <c r="G323" s="61"/>
      <c r="H323" s="66"/>
      <c r="I323" s="66"/>
      <c r="J323" s="66"/>
      <c r="K323" s="66"/>
    </row>
    <row r="324" spans="1:11" ht="27" outlineLevel="2">
      <c r="A324" s="15" t="s">
        <v>372</v>
      </c>
      <c r="B324" s="10" t="s">
        <v>452</v>
      </c>
      <c r="C324" s="10" t="s">
        <v>69</v>
      </c>
      <c r="D324" s="10" t="s">
        <v>401</v>
      </c>
      <c r="E324" s="10" t="s">
        <v>445</v>
      </c>
      <c r="F324" s="57">
        <f>F325</f>
        <v>11640</v>
      </c>
      <c r="G324" s="61"/>
      <c r="H324" s="66"/>
      <c r="I324" s="66"/>
      <c r="J324" s="66"/>
      <c r="K324" s="66"/>
    </row>
    <row r="325" spans="1:11" ht="13.5" outlineLevel="2">
      <c r="A325" s="17" t="s">
        <v>79</v>
      </c>
      <c r="B325" s="10" t="s">
        <v>452</v>
      </c>
      <c r="C325" s="10" t="s">
        <v>69</v>
      </c>
      <c r="D325" s="10" t="s">
        <v>401</v>
      </c>
      <c r="E325" s="10" t="s">
        <v>80</v>
      </c>
      <c r="F325" s="57">
        <f>F326</f>
        <v>11640</v>
      </c>
      <c r="G325" s="61"/>
      <c r="H325" s="66"/>
      <c r="I325" s="66"/>
      <c r="J325" s="66"/>
      <c r="K325" s="66"/>
    </row>
    <row r="326" spans="1:11" ht="13.5" outlineLevel="2">
      <c r="A326" s="17" t="s">
        <v>88</v>
      </c>
      <c r="B326" s="10" t="s">
        <v>452</v>
      </c>
      <c r="C326" s="10" t="s">
        <v>69</v>
      </c>
      <c r="D326" s="10" t="s">
        <v>401</v>
      </c>
      <c r="E326" s="10" t="s">
        <v>89</v>
      </c>
      <c r="F326" s="57">
        <v>11640</v>
      </c>
      <c r="G326" s="61"/>
      <c r="H326" s="66"/>
      <c r="I326" s="66"/>
      <c r="J326" s="66"/>
      <c r="K326" s="66"/>
    </row>
    <row r="327" spans="1:11" ht="13.5" outlineLevel="1">
      <c r="A327" s="15" t="s">
        <v>70</v>
      </c>
      <c r="B327" s="10" t="s">
        <v>452</v>
      </c>
      <c r="C327" s="10" t="s">
        <v>71</v>
      </c>
      <c r="D327" s="10"/>
      <c r="E327" s="10" t="s">
        <v>445</v>
      </c>
      <c r="F327" s="57">
        <f>F333+F342+F328+F338</f>
        <v>68419.099999999991</v>
      </c>
      <c r="G327" s="61"/>
      <c r="H327" s="66"/>
      <c r="I327" s="66"/>
      <c r="J327" s="66"/>
      <c r="K327" s="66"/>
    </row>
    <row r="328" spans="1:11" ht="27" outlineLevel="1">
      <c r="A328" s="15" t="s">
        <v>437</v>
      </c>
      <c r="B328" s="10" t="s">
        <v>452</v>
      </c>
      <c r="C328" s="10" t="s">
        <v>71</v>
      </c>
      <c r="D328" s="10" t="s">
        <v>497</v>
      </c>
      <c r="E328" s="10"/>
      <c r="F328" s="57">
        <f>F329</f>
        <v>13847.4</v>
      </c>
      <c r="G328" s="61"/>
      <c r="H328" s="66"/>
      <c r="I328" s="66"/>
      <c r="J328" s="66"/>
      <c r="K328" s="66"/>
    </row>
    <row r="329" spans="1:11" ht="13.5" outlineLevel="1">
      <c r="A329" s="15" t="s">
        <v>438</v>
      </c>
      <c r="B329" s="10" t="s">
        <v>452</v>
      </c>
      <c r="C329" s="10" t="s">
        <v>71</v>
      </c>
      <c r="D329" s="10" t="s">
        <v>402</v>
      </c>
      <c r="E329" s="10"/>
      <c r="F329" s="57">
        <f>F330</f>
        <v>13847.4</v>
      </c>
      <c r="G329" s="61"/>
      <c r="H329" s="66"/>
      <c r="I329" s="66"/>
      <c r="J329" s="66"/>
      <c r="K329" s="66"/>
    </row>
    <row r="330" spans="1:11" ht="13.5" outlineLevel="1">
      <c r="A330" s="15" t="s">
        <v>439</v>
      </c>
      <c r="B330" s="10" t="s">
        <v>452</v>
      </c>
      <c r="C330" s="10" t="s">
        <v>71</v>
      </c>
      <c r="D330" s="10" t="s">
        <v>434</v>
      </c>
      <c r="E330" s="10"/>
      <c r="F330" s="57">
        <f>F331</f>
        <v>13847.4</v>
      </c>
      <c r="G330" s="61"/>
      <c r="H330" s="66"/>
      <c r="I330" s="66"/>
      <c r="J330" s="66"/>
      <c r="K330" s="66"/>
    </row>
    <row r="331" spans="1:11" ht="13.5" outlineLevel="1">
      <c r="A331" s="17" t="s">
        <v>79</v>
      </c>
      <c r="B331" s="10" t="s">
        <v>452</v>
      </c>
      <c r="C331" s="10" t="s">
        <v>71</v>
      </c>
      <c r="D331" s="10" t="s">
        <v>434</v>
      </c>
      <c r="E331" s="10" t="s">
        <v>80</v>
      </c>
      <c r="F331" s="57">
        <f>F332</f>
        <v>13847.4</v>
      </c>
      <c r="G331" s="61"/>
      <c r="H331" s="66"/>
      <c r="I331" s="66"/>
      <c r="J331" s="66"/>
      <c r="K331" s="66"/>
    </row>
    <row r="332" spans="1:11" ht="13.5" outlineLevel="1">
      <c r="A332" s="17" t="s">
        <v>88</v>
      </c>
      <c r="B332" s="10" t="s">
        <v>452</v>
      </c>
      <c r="C332" s="10" t="s">
        <v>71</v>
      </c>
      <c r="D332" s="10" t="s">
        <v>434</v>
      </c>
      <c r="E332" s="10" t="s">
        <v>89</v>
      </c>
      <c r="F332" s="57">
        <v>13847.4</v>
      </c>
      <c r="G332" s="61"/>
      <c r="H332" s="66"/>
      <c r="I332" s="66"/>
      <c r="J332" s="66"/>
      <c r="K332" s="66"/>
    </row>
    <row r="333" spans="1:11" ht="13.5" outlineLevel="1">
      <c r="A333" s="15" t="s">
        <v>237</v>
      </c>
      <c r="B333" s="10" t="s">
        <v>452</v>
      </c>
      <c r="C333" s="10" t="s">
        <v>71</v>
      </c>
      <c r="D333" s="10" t="s">
        <v>93</v>
      </c>
      <c r="E333" s="10"/>
      <c r="F333" s="57">
        <f>F334</f>
        <v>570</v>
      </c>
      <c r="G333" s="61"/>
      <c r="H333" s="66"/>
      <c r="I333" s="66"/>
      <c r="J333" s="66"/>
      <c r="K333" s="66"/>
    </row>
    <row r="334" spans="1:11" ht="13.5" outlineLevel="1">
      <c r="A334" s="17" t="s">
        <v>43</v>
      </c>
      <c r="B334" s="10" t="s">
        <v>452</v>
      </c>
      <c r="C334" s="10" t="s">
        <v>71</v>
      </c>
      <c r="D334" s="10" t="s">
        <v>96</v>
      </c>
      <c r="E334" s="10"/>
      <c r="F334" s="57">
        <f>F335</f>
        <v>570</v>
      </c>
      <c r="G334" s="61"/>
      <c r="H334" s="66"/>
      <c r="I334" s="66"/>
      <c r="J334" s="66"/>
      <c r="K334" s="66"/>
    </row>
    <row r="335" spans="1:11" ht="27" outlineLevel="1">
      <c r="A335" s="15" t="s">
        <v>378</v>
      </c>
      <c r="B335" s="10" t="s">
        <v>452</v>
      </c>
      <c r="C335" s="10" t="s">
        <v>71</v>
      </c>
      <c r="D335" s="10" t="s">
        <v>403</v>
      </c>
      <c r="E335" s="10"/>
      <c r="F335" s="57">
        <f>F336</f>
        <v>570</v>
      </c>
      <c r="G335" s="61"/>
      <c r="H335" s="66"/>
      <c r="I335" s="66"/>
      <c r="J335" s="66"/>
      <c r="K335" s="66"/>
    </row>
    <row r="336" spans="1:11" ht="13.5" outlineLevel="1">
      <c r="A336" s="17" t="s">
        <v>79</v>
      </c>
      <c r="B336" s="10" t="s">
        <v>452</v>
      </c>
      <c r="C336" s="10" t="s">
        <v>71</v>
      </c>
      <c r="D336" s="10" t="s">
        <v>403</v>
      </c>
      <c r="E336" s="10" t="s">
        <v>80</v>
      </c>
      <c r="F336" s="57">
        <f>F337</f>
        <v>570</v>
      </c>
      <c r="G336" s="61"/>
      <c r="H336" s="66"/>
      <c r="I336" s="66"/>
      <c r="J336" s="66"/>
      <c r="K336" s="66"/>
    </row>
    <row r="337" spans="1:11" ht="13.5" outlineLevel="1">
      <c r="A337" s="17" t="s">
        <v>88</v>
      </c>
      <c r="B337" s="10" t="s">
        <v>452</v>
      </c>
      <c r="C337" s="10" t="s">
        <v>71</v>
      </c>
      <c r="D337" s="10" t="s">
        <v>403</v>
      </c>
      <c r="E337" s="10" t="s">
        <v>89</v>
      </c>
      <c r="F337" s="57">
        <v>570</v>
      </c>
      <c r="G337" s="61"/>
      <c r="H337" s="66"/>
      <c r="I337" s="66"/>
      <c r="J337" s="66"/>
      <c r="K337" s="66"/>
    </row>
    <row r="338" spans="1:11" ht="27" outlineLevel="1">
      <c r="A338" s="17" t="s">
        <v>386</v>
      </c>
      <c r="B338" s="10" t="s">
        <v>452</v>
      </c>
      <c r="C338" s="10" t="s">
        <v>71</v>
      </c>
      <c r="D338" s="10" t="s">
        <v>100</v>
      </c>
      <c r="E338" s="10"/>
      <c r="F338" s="57">
        <f>F339</f>
        <v>886.7</v>
      </c>
      <c r="G338" s="61"/>
      <c r="H338" s="66"/>
      <c r="I338" s="66"/>
      <c r="J338" s="66"/>
      <c r="K338" s="66"/>
    </row>
    <row r="339" spans="1:11" ht="27" outlineLevel="1">
      <c r="A339" s="17" t="s">
        <v>385</v>
      </c>
      <c r="B339" s="10" t="s">
        <v>452</v>
      </c>
      <c r="C339" s="10" t="s">
        <v>71</v>
      </c>
      <c r="D339" s="10" t="s">
        <v>404</v>
      </c>
      <c r="E339" s="10"/>
      <c r="F339" s="57">
        <f>F340</f>
        <v>886.7</v>
      </c>
      <c r="G339" s="61"/>
      <c r="H339" s="66"/>
      <c r="I339" s="66"/>
      <c r="J339" s="66"/>
      <c r="K339" s="66"/>
    </row>
    <row r="340" spans="1:11" ht="13.5" outlineLevel="1">
      <c r="A340" s="17" t="s">
        <v>149</v>
      </c>
      <c r="B340" s="10" t="s">
        <v>452</v>
      </c>
      <c r="C340" s="10" t="s">
        <v>71</v>
      </c>
      <c r="D340" s="10" t="s">
        <v>404</v>
      </c>
      <c r="E340" s="10" t="s">
        <v>151</v>
      </c>
      <c r="F340" s="57">
        <f>SUM(F341)</f>
        <v>886.7</v>
      </c>
      <c r="G340" s="61"/>
      <c r="H340" s="66"/>
      <c r="I340" s="66"/>
      <c r="J340" s="66"/>
      <c r="K340" s="66"/>
    </row>
    <row r="341" spans="1:11" ht="13.5" outlineLevel="1">
      <c r="A341" s="17" t="s">
        <v>150</v>
      </c>
      <c r="B341" s="10" t="s">
        <v>452</v>
      </c>
      <c r="C341" s="10" t="s">
        <v>71</v>
      </c>
      <c r="D341" s="10" t="s">
        <v>404</v>
      </c>
      <c r="E341" s="10" t="s">
        <v>152</v>
      </c>
      <c r="F341" s="57">
        <v>886.7</v>
      </c>
      <c r="G341" s="61"/>
      <c r="H341" s="66"/>
      <c r="I341" s="66"/>
      <c r="J341" s="66"/>
      <c r="K341" s="66"/>
    </row>
    <row r="342" spans="1:11" ht="27" outlineLevel="1">
      <c r="A342" s="15" t="s">
        <v>478</v>
      </c>
      <c r="B342" s="10" t="s">
        <v>452</v>
      </c>
      <c r="C342" s="10" t="s">
        <v>71</v>
      </c>
      <c r="D342" s="10" t="s">
        <v>103</v>
      </c>
      <c r="E342" s="10"/>
      <c r="F342" s="57">
        <f>F355+F343+F346+F349+F352</f>
        <v>53115</v>
      </c>
      <c r="G342" s="61"/>
      <c r="H342" s="66"/>
      <c r="I342" s="66"/>
      <c r="J342" s="66"/>
      <c r="K342" s="66"/>
    </row>
    <row r="343" spans="1:11" ht="27" outlineLevel="1">
      <c r="A343" s="15" t="s">
        <v>480</v>
      </c>
      <c r="B343" s="10" t="s">
        <v>452</v>
      </c>
      <c r="C343" s="10" t="s">
        <v>71</v>
      </c>
      <c r="D343" s="10" t="s">
        <v>405</v>
      </c>
      <c r="E343" s="10"/>
      <c r="F343" s="57">
        <f>F344</f>
        <v>10</v>
      </c>
      <c r="G343" s="61"/>
      <c r="H343" s="66"/>
      <c r="I343" s="66"/>
      <c r="J343" s="66"/>
      <c r="K343" s="66"/>
    </row>
    <row r="344" spans="1:11" ht="13.5" outlineLevel="1">
      <c r="A344" s="17" t="s">
        <v>149</v>
      </c>
      <c r="B344" s="10" t="s">
        <v>452</v>
      </c>
      <c r="C344" s="10" t="s">
        <v>71</v>
      </c>
      <c r="D344" s="10" t="s">
        <v>405</v>
      </c>
      <c r="E344" s="10" t="s">
        <v>151</v>
      </c>
      <c r="F344" s="57">
        <f>F345</f>
        <v>10</v>
      </c>
      <c r="G344" s="61"/>
      <c r="H344" s="66"/>
      <c r="I344" s="66"/>
      <c r="J344" s="66"/>
      <c r="K344" s="66"/>
    </row>
    <row r="345" spans="1:11" ht="13.5" outlineLevel="1">
      <c r="A345" s="17" t="s">
        <v>150</v>
      </c>
      <c r="B345" s="10" t="s">
        <v>452</v>
      </c>
      <c r="C345" s="10" t="s">
        <v>71</v>
      </c>
      <c r="D345" s="10" t="s">
        <v>405</v>
      </c>
      <c r="E345" s="10" t="s">
        <v>152</v>
      </c>
      <c r="F345" s="57">
        <v>10</v>
      </c>
      <c r="G345" s="61"/>
      <c r="H345" s="66"/>
      <c r="I345" s="66"/>
      <c r="J345" s="66"/>
      <c r="K345" s="66"/>
    </row>
    <row r="346" spans="1:11" ht="27" outlineLevel="1">
      <c r="A346" s="15" t="s">
        <v>481</v>
      </c>
      <c r="B346" s="10" t="s">
        <v>452</v>
      </c>
      <c r="C346" s="10" t="s">
        <v>71</v>
      </c>
      <c r="D346" s="10" t="s">
        <v>406</v>
      </c>
      <c r="E346" s="10"/>
      <c r="F346" s="57">
        <f>F347</f>
        <v>500</v>
      </c>
      <c r="G346" s="61"/>
      <c r="H346" s="66"/>
      <c r="I346" s="66"/>
      <c r="J346" s="66"/>
      <c r="K346" s="66"/>
    </row>
    <row r="347" spans="1:11" ht="13.5" outlineLevel="1">
      <c r="A347" s="17" t="s">
        <v>79</v>
      </c>
      <c r="B347" s="10" t="s">
        <v>452</v>
      </c>
      <c r="C347" s="10" t="s">
        <v>71</v>
      </c>
      <c r="D347" s="10" t="s">
        <v>406</v>
      </c>
      <c r="E347" s="10" t="s">
        <v>80</v>
      </c>
      <c r="F347" s="57">
        <f>F348</f>
        <v>500</v>
      </c>
      <c r="G347" s="61"/>
      <c r="H347" s="66"/>
      <c r="I347" s="66"/>
      <c r="J347" s="66"/>
      <c r="K347" s="66"/>
    </row>
    <row r="348" spans="1:11" ht="13.5" outlineLevel="1">
      <c r="A348" s="17" t="s">
        <v>88</v>
      </c>
      <c r="B348" s="10" t="s">
        <v>452</v>
      </c>
      <c r="C348" s="10" t="s">
        <v>71</v>
      </c>
      <c r="D348" s="10" t="s">
        <v>406</v>
      </c>
      <c r="E348" s="10" t="s">
        <v>89</v>
      </c>
      <c r="F348" s="57">
        <v>500</v>
      </c>
      <c r="G348" s="61"/>
      <c r="H348" s="66"/>
      <c r="I348" s="66"/>
      <c r="J348" s="66"/>
      <c r="K348" s="66"/>
    </row>
    <row r="349" spans="1:11" ht="13.5" outlineLevel="1">
      <c r="A349" s="15" t="s">
        <v>483</v>
      </c>
      <c r="B349" s="10" t="s">
        <v>452</v>
      </c>
      <c r="C349" s="10" t="s">
        <v>71</v>
      </c>
      <c r="D349" s="10" t="s">
        <v>407</v>
      </c>
      <c r="E349" s="10"/>
      <c r="F349" s="57">
        <f>F350</f>
        <v>100</v>
      </c>
      <c r="G349" s="61"/>
      <c r="H349" s="66"/>
      <c r="I349" s="66"/>
      <c r="J349" s="66"/>
      <c r="K349" s="66"/>
    </row>
    <row r="350" spans="1:11" ht="13.5" outlineLevel="1">
      <c r="A350" s="17" t="s">
        <v>149</v>
      </c>
      <c r="B350" s="10" t="s">
        <v>452</v>
      </c>
      <c r="C350" s="10" t="s">
        <v>71</v>
      </c>
      <c r="D350" s="10" t="s">
        <v>407</v>
      </c>
      <c r="E350" s="10" t="s">
        <v>151</v>
      </c>
      <c r="F350" s="57">
        <f>F351</f>
        <v>100</v>
      </c>
      <c r="G350" s="61"/>
      <c r="H350" s="66"/>
      <c r="I350" s="66"/>
      <c r="J350" s="66"/>
      <c r="K350" s="66"/>
    </row>
    <row r="351" spans="1:11" ht="13.5" outlineLevel="1">
      <c r="A351" s="17" t="s">
        <v>150</v>
      </c>
      <c r="B351" s="10" t="s">
        <v>452</v>
      </c>
      <c r="C351" s="10" t="s">
        <v>71</v>
      </c>
      <c r="D351" s="10" t="s">
        <v>407</v>
      </c>
      <c r="E351" s="10" t="s">
        <v>152</v>
      </c>
      <c r="F351" s="57">
        <v>100</v>
      </c>
      <c r="G351" s="61"/>
      <c r="H351" s="66"/>
      <c r="I351" s="66"/>
      <c r="J351" s="66"/>
      <c r="K351" s="66"/>
    </row>
    <row r="352" spans="1:11" ht="13.5" outlineLevel="1">
      <c r="A352" s="15" t="s">
        <v>482</v>
      </c>
      <c r="B352" s="10" t="s">
        <v>452</v>
      </c>
      <c r="C352" s="10" t="s">
        <v>71</v>
      </c>
      <c r="D352" s="10" t="s">
        <v>408</v>
      </c>
      <c r="E352" s="10"/>
      <c r="F352" s="57">
        <f>F353</f>
        <v>50</v>
      </c>
      <c r="G352" s="61"/>
      <c r="H352" s="66"/>
      <c r="I352" s="66"/>
      <c r="J352" s="66"/>
      <c r="K352" s="66"/>
    </row>
    <row r="353" spans="1:11" ht="13.5" outlineLevel="1">
      <c r="A353" s="17" t="s">
        <v>149</v>
      </c>
      <c r="B353" s="10" t="s">
        <v>452</v>
      </c>
      <c r="C353" s="10" t="s">
        <v>71</v>
      </c>
      <c r="D353" s="10" t="s">
        <v>408</v>
      </c>
      <c r="E353" s="10" t="s">
        <v>151</v>
      </c>
      <c r="F353" s="57">
        <f>F354</f>
        <v>50</v>
      </c>
      <c r="G353" s="61"/>
      <c r="H353" s="66"/>
      <c r="I353" s="66"/>
      <c r="J353" s="66"/>
      <c r="K353" s="66"/>
    </row>
    <row r="354" spans="1:11" ht="13.5" outlineLevel="1">
      <c r="A354" s="17" t="s">
        <v>150</v>
      </c>
      <c r="B354" s="10" t="s">
        <v>452</v>
      </c>
      <c r="C354" s="10" t="s">
        <v>71</v>
      </c>
      <c r="D354" s="10" t="s">
        <v>408</v>
      </c>
      <c r="E354" s="10" t="s">
        <v>152</v>
      </c>
      <c r="F354" s="57">
        <v>50</v>
      </c>
      <c r="G354" s="61"/>
      <c r="H354" s="66"/>
      <c r="I354" s="66"/>
      <c r="J354" s="66"/>
      <c r="K354" s="66"/>
    </row>
    <row r="355" spans="1:11" ht="13.5" outlineLevel="1">
      <c r="A355" s="15" t="s">
        <v>72</v>
      </c>
      <c r="B355" s="10" t="s">
        <v>452</v>
      </c>
      <c r="C355" s="10" t="s">
        <v>71</v>
      </c>
      <c r="D355" s="10" t="s">
        <v>409</v>
      </c>
      <c r="E355" s="10" t="s">
        <v>445</v>
      </c>
      <c r="F355" s="57">
        <f>F358+F356</f>
        <v>52455</v>
      </c>
      <c r="G355" s="61"/>
      <c r="H355" s="66"/>
      <c r="I355" s="66"/>
      <c r="J355" s="66"/>
      <c r="K355" s="66"/>
    </row>
    <row r="356" spans="1:11" ht="13.5" outlineLevel="1">
      <c r="A356" s="17" t="s">
        <v>149</v>
      </c>
      <c r="B356" s="10" t="s">
        <v>452</v>
      </c>
      <c r="C356" s="10" t="s">
        <v>71</v>
      </c>
      <c r="D356" s="10" t="s">
        <v>409</v>
      </c>
      <c r="E356" s="10" t="s">
        <v>151</v>
      </c>
      <c r="F356" s="57">
        <f>F357</f>
        <v>489.7</v>
      </c>
      <c r="G356" s="61"/>
      <c r="H356" s="66"/>
      <c r="I356" s="66"/>
      <c r="J356" s="66"/>
      <c r="K356" s="66"/>
    </row>
    <row r="357" spans="1:11" ht="13.5" outlineLevel="1">
      <c r="A357" s="17" t="s">
        <v>150</v>
      </c>
      <c r="B357" s="10" t="s">
        <v>452</v>
      </c>
      <c r="C357" s="10" t="s">
        <v>71</v>
      </c>
      <c r="D357" s="10" t="s">
        <v>409</v>
      </c>
      <c r="E357" s="10" t="s">
        <v>152</v>
      </c>
      <c r="F357" s="57">
        <v>489.7</v>
      </c>
      <c r="G357" s="61"/>
      <c r="H357" s="66"/>
      <c r="I357" s="66"/>
      <c r="J357" s="66"/>
      <c r="K357" s="66"/>
    </row>
    <row r="358" spans="1:11" ht="13.5" outlineLevel="1">
      <c r="A358" s="17" t="s">
        <v>79</v>
      </c>
      <c r="B358" s="10" t="s">
        <v>452</v>
      </c>
      <c r="C358" s="10" t="s">
        <v>71</v>
      </c>
      <c r="D358" s="10" t="s">
        <v>409</v>
      </c>
      <c r="E358" s="10" t="s">
        <v>80</v>
      </c>
      <c r="F358" s="57">
        <f>F359</f>
        <v>51965.3</v>
      </c>
      <c r="G358" s="61"/>
      <c r="H358" s="66"/>
      <c r="I358" s="66"/>
      <c r="J358" s="66"/>
      <c r="K358" s="66"/>
    </row>
    <row r="359" spans="1:11" ht="13.5" outlineLevel="1">
      <c r="A359" s="22" t="s">
        <v>172</v>
      </c>
      <c r="B359" s="10" t="s">
        <v>452</v>
      </c>
      <c r="C359" s="10" t="s">
        <v>71</v>
      </c>
      <c r="D359" s="10" t="s">
        <v>409</v>
      </c>
      <c r="E359" s="10" t="s">
        <v>173</v>
      </c>
      <c r="F359" s="57">
        <v>51965.3</v>
      </c>
      <c r="G359" s="61"/>
      <c r="H359" s="66"/>
      <c r="I359" s="66"/>
      <c r="J359" s="66"/>
      <c r="K359" s="66"/>
    </row>
    <row r="360" spans="1:11" ht="13.5" outlineLevel="3">
      <c r="A360" s="14" t="s">
        <v>145</v>
      </c>
      <c r="B360" s="9" t="s">
        <v>452</v>
      </c>
      <c r="C360" s="33">
        <v>1100</v>
      </c>
      <c r="D360" s="10"/>
      <c r="E360" s="10"/>
      <c r="F360" s="57">
        <f>F361</f>
        <v>8374.7999999999993</v>
      </c>
      <c r="G360" s="61"/>
      <c r="H360" s="66"/>
      <c r="I360" s="66"/>
      <c r="J360" s="66"/>
      <c r="K360" s="66"/>
    </row>
    <row r="361" spans="1:11" ht="13.5" outlineLevel="1">
      <c r="A361" s="15" t="s">
        <v>73</v>
      </c>
      <c r="B361" s="10" t="s">
        <v>452</v>
      </c>
      <c r="C361" s="10" t="s">
        <v>74</v>
      </c>
      <c r="D361" s="10"/>
      <c r="E361" s="10" t="s">
        <v>445</v>
      </c>
      <c r="F361" s="57">
        <f>F364</f>
        <v>8374.7999999999993</v>
      </c>
      <c r="G361" s="61"/>
      <c r="H361" s="66"/>
      <c r="I361" s="66"/>
      <c r="J361" s="66"/>
      <c r="K361" s="66"/>
    </row>
    <row r="362" spans="1:11" ht="13.5" outlineLevel="1">
      <c r="A362" s="15" t="s">
        <v>237</v>
      </c>
      <c r="B362" s="10" t="s">
        <v>452</v>
      </c>
      <c r="C362" s="10" t="s">
        <v>74</v>
      </c>
      <c r="D362" s="10" t="s">
        <v>93</v>
      </c>
      <c r="E362" s="10"/>
      <c r="F362" s="57">
        <f>F363</f>
        <v>8374.7999999999993</v>
      </c>
      <c r="G362" s="61"/>
      <c r="H362" s="66"/>
      <c r="I362" s="66"/>
      <c r="J362" s="66"/>
      <c r="K362" s="66"/>
    </row>
    <row r="363" spans="1:11" ht="13.5" outlineLevel="1">
      <c r="A363" s="17" t="s">
        <v>43</v>
      </c>
      <c r="B363" s="10" t="s">
        <v>452</v>
      </c>
      <c r="C363" s="10" t="s">
        <v>74</v>
      </c>
      <c r="D363" s="10" t="s">
        <v>96</v>
      </c>
      <c r="E363" s="10"/>
      <c r="F363" s="57">
        <f>F364</f>
        <v>8374.7999999999993</v>
      </c>
      <c r="G363" s="61"/>
      <c r="H363" s="66"/>
      <c r="I363" s="66"/>
      <c r="J363" s="66"/>
      <c r="K363" s="66"/>
    </row>
    <row r="364" spans="1:11" ht="13.5" outlineLevel="2">
      <c r="A364" s="17" t="s">
        <v>195</v>
      </c>
      <c r="B364" s="10" t="s">
        <v>452</v>
      </c>
      <c r="C364" s="10" t="s">
        <v>74</v>
      </c>
      <c r="D364" s="10" t="s">
        <v>97</v>
      </c>
      <c r="E364" s="10" t="s">
        <v>445</v>
      </c>
      <c r="F364" s="57">
        <f>F365</f>
        <v>8374.7999999999993</v>
      </c>
      <c r="G364" s="61"/>
      <c r="H364" s="66"/>
      <c r="I364" s="66"/>
      <c r="J364" s="66"/>
      <c r="K364" s="66"/>
    </row>
    <row r="365" spans="1:11" ht="27" customHeight="1" outlineLevel="3">
      <c r="A365" s="17" t="s">
        <v>147</v>
      </c>
      <c r="B365" s="10" t="s">
        <v>452</v>
      </c>
      <c r="C365" s="10" t="s">
        <v>74</v>
      </c>
      <c r="D365" s="10" t="s">
        <v>97</v>
      </c>
      <c r="E365" s="10" t="s">
        <v>129</v>
      </c>
      <c r="F365" s="57">
        <f>F366</f>
        <v>8374.7999999999993</v>
      </c>
      <c r="G365" s="61"/>
      <c r="H365" s="66"/>
      <c r="I365" s="66"/>
      <c r="J365" s="66"/>
      <c r="K365" s="66"/>
    </row>
    <row r="366" spans="1:11" ht="13.5" outlineLevel="3">
      <c r="A366" s="17" t="s">
        <v>148</v>
      </c>
      <c r="B366" s="10" t="s">
        <v>452</v>
      </c>
      <c r="C366" s="10" t="s">
        <v>74</v>
      </c>
      <c r="D366" s="10" t="s">
        <v>97</v>
      </c>
      <c r="E366" s="10" t="s">
        <v>459</v>
      </c>
      <c r="F366" s="57">
        <v>8374.7999999999993</v>
      </c>
      <c r="G366" s="61"/>
      <c r="H366" s="66"/>
      <c r="I366" s="66"/>
      <c r="J366" s="66"/>
      <c r="K366" s="66"/>
    </row>
    <row r="367" spans="1:11" ht="13.5" outlineLevel="3">
      <c r="A367" s="22"/>
      <c r="B367" s="10"/>
      <c r="C367" s="10"/>
      <c r="D367" s="10"/>
      <c r="E367" s="10"/>
      <c r="F367" s="57"/>
      <c r="G367" s="61"/>
      <c r="H367" s="66"/>
      <c r="I367" s="66"/>
      <c r="J367" s="66"/>
      <c r="K367" s="66"/>
    </row>
    <row r="368" spans="1:11" ht="13.5">
      <c r="A368" s="29" t="s">
        <v>487</v>
      </c>
      <c r="B368" s="8" t="s">
        <v>75</v>
      </c>
      <c r="C368" s="8" t="s">
        <v>445</v>
      </c>
      <c r="D368" s="8"/>
      <c r="E368" s="8" t="s">
        <v>445</v>
      </c>
      <c r="F368" s="56">
        <f>F394+F379+F369</f>
        <v>76599.199999999997</v>
      </c>
      <c r="G368" s="61"/>
      <c r="H368" s="66"/>
      <c r="I368" s="66"/>
      <c r="J368" s="66"/>
      <c r="K368" s="66"/>
    </row>
    <row r="369" spans="1:11" ht="13.5">
      <c r="A369" s="14" t="s">
        <v>139</v>
      </c>
      <c r="B369" s="93">
        <v>4</v>
      </c>
      <c r="C369" s="77" t="s">
        <v>363</v>
      </c>
      <c r="D369" s="77"/>
      <c r="E369" s="77"/>
      <c r="F369" s="62">
        <f t="shared" ref="F369:F377" si="1">F370</f>
        <v>110</v>
      </c>
      <c r="G369" s="61"/>
      <c r="H369" s="66"/>
      <c r="I369" s="66"/>
      <c r="J369" s="66"/>
      <c r="K369" s="66"/>
    </row>
    <row r="370" spans="1:11" ht="13.5">
      <c r="A370" s="15" t="s">
        <v>53</v>
      </c>
      <c r="B370" s="77" t="s">
        <v>75</v>
      </c>
      <c r="C370" s="77" t="s">
        <v>54</v>
      </c>
      <c r="D370" s="77"/>
      <c r="E370" s="77"/>
      <c r="F370" s="62">
        <f t="shared" si="1"/>
        <v>110</v>
      </c>
      <c r="G370" s="61"/>
      <c r="H370" s="66"/>
      <c r="I370" s="66"/>
      <c r="J370" s="66"/>
      <c r="K370" s="66"/>
    </row>
    <row r="371" spans="1:11" ht="13.5">
      <c r="A371" s="15" t="s">
        <v>237</v>
      </c>
      <c r="B371" s="77" t="s">
        <v>75</v>
      </c>
      <c r="C371" s="77" t="s">
        <v>54</v>
      </c>
      <c r="D371" s="77" t="s">
        <v>93</v>
      </c>
      <c r="E371" s="77"/>
      <c r="F371" s="62">
        <f t="shared" si="1"/>
        <v>110</v>
      </c>
      <c r="G371" s="61"/>
      <c r="H371" s="66"/>
      <c r="I371" s="66"/>
      <c r="J371" s="66"/>
      <c r="K371" s="66"/>
    </row>
    <row r="372" spans="1:11" ht="13.5">
      <c r="A372" s="15" t="s">
        <v>179</v>
      </c>
      <c r="B372" s="77" t="s">
        <v>75</v>
      </c>
      <c r="C372" s="77" t="s">
        <v>54</v>
      </c>
      <c r="D372" s="77" t="s">
        <v>107</v>
      </c>
      <c r="E372" s="77"/>
      <c r="F372" s="62">
        <f>F376+F373</f>
        <v>110</v>
      </c>
      <c r="G372" s="61"/>
      <c r="H372" s="66"/>
      <c r="I372" s="66"/>
      <c r="J372" s="66"/>
      <c r="K372" s="66"/>
    </row>
    <row r="373" spans="1:11" ht="13.5">
      <c r="A373" s="15" t="s">
        <v>189</v>
      </c>
      <c r="B373" s="77" t="s">
        <v>75</v>
      </c>
      <c r="C373" s="77" t="s">
        <v>54</v>
      </c>
      <c r="D373" s="77" t="s">
        <v>108</v>
      </c>
      <c r="E373" s="77"/>
      <c r="F373" s="62">
        <f>F374</f>
        <v>50</v>
      </c>
      <c r="G373" s="61"/>
      <c r="H373" s="66"/>
      <c r="I373" s="66"/>
      <c r="J373" s="66"/>
      <c r="K373" s="66"/>
    </row>
    <row r="374" spans="1:11" ht="13.5">
      <c r="A374" s="17" t="s">
        <v>149</v>
      </c>
      <c r="B374" s="77" t="s">
        <v>75</v>
      </c>
      <c r="C374" s="77" t="s">
        <v>54</v>
      </c>
      <c r="D374" s="77" t="s">
        <v>108</v>
      </c>
      <c r="E374" s="77" t="s">
        <v>151</v>
      </c>
      <c r="F374" s="62">
        <f>F375</f>
        <v>50</v>
      </c>
      <c r="G374" s="61"/>
      <c r="H374" s="66"/>
      <c r="I374" s="66"/>
      <c r="J374" s="66"/>
      <c r="K374" s="66"/>
    </row>
    <row r="375" spans="1:11" ht="13.5">
      <c r="A375" s="17" t="s">
        <v>150</v>
      </c>
      <c r="B375" s="77" t="s">
        <v>75</v>
      </c>
      <c r="C375" s="77" t="s">
        <v>54</v>
      </c>
      <c r="D375" s="77" t="s">
        <v>108</v>
      </c>
      <c r="E375" s="77" t="s">
        <v>152</v>
      </c>
      <c r="F375" s="62">
        <v>50</v>
      </c>
      <c r="G375" s="61"/>
      <c r="H375" s="66"/>
      <c r="I375" s="66"/>
      <c r="J375" s="66"/>
      <c r="K375" s="66"/>
    </row>
    <row r="376" spans="1:11" ht="13.5">
      <c r="A376" s="15" t="s">
        <v>232</v>
      </c>
      <c r="B376" s="77" t="s">
        <v>75</v>
      </c>
      <c r="C376" s="77" t="s">
        <v>54</v>
      </c>
      <c r="D376" s="77" t="s">
        <v>500</v>
      </c>
      <c r="E376" s="77" t="s">
        <v>445</v>
      </c>
      <c r="F376" s="62">
        <f t="shared" si="1"/>
        <v>60</v>
      </c>
      <c r="G376" s="61"/>
      <c r="H376" s="66"/>
      <c r="I376" s="66"/>
      <c r="J376" s="66"/>
      <c r="K376" s="66"/>
    </row>
    <row r="377" spans="1:11" ht="13.5">
      <c r="A377" s="17" t="s">
        <v>149</v>
      </c>
      <c r="B377" s="77" t="s">
        <v>75</v>
      </c>
      <c r="C377" s="77" t="s">
        <v>54</v>
      </c>
      <c r="D377" s="77" t="s">
        <v>500</v>
      </c>
      <c r="E377" s="77" t="s">
        <v>151</v>
      </c>
      <c r="F377" s="62">
        <f t="shared" si="1"/>
        <v>60</v>
      </c>
      <c r="G377" s="61"/>
      <c r="H377" s="66"/>
      <c r="I377" s="66"/>
      <c r="J377" s="66"/>
      <c r="K377" s="66"/>
    </row>
    <row r="378" spans="1:11" ht="13.5">
      <c r="A378" s="17" t="s">
        <v>150</v>
      </c>
      <c r="B378" s="84" t="s">
        <v>75</v>
      </c>
      <c r="C378" s="10" t="s">
        <v>54</v>
      </c>
      <c r="D378" s="10" t="s">
        <v>500</v>
      </c>
      <c r="E378" s="10" t="s">
        <v>152</v>
      </c>
      <c r="F378" s="62">
        <v>60</v>
      </c>
      <c r="G378" s="61">
        <v>60</v>
      </c>
      <c r="H378" s="66"/>
      <c r="I378" s="66"/>
      <c r="J378" s="66"/>
      <c r="K378" s="66"/>
    </row>
    <row r="379" spans="1:11" ht="13.5">
      <c r="A379" s="14" t="s">
        <v>142</v>
      </c>
      <c r="B379" s="77" t="s">
        <v>75</v>
      </c>
      <c r="C379" s="77" t="s">
        <v>369</v>
      </c>
      <c r="D379" s="8"/>
      <c r="E379" s="8"/>
      <c r="F379" s="62">
        <f>F380</f>
        <v>34306.699999999997</v>
      </c>
      <c r="G379" s="61"/>
      <c r="H379" s="66"/>
      <c r="I379" s="66"/>
      <c r="J379" s="66"/>
      <c r="K379" s="66"/>
    </row>
    <row r="380" spans="1:11" ht="13.5">
      <c r="A380" s="83" t="s">
        <v>85</v>
      </c>
      <c r="B380" s="84" t="s">
        <v>75</v>
      </c>
      <c r="C380" s="84" t="s">
        <v>86</v>
      </c>
      <c r="D380" s="84" t="s">
        <v>445</v>
      </c>
      <c r="E380" s="13"/>
      <c r="F380" s="62">
        <f>F386+F381</f>
        <v>34306.699999999997</v>
      </c>
      <c r="G380" s="61"/>
      <c r="H380" s="66"/>
      <c r="I380" s="66"/>
      <c r="J380" s="66"/>
      <c r="K380" s="66"/>
    </row>
    <row r="381" spans="1:11" ht="27">
      <c r="A381" s="15" t="s">
        <v>185</v>
      </c>
      <c r="B381" s="10" t="s">
        <v>75</v>
      </c>
      <c r="C381" s="10" t="s">
        <v>86</v>
      </c>
      <c r="D381" s="10" t="s">
        <v>90</v>
      </c>
      <c r="E381" s="13"/>
      <c r="F381" s="62">
        <f>F382</f>
        <v>20000</v>
      </c>
      <c r="G381" s="61"/>
      <c r="H381" s="66"/>
      <c r="I381" s="66"/>
      <c r="J381" s="66"/>
      <c r="K381" s="66"/>
    </row>
    <row r="382" spans="1:11" ht="13.5">
      <c r="A382" s="23" t="s">
        <v>187</v>
      </c>
      <c r="B382" s="10" t="s">
        <v>75</v>
      </c>
      <c r="C382" s="10" t="s">
        <v>86</v>
      </c>
      <c r="D382" s="10" t="s">
        <v>91</v>
      </c>
      <c r="E382" s="13"/>
      <c r="F382" s="62">
        <f>F383</f>
        <v>20000</v>
      </c>
      <c r="G382" s="61"/>
      <c r="H382" s="66"/>
      <c r="I382" s="66"/>
      <c r="J382" s="66"/>
      <c r="K382" s="66"/>
    </row>
    <row r="383" spans="1:11" ht="13.5">
      <c r="A383" s="17" t="s">
        <v>579</v>
      </c>
      <c r="B383" s="84" t="s">
        <v>75</v>
      </c>
      <c r="C383" s="84" t="s">
        <v>86</v>
      </c>
      <c r="D383" s="77" t="s">
        <v>580</v>
      </c>
      <c r="E383" s="84"/>
      <c r="F383" s="62">
        <f>F384</f>
        <v>20000</v>
      </c>
      <c r="G383" s="61"/>
      <c r="H383" s="66"/>
      <c r="I383" s="66"/>
      <c r="J383" s="66"/>
      <c r="K383" s="66"/>
    </row>
    <row r="384" spans="1:11" ht="13.5">
      <c r="A384" s="85" t="s">
        <v>163</v>
      </c>
      <c r="B384" s="84" t="s">
        <v>75</v>
      </c>
      <c r="C384" s="84" t="s">
        <v>86</v>
      </c>
      <c r="D384" s="77" t="s">
        <v>580</v>
      </c>
      <c r="E384" s="84" t="s">
        <v>78</v>
      </c>
      <c r="F384" s="62">
        <f>F385</f>
        <v>20000</v>
      </c>
      <c r="G384" s="61"/>
      <c r="H384" s="66"/>
      <c r="I384" s="66"/>
      <c r="J384" s="66"/>
      <c r="K384" s="66"/>
    </row>
    <row r="385" spans="1:11" ht="13.5">
      <c r="A385" s="85" t="s">
        <v>164</v>
      </c>
      <c r="B385" s="84" t="s">
        <v>75</v>
      </c>
      <c r="C385" s="84" t="s">
        <v>86</v>
      </c>
      <c r="D385" s="77" t="s">
        <v>580</v>
      </c>
      <c r="E385" s="84" t="s">
        <v>165</v>
      </c>
      <c r="F385" s="62">
        <v>20000</v>
      </c>
      <c r="G385" s="61"/>
      <c r="H385" s="66"/>
      <c r="I385" s="66"/>
      <c r="J385" s="66"/>
      <c r="K385" s="66"/>
    </row>
    <row r="386" spans="1:11" ht="13.5">
      <c r="A386" s="83" t="s">
        <v>48</v>
      </c>
      <c r="B386" s="84" t="s">
        <v>75</v>
      </c>
      <c r="C386" s="84" t="s">
        <v>86</v>
      </c>
      <c r="D386" s="84" t="s">
        <v>410</v>
      </c>
      <c r="E386" s="13"/>
      <c r="F386" s="62">
        <f>F387</f>
        <v>14306.7</v>
      </c>
      <c r="G386" s="61"/>
      <c r="H386" s="66"/>
      <c r="I386" s="66"/>
      <c r="J386" s="66"/>
      <c r="K386" s="66"/>
    </row>
    <row r="387" spans="1:11" ht="27">
      <c r="A387" s="83" t="s">
        <v>5</v>
      </c>
      <c r="B387" s="84" t="s">
        <v>75</v>
      </c>
      <c r="C387" s="84" t="s">
        <v>86</v>
      </c>
      <c r="D387" s="84" t="s">
        <v>411</v>
      </c>
      <c r="E387" s="13"/>
      <c r="F387" s="62">
        <f>F388+F391</f>
        <v>14306.7</v>
      </c>
      <c r="G387" s="61"/>
      <c r="H387" s="66"/>
      <c r="I387" s="66"/>
      <c r="J387" s="66"/>
      <c r="K387" s="66"/>
    </row>
    <row r="388" spans="1:11" ht="27">
      <c r="A388" s="15" t="s">
        <v>578</v>
      </c>
      <c r="B388" s="84" t="s">
        <v>75</v>
      </c>
      <c r="C388" s="84" t="s">
        <v>86</v>
      </c>
      <c r="D388" s="84" t="s">
        <v>412</v>
      </c>
      <c r="E388" s="13"/>
      <c r="F388" s="62">
        <f>F389</f>
        <v>8306.7000000000007</v>
      </c>
      <c r="G388" s="61"/>
      <c r="H388" s="66"/>
      <c r="I388" s="66"/>
      <c r="J388" s="66"/>
      <c r="K388" s="66"/>
    </row>
    <row r="389" spans="1:11" ht="13.5">
      <c r="A389" s="85" t="s">
        <v>163</v>
      </c>
      <c r="B389" s="84" t="s">
        <v>75</v>
      </c>
      <c r="C389" s="84" t="s">
        <v>86</v>
      </c>
      <c r="D389" s="84" t="s">
        <v>412</v>
      </c>
      <c r="E389" s="84" t="s">
        <v>78</v>
      </c>
      <c r="F389" s="62">
        <f>F390</f>
        <v>8306.7000000000007</v>
      </c>
      <c r="G389" s="61"/>
      <c r="H389" s="66"/>
      <c r="I389" s="66"/>
      <c r="J389" s="66"/>
      <c r="K389" s="66"/>
    </row>
    <row r="390" spans="1:11" ht="13.5">
      <c r="A390" s="85" t="s">
        <v>164</v>
      </c>
      <c r="B390" s="84" t="s">
        <v>75</v>
      </c>
      <c r="C390" s="84" t="s">
        <v>86</v>
      </c>
      <c r="D390" s="84" t="s">
        <v>412</v>
      </c>
      <c r="E390" s="84" t="s">
        <v>165</v>
      </c>
      <c r="F390" s="62">
        <v>8306.7000000000007</v>
      </c>
      <c r="G390" s="61"/>
      <c r="H390" s="66"/>
      <c r="I390" s="66"/>
      <c r="J390" s="66"/>
      <c r="K390" s="66"/>
    </row>
    <row r="391" spans="1:11" ht="27">
      <c r="A391" s="83" t="s">
        <v>7</v>
      </c>
      <c r="B391" s="84" t="s">
        <v>75</v>
      </c>
      <c r="C391" s="84" t="s">
        <v>86</v>
      </c>
      <c r="D391" s="84" t="s">
        <v>413</v>
      </c>
      <c r="E391" s="13"/>
      <c r="F391" s="62">
        <f>F392</f>
        <v>6000</v>
      </c>
      <c r="G391" s="61"/>
      <c r="H391" s="66"/>
      <c r="I391" s="66"/>
      <c r="J391" s="66"/>
      <c r="K391" s="66"/>
    </row>
    <row r="392" spans="1:11" ht="13.5">
      <c r="A392" s="85" t="s">
        <v>163</v>
      </c>
      <c r="B392" s="84" t="s">
        <v>75</v>
      </c>
      <c r="C392" s="84" t="s">
        <v>86</v>
      </c>
      <c r="D392" s="84" t="s">
        <v>413</v>
      </c>
      <c r="E392" s="84" t="s">
        <v>78</v>
      </c>
      <c r="F392" s="62">
        <f>F393</f>
        <v>6000</v>
      </c>
      <c r="G392" s="61"/>
      <c r="H392" s="66"/>
      <c r="I392" s="66"/>
      <c r="J392" s="66"/>
      <c r="K392" s="66"/>
    </row>
    <row r="393" spans="1:11" ht="13.5">
      <c r="A393" s="85" t="s">
        <v>164</v>
      </c>
      <c r="B393" s="84" t="s">
        <v>75</v>
      </c>
      <c r="C393" s="84" t="s">
        <v>86</v>
      </c>
      <c r="D393" s="84" t="s">
        <v>413</v>
      </c>
      <c r="E393" s="84" t="s">
        <v>165</v>
      </c>
      <c r="F393" s="62">
        <v>6000</v>
      </c>
      <c r="G393" s="61"/>
      <c r="H393" s="66"/>
      <c r="I393" s="66"/>
      <c r="J393" s="66"/>
      <c r="K393" s="66"/>
    </row>
    <row r="394" spans="1:11" ht="13.5" outlineLevel="3">
      <c r="A394" s="14" t="s">
        <v>144</v>
      </c>
      <c r="B394" s="8" t="s">
        <v>75</v>
      </c>
      <c r="C394" s="34" t="s">
        <v>233</v>
      </c>
      <c r="D394" s="10"/>
      <c r="E394" s="10"/>
      <c r="F394" s="57">
        <f>F395+F401</f>
        <v>42182.5</v>
      </c>
      <c r="G394" s="61"/>
      <c r="H394" s="66"/>
      <c r="I394" s="66"/>
      <c r="J394" s="66"/>
      <c r="K394" s="66"/>
    </row>
    <row r="395" spans="1:11" ht="13.5" outlineLevel="1">
      <c r="A395" s="15" t="s">
        <v>70</v>
      </c>
      <c r="B395" s="10" t="s">
        <v>75</v>
      </c>
      <c r="C395" s="10" t="s">
        <v>71</v>
      </c>
      <c r="D395" s="55"/>
      <c r="E395" s="55"/>
      <c r="F395" s="58">
        <f>F396</f>
        <v>5347.5</v>
      </c>
      <c r="G395" s="61"/>
      <c r="H395" s="66"/>
      <c r="I395" s="66"/>
      <c r="J395" s="66"/>
      <c r="K395" s="66"/>
    </row>
    <row r="396" spans="1:11" ht="13.5" outlineLevel="1">
      <c r="A396" s="15" t="s">
        <v>48</v>
      </c>
      <c r="B396" s="10" t="s">
        <v>75</v>
      </c>
      <c r="C396" s="10" t="s">
        <v>71</v>
      </c>
      <c r="D396" s="84" t="s">
        <v>410</v>
      </c>
      <c r="E396" s="55"/>
      <c r="F396" s="58">
        <f>F397</f>
        <v>5347.5</v>
      </c>
      <c r="G396" s="61"/>
      <c r="H396" s="66"/>
      <c r="I396" s="66"/>
      <c r="J396" s="66"/>
      <c r="K396" s="66"/>
    </row>
    <row r="397" spans="1:11" ht="13.5" outlineLevel="1">
      <c r="A397" s="70" t="s">
        <v>427</v>
      </c>
      <c r="B397" s="10" t="s">
        <v>75</v>
      </c>
      <c r="C397" s="10" t="s">
        <v>71</v>
      </c>
      <c r="D397" s="84" t="s">
        <v>414</v>
      </c>
      <c r="E397" s="55"/>
      <c r="F397" s="58">
        <f>F398</f>
        <v>5347.5</v>
      </c>
      <c r="G397" s="61"/>
      <c r="H397" s="66"/>
      <c r="I397" s="66"/>
      <c r="J397" s="66"/>
      <c r="K397" s="66"/>
    </row>
    <row r="398" spans="1:11" ht="27" outlineLevel="1">
      <c r="A398" s="71" t="s">
        <v>436</v>
      </c>
      <c r="B398" s="10" t="s">
        <v>75</v>
      </c>
      <c r="C398" s="10" t="s">
        <v>71</v>
      </c>
      <c r="D398" s="72" t="s">
        <v>435</v>
      </c>
      <c r="E398" s="55"/>
      <c r="F398" s="58">
        <f>F399</f>
        <v>5347.5</v>
      </c>
      <c r="G398" s="61"/>
      <c r="H398" s="66"/>
      <c r="I398" s="66"/>
      <c r="J398" s="66"/>
      <c r="K398" s="66"/>
    </row>
    <row r="399" spans="1:11" ht="13.5" outlineLevel="1">
      <c r="A399" s="17" t="s">
        <v>79</v>
      </c>
      <c r="B399" s="10" t="s">
        <v>75</v>
      </c>
      <c r="C399" s="10" t="s">
        <v>71</v>
      </c>
      <c r="D399" s="72" t="s">
        <v>435</v>
      </c>
      <c r="E399" s="67">
        <v>300</v>
      </c>
      <c r="F399" s="58">
        <f>F400</f>
        <v>5347.5</v>
      </c>
      <c r="G399" s="61"/>
      <c r="H399" s="66"/>
      <c r="I399" s="66"/>
      <c r="J399" s="66"/>
      <c r="K399" s="66"/>
    </row>
    <row r="400" spans="1:11" ht="13.5" outlineLevel="1">
      <c r="A400" s="17" t="s">
        <v>88</v>
      </c>
      <c r="B400" s="10" t="s">
        <v>75</v>
      </c>
      <c r="C400" s="10" t="s">
        <v>71</v>
      </c>
      <c r="D400" s="72" t="s">
        <v>435</v>
      </c>
      <c r="E400" s="67">
        <v>320</v>
      </c>
      <c r="F400" s="58">
        <v>5347.5</v>
      </c>
      <c r="G400" s="61"/>
      <c r="H400" s="66"/>
      <c r="I400" s="66"/>
      <c r="J400" s="66"/>
      <c r="K400" s="66"/>
    </row>
    <row r="401" spans="1:11" ht="13.5" outlineLevel="3">
      <c r="A401" s="22" t="s">
        <v>121</v>
      </c>
      <c r="B401" s="10" t="s">
        <v>75</v>
      </c>
      <c r="C401" s="10" t="s">
        <v>122</v>
      </c>
      <c r="D401" s="10"/>
      <c r="E401" s="10" t="s">
        <v>445</v>
      </c>
      <c r="F401" s="57">
        <f>F402</f>
        <v>36835</v>
      </c>
      <c r="G401" s="61"/>
      <c r="H401" s="66"/>
      <c r="I401" s="66"/>
      <c r="J401" s="66"/>
      <c r="K401" s="66"/>
    </row>
    <row r="402" spans="1:11" ht="13.5" outlineLevel="3">
      <c r="A402" s="15" t="s">
        <v>48</v>
      </c>
      <c r="B402" s="10" t="s">
        <v>75</v>
      </c>
      <c r="C402" s="10" t="s">
        <v>122</v>
      </c>
      <c r="D402" s="84" t="s">
        <v>410</v>
      </c>
      <c r="E402" s="10"/>
      <c r="F402" s="57">
        <f>F403</f>
        <v>36835</v>
      </c>
      <c r="G402" s="61"/>
      <c r="H402" s="66"/>
      <c r="I402" s="66"/>
      <c r="J402" s="66"/>
      <c r="K402" s="66"/>
    </row>
    <row r="403" spans="1:11" ht="27" outlineLevel="3">
      <c r="A403" s="15" t="s">
        <v>196</v>
      </c>
      <c r="B403" s="10" t="s">
        <v>75</v>
      </c>
      <c r="C403" s="10" t="s">
        <v>122</v>
      </c>
      <c r="D403" s="10" t="s">
        <v>250</v>
      </c>
      <c r="E403" s="10"/>
      <c r="F403" s="57">
        <f>F404</f>
        <v>36835</v>
      </c>
      <c r="G403" s="61"/>
      <c r="H403" s="66"/>
      <c r="I403" s="66"/>
      <c r="J403" s="66"/>
      <c r="K403" s="66"/>
    </row>
    <row r="404" spans="1:11" ht="15.75" customHeight="1" outlineLevel="3">
      <c r="A404" s="15" t="s">
        <v>332</v>
      </c>
      <c r="B404" s="10" t="s">
        <v>75</v>
      </c>
      <c r="C404" s="10" t="s">
        <v>122</v>
      </c>
      <c r="D404" s="10" t="s">
        <v>251</v>
      </c>
      <c r="E404" s="10" t="s">
        <v>445</v>
      </c>
      <c r="F404" s="57">
        <f>F405</f>
        <v>36835</v>
      </c>
      <c r="G404" s="61"/>
      <c r="H404" s="66"/>
      <c r="I404" s="66"/>
      <c r="J404" s="66"/>
      <c r="K404" s="66"/>
    </row>
    <row r="405" spans="1:11" ht="13.5" outlineLevel="3">
      <c r="A405" s="17" t="s">
        <v>163</v>
      </c>
      <c r="B405" s="10" t="s">
        <v>75</v>
      </c>
      <c r="C405" s="10" t="s">
        <v>122</v>
      </c>
      <c r="D405" s="10" t="s">
        <v>251</v>
      </c>
      <c r="E405" s="10" t="s">
        <v>78</v>
      </c>
      <c r="F405" s="57">
        <f>F406</f>
        <v>36835</v>
      </c>
      <c r="G405" s="61"/>
      <c r="H405" s="66"/>
      <c r="I405" s="66"/>
      <c r="J405" s="66"/>
      <c r="K405" s="66"/>
    </row>
    <row r="406" spans="1:11" ht="13.5" outlineLevel="3">
      <c r="A406" s="17" t="s">
        <v>164</v>
      </c>
      <c r="B406" s="10" t="s">
        <v>75</v>
      </c>
      <c r="C406" s="10" t="s">
        <v>122</v>
      </c>
      <c r="D406" s="10" t="s">
        <v>251</v>
      </c>
      <c r="E406" s="10" t="s">
        <v>165</v>
      </c>
      <c r="F406" s="57">
        <v>36835</v>
      </c>
      <c r="G406" s="61"/>
      <c r="H406" s="66"/>
      <c r="I406" s="66"/>
      <c r="J406" s="66"/>
      <c r="K406" s="66"/>
    </row>
    <row r="407" spans="1:11" ht="13.5" outlineLevel="3">
      <c r="A407" s="17"/>
      <c r="B407" s="10"/>
      <c r="C407" s="10"/>
      <c r="D407" s="10"/>
      <c r="E407" s="10"/>
      <c r="F407" s="57"/>
      <c r="G407" s="61"/>
      <c r="H407" s="66"/>
      <c r="I407" s="66"/>
      <c r="J407" s="66"/>
      <c r="K407" s="66"/>
    </row>
    <row r="408" spans="1:11" ht="13.5">
      <c r="A408" s="29" t="s">
        <v>83</v>
      </c>
      <c r="B408" s="8" t="s">
        <v>84</v>
      </c>
      <c r="C408" s="8" t="s">
        <v>445</v>
      </c>
      <c r="D408" s="8"/>
      <c r="E408" s="8" t="s">
        <v>445</v>
      </c>
      <c r="F408" s="56">
        <f>F409+F606</f>
        <v>2412416.5</v>
      </c>
      <c r="G408" s="61"/>
      <c r="H408" s="66"/>
      <c r="I408" s="66"/>
      <c r="J408" s="66"/>
      <c r="K408" s="66"/>
    </row>
    <row r="409" spans="1:11" ht="13.5" outlineLevel="3">
      <c r="A409" s="14" t="s">
        <v>142</v>
      </c>
      <c r="B409" s="9" t="s">
        <v>84</v>
      </c>
      <c r="C409" s="33" t="s">
        <v>369</v>
      </c>
      <c r="D409" s="10"/>
      <c r="E409" s="10"/>
      <c r="F409" s="57">
        <f>F410+F436+F530+F544+F553+F516</f>
        <v>2370077.5</v>
      </c>
      <c r="G409" s="61">
        <f>F425+F476+F483+F486+F491+F496+F556+F610+F12</f>
        <v>1513721</v>
      </c>
      <c r="H409" s="66">
        <f>F413+F416+F419+F422+F430+F433+F439+F448+F451+F454+F460+F463+F468+F473+F499+F502+F505+F510+F513+F518+F521+F524+F527+F531+F545+F560+F567+F570+F577+F580+F290</f>
        <v>892334.6</v>
      </c>
      <c r="I409" s="66"/>
      <c r="J409" s="66"/>
      <c r="K409" s="66"/>
    </row>
    <row r="410" spans="1:11" ht="13.5" outlineLevel="1">
      <c r="A410" s="15" t="s">
        <v>76</v>
      </c>
      <c r="B410" s="10" t="s">
        <v>84</v>
      </c>
      <c r="C410" s="10" t="s">
        <v>77</v>
      </c>
      <c r="D410" s="10"/>
      <c r="E410" s="10" t="s">
        <v>445</v>
      </c>
      <c r="F410" s="57">
        <f>F411</f>
        <v>1059378.1000000001</v>
      </c>
      <c r="G410" s="61"/>
      <c r="H410" s="66"/>
      <c r="I410" s="66"/>
      <c r="J410" s="66"/>
      <c r="K410" s="66"/>
    </row>
    <row r="411" spans="1:11" ht="27" outlineLevel="1">
      <c r="A411" s="15" t="s">
        <v>185</v>
      </c>
      <c r="B411" s="10" t="s">
        <v>84</v>
      </c>
      <c r="C411" s="10" t="s">
        <v>77</v>
      </c>
      <c r="D411" s="10" t="s">
        <v>90</v>
      </c>
      <c r="E411" s="10"/>
      <c r="F411" s="57">
        <f>F412</f>
        <v>1059378.1000000001</v>
      </c>
      <c r="G411" s="61"/>
      <c r="H411" s="66"/>
      <c r="I411" s="66"/>
      <c r="J411" s="66"/>
      <c r="K411" s="66"/>
    </row>
    <row r="412" spans="1:11" ht="13.5" outlineLevel="1">
      <c r="A412" s="23" t="s">
        <v>186</v>
      </c>
      <c r="B412" s="10" t="s">
        <v>84</v>
      </c>
      <c r="C412" s="10" t="s">
        <v>77</v>
      </c>
      <c r="D412" s="10" t="s">
        <v>252</v>
      </c>
      <c r="E412" s="10"/>
      <c r="F412" s="57">
        <f>F413+F416+F419+F422+F425+F433+F430</f>
        <v>1059378.1000000001</v>
      </c>
      <c r="G412" s="61"/>
      <c r="H412" s="66"/>
      <c r="I412" s="66"/>
      <c r="J412" s="66"/>
      <c r="K412" s="66"/>
    </row>
    <row r="413" spans="1:11" ht="27" outlineLevel="2">
      <c r="A413" s="71" t="s">
        <v>418</v>
      </c>
      <c r="B413" s="10" t="s">
        <v>84</v>
      </c>
      <c r="C413" s="10" t="s">
        <v>77</v>
      </c>
      <c r="D413" s="10" t="s">
        <v>253</v>
      </c>
      <c r="E413" s="10" t="s">
        <v>445</v>
      </c>
      <c r="F413" s="57">
        <f>F414</f>
        <v>452777.2</v>
      </c>
      <c r="G413" s="61"/>
      <c r="H413" s="66"/>
      <c r="I413" s="66"/>
      <c r="J413" s="66"/>
      <c r="K413" s="66"/>
    </row>
    <row r="414" spans="1:11" ht="13.5" outlineLevel="2">
      <c r="A414" s="17" t="s">
        <v>157</v>
      </c>
      <c r="B414" s="10" t="s">
        <v>84</v>
      </c>
      <c r="C414" s="10" t="s">
        <v>77</v>
      </c>
      <c r="D414" s="10" t="s">
        <v>253</v>
      </c>
      <c r="E414" s="10" t="s">
        <v>158</v>
      </c>
      <c r="F414" s="57">
        <f>F415</f>
        <v>452777.2</v>
      </c>
      <c r="G414" s="61"/>
      <c r="H414" s="66"/>
      <c r="I414" s="66"/>
      <c r="J414" s="66"/>
      <c r="K414" s="66"/>
    </row>
    <row r="415" spans="1:11" ht="13.5" outlineLevel="2">
      <c r="A415" s="25" t="s">
        <v>168</v>
      </c>
      <c r="B415" s="10" t="s">
        <v>84</v>
      </c>
      <c r="C415" s="10" t="s">
        <v>77</v>
      </c>
      <c r="D415" s="10" t="s">
        <v>253</v>
      </c>
      <c r="E415" s="10" t="s">
        <v>159</v>
      </c>
      <c r="F415" s="57">
        <v>452777.2</v>
      </c>
      <c r="G415" s="61"/>
      <c r="H415" s="66"/>
      <c r="I415" s="66"/>
      <c r="J415" s="66"/>
      <c r="K415" s="66"/>
    </row>
    <row r="416" spans="1:11" ht="27" outlineLevel="2">
      <c r="A416" s="25" t="s">
        <v>374</v>
      </c>
      <c r="B416" s="10" t="s">
        <v>84</v>
      </c>
      <c r="C416" s="10" t="s">
        <v>77</v>
      </c>
      <c r="D416" s="10" t="s">
        <v>254</v>
      </c>
      <c r="E416" s="10"/>
      <c r="F416" s="57">
        <f>F417</f>
        <v>24272</v>
      </c>
      <c r="G416" s="61"/>
      <c r="H416" s="66"/>
      <c r="I416" s="66"/>
      <c r="J416" s="66"/>
      <c r="K416" s="66"/>
    </row>
    <row r="417" spans="1:11" ht="13.5" outlineLevel="2">
      <c r="A417" s="17" t="s">
        <v>149</v>
      </c>
      <c r="B417" s="10" t="s">
        <v>84</v>
      </c>
      <c r="C417" s="10" t="s">
        <v>77</v>
      </c>
      <c r="D417" s="10" t="s">
        <v>254</v>
      </c>
      <c r="E417" s="10" t="s">
        <v>151</v>
      </c>
      <c r="F417" s="57">
        <f>F418</f>
        <v>24272</v>
      </c>
      <c r="G417" s="61"/>
      <c r="H417" s="66"/>
      <c r="I417" s="66"/>
      <c r="J417" s="66"/>
      <c r="K417" s="66"/>
    </row>
    <row r="418" spans="1:11" ht="13.5" outlineLevel="3">
      <c r="A418" s="17" t="s">
        <v>150</v>
      </c>
      <c r="B418" s="10" t="s">
        <v>84</v>
      </c>
      <c r="C418" s="10" t="s">
        <v>77</v>
      </c>
      <c r="D418" s="10" t="s">
        <v>254</v>
      </c>
      <c r="E418" s="10" t="s">
        <v>152</v>
      </c>
      <c r="F418" s="57">
        <v>24272</v>
      </c>
      <c r="G418" s="61"/>
      <c r="H418" s="66"/>
      <c r="I418" s="66"/>
      <c r="J418" s="66"/>
      <c r="K418" s="66"/>
    </row>
    <row r="419" spans="1:11" ht="27" outlineLevel="3">
      <c r="A419" s="17" t="s">
        <v>380</v>
      </c>
      <c r="B419" s="10" t="s">
        <v>84</v>
      </c>
      <c r="C419" s="10" t="s">
        <v>77</v>
      </c>
      <c r="D419" s="10" t="s">
        <v>255</v>
      </c>
      <c r="E419" s="10"/>
      <c r="F419" s="57">
        <f>F421</f>
        <v>1782.2</v>
      </c>
      <c r="G419" s="61"/>
      <c r="H419" s="66"/>
      <c r="I419" s="66"/>
      <c r="J419" s="66"/>
      <c r="K419" s="66"/>
    </row>
    <row r="420" spans="1:11" ht="13.5" outlineLevel="3">
      <c r="A420" s="17" t="s">
        <v>157</v>
      </c>
      <c r="B420" s="10" t="s">
        <v>84</v>
      </c>
      <c r="C420" s="10" t="s">
        <v>77</v>
      </c>
      <c r="D420" s="10" t="s">
        <v>255</v>
      </c>
      <c r="E420" s="10" t="s">
        <v>158</v>
      </c>
      <c r="F420" s="57">
        <f>F421</f>
        <v>1782.2</v>
      </c>
      <c r="G420" s="61"/>
      <c r="H420" s="66"/>
      <c r="I420" s="66"/>
      <c r="J420" s="66"/>
      <c r="K420" s="66"/>
    </row>
    <row r="421" spans="1:11" ht="13.5" outlineLevel="3">
      <c r="A421" s="25" t="s">
        <v>168</v>
      </c>
      <c r="B421" s="10" t="s">
        <v>84</v>
      </c>
      <c r="C421" s="10" t="s">
        <v>77</v>
      </c>
      <c r="D421" s="10" t="s">
        <v>255</v>
      </c>
      <c r="E421" s="10" t="s">
        <v>159</v>
      </c>
      <c r="F421" s="57">
        <v>1782.2</v>
      </c>
      <c r="G421" s="61"/>
      <c r="H421" s="66"/>
      <c r="I421" s="66"/>
      <c r="J421" s="66"/>
      <c r="K421" s="66"/>
    </row>
    <row r="422" spans="1:11" ht="27" outlineLevel="3">
      <c r="A422" s="25" t="s">
        <v>21</v>
      </c>
      <c r="B422" s="10" t="s">
        <v>84</v>
      </c>
      <c r="C422" s="10" t="s">
        <v>77</v>
      </c>
      <c r="D422" s="10" t="s">
        <v>256</v>
      </c>
      <c r="E422" s="10"/>
      <c r="F422" s="57">
        <f>F423</f>
        <v>2200.6999999999998</v>
      </c>
      <c r="G422" s="61"/>
      <c r="H422" s="66"/>
      <c r="I422" s="66"/>
      <c r="J422" s="66"/>
      <c r="K422" s="66"/>
    </row>
    <row r="423" spans="1:11" ht="13.5" outlineLevel="3">
      <c r="A423" s="17" t="s">
        <v>157</v>
      </c>
      <c r="B423" s="10" t="s">
        <v>84</v>
      </c>
      <c r="C423" s="10" t="s">
        <v>77</v>
      </c>
      <c r="D423" s="10" t="s">
        <v>256</v>
      </c>
      <c r="E423" s="10" t="s">
        <v>158</v>
      </c>
      <c r="F423" s="57">
        <f>F424</f>
        <v>2200.6999999999998</v>
      </c>
      <c r="G423" s="61"/>
      <c r="H423" s="66"/>
      <c r="I423" s="66"/>
      <c r="J423" s="66"/>
      <c r="K423" s="66"/>
    </row>
    <row r="424" spans="1:11" ht="13.5" outlineLevel="3">
      <c r="A424" s="25" t="s">
        <v>168</v>
      </c>
      <c r="B424" s="10" t="s">
        <v>84</v>
      </c>
      <c r="C424" s="10" t="s">
        <v>77</v>
      </c>
      <c r="D424" s="10" t="s">
        <v>256</v>
      </c>
      <c r="E424" s="10" t="s">
        <v>159</v>
      </c>
      <c r="F424" s="57">
        <v>2200.6999999999998</v>
      </c>
      <c r="G424" s="61"/>
      <c r="H424" s="66"/>
      <c r="I424" s="66"/>
      <c r="J424" s="66"/>
      <c r="K424" s="66"/>
    </row>
    <row r="425" spans="1:11" ht="54" outlineLevel="3">
      <c r="A425" s="32" t="s">
        <v>375</v>
      </c>
      <c r="B425" s="10" t="s">
        <v>84</v>
      </c>
      <c r="C425" s="10" t="s">
        <v>77</v>
      </c>
      <c r="D425" s="10" t="s">
        <v>257</v>
      </c>
      <c r="E425" s="10"/>
      <c r="F425" s="57">
        <f>F426+F428</f>
        <v>576624</v>
      </c>
      <c r="G425" s="61"/>
      <c r="H425" s="66"/>
      <c r="I425" s="66"/>
      <c r="J425" s="66"/>
      <c r="K425" s="66"/>
    </row>
    <row r="426" spans="1:11" ht="27.75" customHeight="1" outlineLevel="3">
      <c r="A426" s="17" t="s">
        <v>147</v>
      </c>
      <c r="B426" s="10" t="s">
        <v>84</v>
      </c>
      <c r="C426" s="10" t="s">
        <v>77</v>
      </c>
      <c r="D426" s="10" t="s">
        <v>257</v>
      </c>
      <c r="E426" s="10" t="s">
        <v>129</v>
      </c>
      <c r="F426" s="57">
        <f>F427</f>
        <v>24157.5</v>
      </c>
      <c r="G426" s="61"/>
      <c r="H426" s="66"/>
      <c r="I426" s="66"/>
      <c r="J426" s="66"/>
      <c r="K426" s="66"/>
    </row>
    <row r="427" spans="1:11" ht="13.5" outlineLevel="3">
      <c r="A427" s="17" t="s">
        <v>169</v>
      </c>
      <c r="B427" s="10" t="s">
        <v>84</v>
      </c>
      <c r="C427" s="10" t="s">
        <v>77</v>
      </c>
      <c r="D427" s="10" t="s">
        <v>257</v>
      </c>
      <c r="E427" s="10" t="s">
        <v>170</v>
      </c>
      <c r="F427" s="57">
        <v>24157.5</v>
      </c>
      <c r="G427" s="61"/>
      <c r="H427" s="66"/>
      <c r="I427" s="66"/>
      <c r="J427" s="66"/>
      <c r="K427" s="66"/>
    </row>
    <row r="428" spans="1:11" ht="13.5" outlineLevel="3">
      <c r="A428" s="17" t="s">
        <v>157</v>
      </c>
      <c r="B428" s="10" t="s">
        <v>84</v>
      </c>
      <c r="C428" s="10" t="s">
        <v>77</v>
      </c>
      <c r="D428" s="10" t="s">
        <v>257</v>
      </c>
      <c r="E428" s="10" t="s">
        <v>158</v>
      </c>
      <c r="F428" s="57">
        <f>F429</f>
        <v>552466.5</v>
      </c>
      <c r="G428" s="61"/>
      <c r="H428" s="66"/>
      <c r="I428" s="66"/>
      <c r="J428" s="66"/>
      <c r="K428" s="66"/>
    </row>
    <row r="429" spans="1:11" ht="13.5" outlineLevel="3">
      <c r="A429" s="25" t="s">
        <v>168</v>
      </c>
      <c r="B429" s="10" t="s">
        <v>84</v>
      </c>
      <c r="C429" s="10" t="s">
        <v>77</v>
      </c>
      <c r="D429" s="10" t="s">
        <v>257</v>
      </c>
      <c r="E429" s="10" t="s">
        <v>159</v>
      </c>
      <c r="F429" s="57">
        <v>552466.5</v>
      </c>
      <c r="G429" s="61"/>
      <c r="H429" s="66"/>
      <c r="I429" s="66"/>
      <c r="J429" s="66"/>
      <c r="K429" s="66"/>
    </row>
    <row r="430" spans="1:11" ht="13.5" outlineLevel="3">
      <c r="A430" s="17" t="s">
        <v>470</v>
      </c>
      <c r="B430" s="10" t="s">
        <v>84</v>
      </c>
      <c r="C430" s="10" t="s">
        <v>77</v>
      </c>
      <c r="D430" s="10" t="s">
        <v>343</v>
      </c>
      <c r="E430" s="10"/>
      <c r="F430" s="57">
        <f>F431</f>
        <v>1572</v>
      </c>
      <c r="G430" s="61"/>
      <c r="H430" s="66"/>
      <c r="I430" s="66"/>
      <c r="J430" s="66"/>
      <c r="K430" s="66"/>
    </row>
    <row r="431" spans="1:11" ht="13.5" outlineLevel="3">
      <c r="A431" s="17" t="s">
        <v>157</v>
      </c>
      <c r="B431" s="10" t="s">
        <v>84</v>
      </c>
      <c r="C431" s="10" t="s">
        <v>77</v>
      </c>
      <c r="D431" s="10" t="s">
        <v>343</v>
      </c>
      <c r="E431" s="10" t="s">
        <v>158</v>
      </c>
      <c r="F431" s="57">
        <f>F432</f>
        <v>1572</v>
      </c>
      <c r="G431" s="61"/>
      <c r="H431" s="66"/>
      <c r="I431" s="66"/>
      <c r="J431" s="66"/>
      <c r="K431" s="66"/>
    </row>
    <row r="432" spans="1:11" ht="13.5" outlineLevel="3">
      <c r="A432" s="25" t="s">
        <v>166</v>
      </c>
      <c r="B432" s="10" t="s">
        <v>84</v>
      </c>
      <c r="C432" s="10" t="s">
        <v>77</v>
      </c>
      <c r="D432" s="10" t="s">
        <v>343</v>
      </c>
      <c r="E432" s="10" t="s">
        <v>159</v>
      </c>
      <c r="F432" s="57">
        <v>1572</v>
      </c>
      <c r="G432" s="61"/>
      <c r="H432" s="66"/>
      <c r="I432" s="66"/>
      <c r="J432" s="66"/>
      <c r="K432" s="66"/>
    </row>
    <row r="433" spans="1:11" ht="40.5" outlineLevel="3">
      <c r="A433" s="25" t="s">
        <v>376</v>
      </c>
      <c r="B433" s="10" t="s">
        <v>84</v>
      </c>
      <c r="C433" s="10" t="s">
        <v>77</v>
      </c>
      <c r="D433" s="10" t="s">
        <v>344</v>
      </c>
      <c r="E433" s="10"/>
      <c r="F433" s="57">
        <f>F434</f>
        <v>150</v>
      </c>
      <c r="G433" s="61"/>
      <c r="H433" s="66"/>
      <c r="I433" s="66"/>
      <c r="J433" s="66"/>
      <c r="K433" s="66"/>
    </row>
    <row r="434" spans="1:11" ht="13.5" outlineLevel="3">
      <c r="A434" s="17" t="s">
        <v>149</v>
      </c>
      <c r="B434" s="10" t="s">
        <v>84</v>
      </c>
      <c r="C434" s="10" t="s">
        <v>77</v>
      </c>
      <c r="D434" s="10" t="s">
        <v>344</v>
      </c>
      <c r="E434" s="10" t="s">
        <v>151</v>
      </c>
      <c r="F434" s="57">
        <f>F435</f>
        <v>150</v>
      </c>
      <c r="G434" s="61"/>
      <c r="H434" s="66"/>
      <c r="I434" s="66"/>
      <c r="J434" s="66"/>
      <c r="K434" s="66"/>
    </row>
    <row r="435" spans="1:11" ht="13.5" outlineLevel="3">
      <c r="A435" s="17" t="s">
        <v>150</v>
      </c>
      <c r="B435" s="10" t="s">
        <v>84</v>
      </c>
      <c r="C435" s="10" t="s">
        <v>77</v>
      </c>
      <c r="D435" s="10" t="s">
        <v>344</v>
      </c>
      <c r="E435" s="10" t="s">
        <v>152</v>
      </c>
      <c r="F435" s="57">
        <v>150</v>
      </c>
      <c r="G435" s="61"/>
      <c r="H435" s="66"/>
      <c r="I435" s="66"/>
      <c r="J435" s="66"/>
      <c r="K435" s="66"/>
    </row>
    <row r="436" spans="1:11" ht="13.5" outlineLevel="1">
      <c r="A436" s="15" t="s">
        <v>85</v>
      </c>
      <c r="B436" s="10" t="s">
        <v>84</v>
      </c>
      <c r="C436" s="10" t="s">
        <v>86</v>
      </c>
      <c r="D436" s="10"/>
      <c r="E436" s="10" t="s">
        <v>445</v>
      </c>
      <c r="F436" s="57">
        <f>F437</f>
        <v>1059104.6000000001</v>
      </c>
      <c r="G436" s="61"/>
      <c r="H436" s="66"/>
      <c r="I436" s="66"/>
      <c r="J436" s="66"/>
      <c r="K436" s="66"/>
    </row>
    <row r="437" spans="1:11" ht="27" outlineLevel="1">
      <c r="A437" s="15" t="s">
        <v>185</v>
      </c>
      <c r="B437" s="10" t="s">
        <v>84</v>
      </c>
      <c r="C437" s="10" t="s">
        <v>86</v>
      </c>
      <c r="D437" s="10" t="s">
        <v>90</v>
      </c>
      <c r="E437" s="10"/>
      <c r="F437" s="57">
        <f>F438</f>
        <v>1059104.6000000001</v>
      </c>
      <c r="G437" s="61"/>
      <c r="H437" s="66"/>
      <c r="I437" s="66"/>
      <c r="J437" s="66"/>
      <c r="K437" s="66"/>
    </row>
    <row r="438" spans="1:11" ht="13.5" outlineLevel="1">
      <c r="A438" s="23" t="s">
        <v>187</v>
      </c>
      <c r="B438" s="10" t="s">
        <v>84</v>
      </c>
      <c r="C438" s="10" t="s">
        <v>86</v>
      </c>
      <c r="D438" s="10" t="s">
        <v>91</v>
      </c>
      <c r="E438" s="10"/>
      <c r="F438" s="57">
        <f>F439+F463+F448+F451+F454+F457+F468+F476+F483+F486+F491+F499+F502+F505+F510+F513+F460+F496+F473</f>
        <v>1059104.6000000001</v>
      </c>
      <c r="G438" s="61"/>
      <c r="H438" s="66"/>
      <c r="I438" s="66"/>
      <c r="J438" s="66"/>
      <c r="K438" s="66"/>
    </row>
    <row r="439" spans="1:11" ht="40.5" outlineLevel="1">
      <c r="A439" s="23" t="s">
        <v>419</v>
      </c>
      <c r="B439" s="10" t="s">
        <v>84</v>
      </c>
      <c r="C439" s="10" t="s">
        <v>86</v>
      </c>
      <c r="D439" s="10" t="s">
        <v>258</v>
      </c>
      <c r="E439" s="10"/>
      <c r="F439" s="57">
        <f>F442+F444+F446+F440</f>
        <v>117032.9</v>
      </c>
      <c r="G439" s="61"/>
      <c r="H439" s="66"/>
      <c r="I439" s="66"/>
      <c r="J439" s="66"/>
      <c r="K439" s="66"/>
    </row>
    <row r="440" spans="1:11" ht="29.25" customHeight="1" outlineLevel="1">
      <c r="A440" s="17" t="s">
        <v>147</v>
      </c>
      <c r="B440" s="10" t="s">
        <v>84</v>
      </c>
      <c r="C440" s="10" t="s">
        <v>86</v>
      </c>
      <c r="D440" s="10" t="s">
        <v>258</v>
      </c>
      <c r="E440" s="10" t="s">
        <v>129</v>
      </c>
      <c r="F440" s="57">
        <f>F441</f>
        <v>3461.4</v>
      </c>
      <c r="G440" s="61"/>
      <c r="H440" s="66"/>
      <c r="I440" s="66"/>
      <c r="J440" s="66"/>
      <c r="K440" s="66"/>
    </row>
    <row r="441" spans="1:11" ht="13.5" outlineLevel="1">
      <c r="A441" s="17" t="s">
        <v>169</v>
      </c>
      <c r="B441" s="10" t="s">
        <v>84</v>
      </c>
      <c r="C441" s="10" t="s">
        <v>86</v>
      </c>
      <c r="D441" s="10" t="s">
        <v>258</v>
      </c>
      <c r="E441" s="10" t="s">
        <v>170</v>
      </c>
      <c r="F441" s="57">
        <v>3461.4</v>
      </c>
      <c r="G441" s="61"/>
      <c r="H441" s="66"/>
      <c r="I441" s="66"/>
      <c r="J441" s="66"/>
      <c r="K441" s="66"/>
    </row>
    <row r="442" spans="1:11" ht="13.5" outlineLevel="1">
      <c r="A442" s="17" t="s">
        <v>149</v>
      </c>
      <c r="B442" s="10" t="s">
        <v>84</v>
      </c>
      <c r="C442" s="10" t="s">
        <v>86</v>
      </c>
      <c r="D442" s="10" t="s">
        <v>258</v>
      </c>
      <c r="E442" s="10" t="s">
        <v>151</v>
      </c>
      <c r="F442" s="57">
        <f>F443</f>
        <v>18466.7</v>
      </c>
      <c r="G442" s="61"/>
      <c r="H442" s="66"/>
      <c r="I442" s="66"/>
      <c r="J442" s="66"/>
      <c r="K442" s="66"/>
    </row>
    <row r="443" spans="1:11" ht="13.5" outlineLevel="1">
      <c r="A443" s="17" t="s">
        <v>150</v>
      </c>
      <c r="B443" s="10" t="s">
        <v>84</v>
      </c>
      <c r="C443" s="10" t="s">
        <v>86</v>
      </c>
      <c r="D443" s="10" t="s">
        <v>258</v>
      </c>
      <c r="E443" s="10" t="s">
        <v>152</v>
      </c>
      <c r="F443" s="57">
        <v>18466.7</v>
      </c>
      <c r="G443" s="61"/>
      <c r="H443" s="66"/>
      <c r="I443" s="66"/>
      <c r="J443" s="66"/>
      <c r="K443" s="66"/>
    </row>
    <row r="444" spans="1:11" ht="13.5" outlineLevel="1">
      <c r="A444" s="17" t="s">
        <v>157</v>
      </c>
      <c r="B444" s="10" t="s">
        <v>84</v>
      </c>
      <c r="C444" s="10" t="s">
        <v>86</v>
      </c>
      <c r="D444" s="10" t="s">
        <v>258</v>
      </c>
      <c r="E444" s="10" t="s">
        <v>158</v>
      </c>
      <c r="F444" s="57">
        <f>F445</f>
        <v>94133</v>
      </c>
      <c r="G444" s="61"/>
      <c r="H444" s="66"/>
      <c r="I444" s="66"/>
      <c r="J444" s="66"/>
      <c r="K444" s="66"/>
    </row>
    <row r="445" spans="1:11" ht="13.5" outlineLevel="1">
      <c r="A445" s="25" t="s">
        <v>166</v>
      </c>
      <c r="B445" s="10" t="s">
        <v>84</v>
      </c>
      <c r="C445" s="10" t="s">
        <v>86</v>
      </c>
      <c r="D445" s="10" t="s">
        <v>258</v>
      </c>
      <c r="E445" s="10" t="s">
        <v>167</v>
      </c>
      <c r="F445" s="57">
        <v>94133</v>
      </c>
      <c r="G445" s="61"/>
      <c r="H445" s="66"/>
      <c r="I445" s="66"/>
      <c r="J445" s="66"/>
      <c r="K445" s="66"/>
    </row>
    <row r="446" spans="1:11" ht="13.5" outlineLevel="1">
      <c r="A446" s="16" t="s">
        <v>153</v>
      </c>
      <c r="B446" s="10" t="s">
        <v>84</v>
      </c>
      <c r="C446" s="10" t="s">
        <v>86</v>
      </c>
      <c r="D446" s="10" t="s">
        <v>258</v>
      </c>
      <c r="E446" s="10" t="s">
        <v>155</v>
      </c>
      <c r="F446" s="57">
        <f>F447</f>
        <v>971.8</v>
      </c>
      <c r="G446" s="61"/>
      <c r="H446" s="66"/>
      <c r="I446" s="66"/>
      <c r="J446" s="66"/>
      <c r="K446" s="66"/>
    </row>
    <row r="447" spans="1:11" ht="13.5" outlineLevel="1">
      <c r="A447" s="22" t="s">
        <v>456</v>
      </c>
      <c r="B447" s="10" t="s">
        <v>84</v>
      </c>
      <c r="C447" s="10" t="s">
        <v>86</v>
      </c>
      <c r="D447" s="10" t="s">
        <v>258</v>
      </c>
      <c r="E447" s="10" t="s">
        <v>156</v>
      </c>
      <c r="F447" s="57">
        <v>971.8</v>
      </c>
      <c r="G447" s="61"/>
      <c r="H447" s="66"/>
      <c r="I447" s="66"/>
      <c r="J447" s="66"/>
      <c r="K447" s="66"/>
    </row>
    <row r="448" spans="1:11" ht="13.5" outlineLevel="1">
      <c r="A448" s="25" t="s">
        <v>211</v>
      </c>
      <c r="B448" s="10" t="s">
        <v>84</v>
      </c>
      <c r="C448" s="10" t="s">
        <v>86</v>
      </c>
      <c r="D448" s="10" t="s">
        <v>259</v>
      </c>
      <c r="E448" s="10"/>
      <c r="F448" s="57">
        <f>F449</f>
        <v>276.89999999999998</v>
      </c>
      <c r="G448" s="61"/>
      <c r="H448" s="66"/>
      <c r="I448" s="66"/>
      <c r="J448" s="66"/>
      <c r="K448" s="66"/>
    </row>
    <row r="449" spans="1:11" ht="13.5" outlineLevel="1">
      <c r="A449" s="17" t="s">
        <v>79</v>
      </c>
      <c r="B449" s="10" t="s">
        <v>84</v>
      </c>
      <c r="C449" s="10" t="s">
        <v>86</v>
      </c>
      <c r="D449" s="10" t="s">
        <v>259</v>
      </c>
      <c r="E449" s="10" t="s">
        <v>80</v>
      </c>
      <c r="F449" s="57">
        <f>F450</f>
        <v>276.89999999999998</v>
      </c>
      <c r="G449" s="61"/>
      <c r="H449" s="66"/>
      <c r="I449" s="66"/>
      <c r="J449" s="66"/>
      <c r="K449" s="66"/>
    </row>
    <row r="450" spans="1:11" ht="13.5" outlineLevel="1">
      <c r="A450" s="17" t="s">
        <v>474</v>
      </c>
      <c r="B450" s="10" t="s">
        <v>84</v>
      </c>
      <c r="C450" s="10" t="s">
        <v>86</v>
      </c>
      <c r="D450" s="10" t="s">
        <v>259</v>
      </c>
      <c r="E450" s="10" t="s">
        <v>475</v>
      </c>
      <c r="F450" s="57">
        <v>276.89999999999998</v>
      </c>
      <c r="G450" s="61"/>
      <c r="H450" s="66"/>
      <c r="I450" s="66"/>
      <c r="J450" s="66"/>
      <c r="K450" s="66"/>
    </row>
    <row r="451" spans="1:11" ht="27" outlineLevel="1">
      <c r="A451" s="25" t="s">
        <v>212</v>
      </c>
      <c r="B451" s="10" t="s">
        <v>84</v>
      </c>
      <c r="C451" s="10" t="s">
        <v>86</v>
      </c>
      <c r="D451" s="10" t="s">
        <v>260</v>
      </c>
      <c r="E451" s="10"/>
      <c r="F451" s="57">
        <f>F452</f>
        <v>42.8</v>
      </c>
      <c r="G451" s="61"/>
      <c r="H451" s="66"/>
      <c r="I451" s="66"/>
      <c r="J451" s="66"/>
      <c r="K451" s="66"/>
    </row>
    <row r="452" spans="1:11" ht="13.5" outlineLevel="1">
      <c r="A452" s="17" t="s">
        <v>149</v>
      </c>
      <c r="B452" s="10" t="s">
        <v>84</v>
      </c>
      <c r="C452" s="10" t="s">
        <v>86</v>
      </c>
      <c r="D452" s="10" t="s">
        <v>260</v>
      </c>
      <c r="E452" s="10" t="s">
        <v>151</v>
      </c>
      <c r="F452" s="57">
        <f>F453</f>
        <v>42.8</v>
      </c>
      <c r="G452" s="61"/>
      <c r="H452" s="66"/>
      <c r="I452" s="66"/>
      <c r="J452" s="66"/>
      <c r="K452" s="66"/>
    </row>
    <row r="453" spans="1:11" ht="13.5" outlineLevel="1">
      <c r="A453" s="17" t="s">
        <v>150</v>
      </c>
      <c r="B453" s="10" t="s">
        <v>84</v>
      </c>
      <c r="C453" s="10" t="s">
        <v>86</v>
      </c>
      <c r="D453" s="10" t="s">
        <v>260</v>
      </c>
      <c r="E453" s="10" t="s">
        <v>152</v>
      </c>
      <c r="F453" s="57">
        <v>42.8</v>
      </c>
      <c r="G453" s="61"/>
      <c r="H453" s="66"/>
      <c r="I453" s="66"/>
      <c r="J453" s="66"/>
      <c r="K453" s="66"/>
    </row>
    <row r="454" spans="1:11" ht="13.5" outlineLevel="1">
      <c r="A454" s="25" t="s">
        <v>213</v>
      </c>
      <c r="B454" s="10" t="s">
        <v>84</v>
      </c>
      <c r="C454" s="10" t="s">
        <v>86</v>
      </c>
      <c r="D454" s="10" t="s">
        <v>261</v>
      </c>
      <c r="E454" s="10"/>
      <c r="F454" s="57">
        <f>F455</f>
        <v>259.2</v>
      </c>
      <c r="G454" s="61"/>
      <c r="H454" s="66"/>
      <c r="I454" s="66"/>
      <c r="J454" s="66"/>
      <c r="K454" s="66"/>
    </row>
    <row r="455" spans="1:11" ht="13.5" outlineLevel="1">
      <c r="A455" s="17" t="s">
        <v>149</v>
      </c>
      <c r="B455" s="10" t="s">
        <v>84</v>
      </c>
      <c r="C455" s="10" t="s">
        <v>86</v>
      </c>
      <c r="D455" s="10" t="s">
        <v>261</v>
      </c>
      <c r="E455" s="10" t="s">
        <v>151</v>
      </c>
      <c r="F455" s="57">
        <f>F456</f>
        <v>259.2</v>
      </c>
      <c r="G455" s="61"/>
      <c r="H455" s="66"/>
      <c r="I455" s="66"/>
      <c r="J455" s="66"/>
      <c r="K455" s="66"/>
    </row>
    <row r="456" spans="1:11" ht="13.5" outlineLevel="1">
      <c r="A456" s="17" t="s">
        <v>150</v>
      </c>
      <c r="B456" s="10" t="s">
        <v>84</v>
      </c>
      <c r="C456" s="10" t="s">
        <v>86</v>
      </c>
      <c r="D456" s="10" t="s">
        <v>261</v>
      </c>
      <c r="E456" s="10" t="s">
        <v>152</v>
      </c>
      <c r="F456" s="57">
        <v>259.2</v>
      </c>
      <c r="G456" s="61"/>
      <c r="H456" s="66"/>
      <c r="I456" s="66"/>
      <c r="J456" s="66"/>
      <c r="K456" s="66"/>
    </row>
    <row r="457" spans="1:11" ht="27" outlineLevel="1">
      <c r="A457" s="17" t="s">
        <v>381</v>
      </c>
      <c r="B457" s="10" t="s">
        <v>84</v>
      </c>
      <c r="C457" s="10" t="s">
        <v>86</v>
      </c>
      <c r="D457" s="10" t="s">
        <v>262</v>
      </c>
      <c r="E457" s="10"/>
      <c r="F457" s="57">
        <f>F458</f>
        <v>350</v>
      </c>
      <c r="G457" s="61"/>
      <c r="H457" s="66"/>
      <c r="I457" s="66"/>
      <c r="J457" s="66"/>
      <c r="K457" s="66"/>
    </row>
    <row r="458" spans="1:11" ht="13.5" outlineLevel="1">
      <c r="A458" s="17" t="s">
        <v>149</v>
      </c>
      <c r="B458" s="10" t="s">
        <v>84</v>
      </c>
      <c r="C458" s="10" t="s">
        <v>86</v>
      </c>
      <c r="D458" s="10" t="s">
        <v>262</v>
      </c>
      <c r="E458" s="10" t="s">
        <v>151</v>
      </c>
      <c r="F458" s="57">
        <f>F459</f>
        <v>350</v>
      </c>
      <c r="G458" s="61"/>
      <c r="H458" s="66"/>
      <c r="I458" s="66"/>
      <c r="J458" s="66"/>
      <c r="K458" s="66"/>
    </row>
    <row r="459" spans="1:11" ht="13.5" outlineLevel="1">
      <c r="A459" s="17" t="s">
        <v>150</v>
      </c>
      <c r="B459" s="10" t="s">
        <v>84</v>
      </c>
      <c r="C459" s="10" t="s">
        <v>86</v>
      </c>
      <c r="D459" s="10" t="s">
        <v>262</v>
      </c>
      <c r="E459" s="10" t="s">
        <v>152</v>
      </c>
      <c r="F459" s="57">
        <v>350</v>
      </c>
      <c r="G459" s="61"/>
      <c r="H459" s="66"/>
      <c r="I459" s="66"/>
      <c r="J459" s="66"/>
      <c r="K459" s="66"/>
    </row>
    <row r="460" spans="1:11" ht="27.75" customHeight="1" outlineLevel="1">
      <c r="A460" s="17" t="s">
        <v>585</v>
      </c>
      <c r="B460" s="10" t="s">
        <v>84</v>
      </c>
      <c r="C460" s="10" t="s">
        <v>86</v>
      </c>
      <c r="D460" s="10" t="s">
        <v>263</v>
      </c>
      <c r="E460" s="10"/>
      <c r="F460" s="57">
        <f>F461</f>
        <v>1200</v>
      </c>
      <c r="G460" s="61"/>
      <c r="H460" s="66"/>
      <c r="I460" s="66"/>
      <c r="J460" s="66"/>
      <c r="K460" s="66"/>
    </row>
    <row r="461" spans="1:11" ht="13.5" outlineLevel="1">
      <c r="A461" s="17" t="s">
        <v>149</v>
      </c>
      <c r="B461" s="10" t="s">
        <v>84</v>
      </c>
      <c r="C461" s="10" t="s">
        <v>86</v>
      </c>
      <c r="D461" s="10" t="s">
        <v>263</v>
      </c>
      <c r="E461" s="10" t="s">
        <v>151</v>
      </c>
      <c r="F461" s="57">
        <f>F462</f>
        <v>1200</v>
      </c>
      <c r="G461" s="61"/>
      <c r="H461" s="66"/>
      <c r="I461" s="66"/>
      <c r="J461" s="66"/>
      <c r="K461" s="66"/>
    </row>
    <row r="462" spans="1:11" ht="13.5" outlineLevel="1">
      <c r="A462" s="17" t="s">
        <v>150</v>
      </c>
      <c r="B462" s="10" t="s">
        <v>84</v>
      </c>
      <c r="C462" s="10" t="s">
        <v>86</v>
      </c>
      <c r="D462" s="10" t="s">
        <v>263</v>
      </c>
      <c r="E462" s="10" t="s">
        <v>152</v>
      </c>
      <c r="F462" s="57">
        <v>1200</v>
      </c>
      <c r="G462" s="61"/>
      <c r="H462" s="66"/>
      <c r="I462" s="66"/>
      <c r="J462" s="66"/>
      <c r="K462" s="66"/>
    </row>
    <row r="463" spans="1:11" ht="27" outlineLevel="1">
      <c r="A463" s="17" t="s">
        <v>380</v>
      </c>
      <c r="B463" s="10" t="s">
        <v>84</v>
      </c>
      <c r="C463" s="10" t="s">
        <v>86</v>
      </c>
      <c r="D463" s="10" t="s">
        <v>264</v>
      </c>
      <c r="E463" s="10"/>
      <c r="F463" s="57">
        <f>F464+F466</f>
        <v>1960.9</v>
      </c>
      <c r="G463" s="61"/>
      <c r="H463" s="66"/>
      <c r="I463" s="66"/>
      <c r="J463" s="66"/>
      <c r="K463" s="66"/>
    </row>
    <row r="464" spans="1:11" ht="27.75" customHeight="1" outlineLevel="1">
      <c r="A464" s="17" t="s">
        <v>147</v>
      </c>
      <c r="B464" s="10" t="s">
        <v>84</v>
      </c>
      <c r="C464" s="10" t="s">
        <v>86</v>
      </c>
      <c r="D464" s="10" t="s">
        <v>264</v>
      </c>
      <c r="E464" s="10" t="s">
        <v>129</v>
      </c>
      <c r="F464" s="57">
        <f>F465</f>
        <v>358</v>
      </c>
      <c r="G464" s="61"/>
      <c r="H464" s="66"/>
      <c r="I464" s="66"/>
      <c r="J464" s="66"/>
      <c r="K464" s="66"/>
    </row>
    <row r="465" spans="1:11" ht="13.5" outlineLevel="1">
      <c r="A465" s="17" t="s">
        <v>169</v>
      </c>
      <c r="B465" s="10" t="s">
        <v>84</v>
      </c>
      <c r="C465" s="10" t="s">
        <v>86</v>
      </c>
      <c r="D465" s="10" t="s">
        <v>264</v>
      </c>
      <c r="E465" s="10" t="s">
        <v>170</v>
      </c>
      <c r="F465" s="57">
        <v>358</v>
      </c>
      <c r="G465" s="61"/>
      <c r="H465" s="66"/>
      <c r="I465" s="66"/>
      <c r="J465" s="66"/>
      <c r="K465" s="66"/>
    </row>
    <row r="466" spans="1:11" ht="13.5" outlineLevel="1">
      <c r="A466" s="17" t="s">
        <v>157</v>
      </c>
      <c r="B466" s="10" t="s">
        <v>84</v>
      </c>
      <c r="C466" s="10" t="s">
        <v>86</v>
      </c>
      <c r="D466" s="10" t="s">
        <v>264</v>
      </c>
      <c r="E466" s="10" t="s">
        <v>158</v>
      </c>
      <c r="F466" s="57">
        <f>F467</f>
        <v>1602.9</v>
      </c>
      <c r="G466" s="61"/>
      <c r="H466" s="66"/>
      <c r="I466" s="66"/>
      <c r="J466" s="66"/>
      <c r="K466" s="66"/>
    </row>
    <row r="467" spans="1:11" ht="13.5" outlineLevel="1">
      <c r="A467" s="25" t="s">
        <v>166</v>
      </c>
      <c r="B467" s="10" t="s">
        <v>84</v>
      </c>
      <c r="C467" s="10" t="s">
        <v>86</v>
      </c>
      <c r="D467" s="10" t="s">
        <v>264</v>
      </c>
      <c r="E467" s="10" t="s">
        <v>167</v>
      </c>
      <c r="F467" s="57">
        <v>1602.9</v>
      </c>
      <c r="G467" s="61"/>
      <c r="H467" s="66"/>
      <c r="I467" s="66"/>
      <c r="J467" s="66"/>
      <c r="K467" s="66"/>
    </row>
    <row r="468" spans="1:11" ht="27" outlineLevel="1">
      <c r="A468" s="25" t="s">
        <v>21</v>
      </c>
      <c r="B468" s="10" t="s">
        <v>84</v>
      </c>
      <c r="C468" s="10" t="s">
        <v>86</v>
      </c>
      <c r="D468" s="10" t="s">
        <v>265</v>
      </c>
      <c r="E468" s="10"/>
      <c r="F468" s="57">
        <f>F469+F471</f>
        <v>1289.4000000000001</v>
      </c>
      <c r="G468" s="61"/>
      <c r="H468" s="66"/>
      <c r="I468" s="66"/>
      <c r="J468" s="66"/>
      <c r="K468" s="66"/>
    </row>
    <row r="469" spans="1:11" ht="27.75" customHeight="1" outlineLevel="1">
      <c r="A469" s="17" t="s">
        <v>147</v>
      </c>
      <c r="B469" s="10" t="s">
        <v>84</v>
      </c>
      <c r="C469" s="10" t="s">
        <v>86</v>
      </c>
      <c r="D469" s="10" t="s">
        <v>265</v>
      </c>
      <c r="E469" s="10" t="s">
        <v>129</v>
      </c>
      <c r="F469" s="57">
        <f>F470</f>
        <v>93</v>
      </c>
      <c r="G469" s="61"/>
      <c r="H469" s="66"/>
      <c r="I469" s="66"/>
      <c r="J469" s="66"/>
      <c r="K469" s="66"/>
    </row>
    <row r="470" spans="1:11" ht="13.5" outlineLevel="1">
      <c r="A470" s="17" t="s">
        <v>169</v>
      </c>
      <c r="B470" s="10" t="s">
        <v>84</v>
      </c>
      <c r="C470" s="10" t="s">
        <v>86</v>
      </c>
      <c r="D470" s="10" t="s">
        <v>265</v>
      </c>
      <c r="E470" s="10" t="s">
        <v>170</v>
      </c>
      <c r="F470" s="57">
        <v>93</v>
      </c>
      <c r="G470" s="61"/>
      <c r="H470" s="66"/>
      <c r="I470" s="66"/>
      <c r="J470" s="66"/>
      <c r="K470" s="66"/>
    </row>
    <row r="471" spans="1:11" ht="13.5" outlineLevel="1">
      <c r="A471" s="17" t="s">
        <v>157</v>
      </c>
      <c r="B471" s="10" t="s">
        <v>84</v>
      </c>
      <c r="C471" s="10" t="s">
        <v>86</v>
      </c>
      <c r="D471" s="10" t="s">
        <v>265</v>
      </c>
      <c r="E471" s="10" t="s">
        <v>158</v>
      </c>
      <c r="F471" s="57">
        <f>F472</f>
        <v>1196.4000000000001</v>
      </c>
      <c r="G471" s="61"/>
      <c r="H471" s="66"/>
      <c r="I471" s="66"/>
      <c r="J471" s="66"/>
      <c r="K471" s="66"/>
    </row>
    <row r="472" spans="1:11" ht="13.5" outlineLevel="1">
      <c r="A472" s="25" t="s">
        <v>166</v>
      </c>
      <c r="B472" s="10" t="s">
        <v>84</v>
      </c>
      <c r="C472" s="10" t="s">
        <v>86</v>
      </c>
      <c r="D472" s="10" t="s">
        <v>265</v>
      </c>
      <c r="E472" s="10" t="s">
        <v>167</v>
      </c>
      <c r="F472" s="57">
        <v>1196.4000000000001</v>
      </c>
      <c r="G472" s="61"/>
      <c r="H472" s="66"/>
      <c r="I472" s="66"/>
      <c r="J472" s="66"/>
      <c r="K472" s="66"/>
    </row>
    <row r="473" spans="1:11" ht="27" outlineLevel="1">
      <c r="A473" s="25" t="s">
        <v>568</v>
      </c>
      <c r="B473" s="10" t="s">
        <v>84</v>
      </c>
      <c r="C473" s="10" t="s">
        <v>86</v>
      </c>
      <c r="D473" s="10" t="s">
        <v>266</v>
      </c>
      <c r="E473" s="10"/>
      <c r="F473" s="57">
        <f>F474</f>
        <v>40000</v>
      </c>
      <c r="G473" s="61"/>
      <c r="H473" s="66"/>
      <c r="I473" s="66"/>
      <c r="J473" s="66"/>
      <c r="K473" s="66"/>
    </row>
    <row r="474" spans="1:11" ht="13.5" outlineLevel="1">
      <c r="A474" s="17" t="s">
        <v>157</v>
      </c>
      <c r="B474" s="10" t="s">
        <v>84</v>
      </c>
      <c r="C474" s="10" t="s">
        <v>86</v>
      </c>
      <c r="D474" s="10" t="s">
        <v>266</v>
      </c>
      <c r="E474" s="10" t="s">
        <v>158</v>
      </c>
      <c r="F474" s="57">
        <f>F475</f>
        <v>40000</v>
      </c>
      <c r="G474" s="61"/>
      <c r="H474" s="66"/>
      <c r="I474" s="66"/>
      <c r="J474" s="66"/>
      <c r="K474" s="66"/>
    </row>
    <row r="475" spans="1:11" ht="13.5" outlineLevel="1">
      <c r="A475" s="25" t="s">
        <v>166</v>
      </c>
      <c r="B475" s="10" t="s">
        <v>84</v>
      </c>
      <c r="C475" s="10" t="s">
        <v>86</v>
      </c>
      <c r="D475" s="10" t="s">
        <v>266</v>
      </c>
      <c r="E475" s="10" t="s">
        <v>167</v>
      </c>
      <c r="F475" s="57">
        <v>40000</v>
      </c>
      <c r="G475" s="61"/>
      <c r="H475" s="66"/>
      <c r="I475" s="66"/>
      <c r="J475" s="66"/>
      <c r="K475" s="66"/>
    </row>
    <row r="476" spans="1:11" ht="67.5" outlineLevel="1">
      <c r="A476" s="32" t="s">
        <v>215</v>
      </c>
      <c r="B476" s="10" t="s">
        <v>84</v>
      </c>
      <c r="C476" s="10" t="s">
        <v>86</v>
      </c>
      <c r="D476" s="10" t="s">
        <v>267</v>
      </c>
      <c r="E476" s="10"/>
      <c r="F476" s="57">
        <f>F477+F479+F481</f>
        <v>824018</v>
      </c>
      <c r="G476" s="61"/>
      <c r="H476" s="66"/>
      <c r="I476" s="66"/>
      <c r="J476" s="66"/>
      <c r="K476" s="66"/>
    </row>
    <row r="477" spans="1:11" ht="29.25" customHeight="1" outlineLevel="1">
      <c r="A477" s="17" t="s">
        <v>147</v>
      </c>
      <c r="B477" s="10" t="s">
        <v>84</v>
      </c>
      <c r="C477" s="10" t="s">
        <v>86</v>
      </c>
      <c r="D477" s="10" t="s">
        <v>267</v>
      </c>
      <c r="E477" s="10" t="s">
        <v>129</v>
      </c>
      <c r="F477" s="57">
        <f>F478</f>
        <v>55873.3</v>
      </c>
      <c r="G477" s="61"/>
      <c r="H477" s="66"/>
      <c r="I477" s="66"/>
      <c r="J477" s="66"/>
      <c r="K477" s="66"/>
    </row>
    <row r="478" spans="1:11" ht="13.5" outlineLevel="1">
      <c r="A478" s="17" t="s">
        <v>169</v>
      </c>
      <c r="B478" s="10" t="s">
        <v>84</v>
      </c>
      <c r="C478" s="10" t="s">
        <v>86</v>
      </c>
      <c r="D478" s="10" t="s">
        <v>267</v>
      </c>
      <c r="E478" s="10" t="s">
        <v>170</v>
      </c>
      <c r="F478" s="57">
        <v>55873.3</v>
      </c>
      <c r="G478" s="61"/>
      <c r="H478" s="66"/>
      <c r="I478" s="66"/>
      <c r="J478" s="66"/>
      <c r="K478" s="66"/>
    </row>
    <row r="479" spans="1:11" ht="13.5" outlineLevel="1">
      <c r="A479" s="17" t="s">
        <v>149</v>
      </c>
      <c r="B479" s="10" t="s">
        <v>84</v>
      </c>
      <c r="C479" s="10" t="s">
        <v>86</v>
      </c>
      <c r="D479" s="10" t="s">
        <v>267</v>
      </c>
      <c r="E479" s="10" t="s">
        <v>151</v>
      </c>
      <c r="F479" s="57">
        <f>F480</f>
        <v>494</v>
      </c>
      <c r="G479" s="61"/>
      <c r="H479" s="66"/>
      <c r="I479" s="66"/>
      <c r="J479" s="66"/>
      <c r="K479" s="66"/>
    </row>
    <row r="480" spans="1:11" ht="13.5" outlineLevel="1">
      <c r="A480" s="17" t="s">
        <v>150</v>
      </c>
      <c r="B480" s="10" t="s">
        <v>84</v>
      </c>
      <c r="C480" s="10" t="s">
        <v>86</v>
      </c>
      <c r="D480" s="10" t="s">
        <v>267</v>
      </c>
      <c r="E480" s="10" t="s">
        <v>152</v>
      </c>
      <c r="F480" s="57">
        <v>494</v>
      </c>
      <c r="G480" s="61"/>
      <c r="H480" s="66"/>
      <c r="I480" s="66"/>
      <c r="J480" s="66"/>
      <c r="K480" s="66"/>
    </row>
    <row r="481" spans="1:11" ht="13.5" outlineLevel="1">
      <c r="A481" s="17" t="s">
        <v>157</v>
      </c>
      <c r="B481" s="10" t="s">
        <v>84</v>
      </c>
      <c r="C481" s="10" t="s">
        <v>86</v>
      </c>
      <c r="D481" s="10" t="s">
        <v>267</v>
      </c>
      <c r="E481" s="10" t="s">
        <v>158</v>
      </c>
      <c r="F481" s="57">
        <f>F482</f>
        <v>767650.7</v>
      </c>
      <c r="G481" s="61"/>
      <c r="H481" s="66"/>
      <c r="I481" s="66"/>
      <c r="J481" s="66"/>
      <c r="K481" s="66"/>
    </row>
    <row r="482" spans="1:11" ht="13.5" outlineLevel="1">
      <c r="A482" s="25" t="s">
        <v>166</v>
      </c>
      <c r="B482" s="10" t="s">
        <v>84</v>
      </c>
      <c r="C482" s="10" t="s">
        <v>86</v>
      </c>
      <c r="D482" s="10" t="s">
        <v>267</v>
      </c>
      <c r="E482" s="10" t="s">
        <v>167</v>
      </c>
      <c r="F482" s="57">
        <v>767650.7</v>
      </c>
      <c r="G482" s="61"/>
      <c r="H482" s="66"/>
      <c r="I482" s="66"/>
      <c r="J482" s="66"/>
      <c r="K482" s="66"/>
    </row>
    <row r="483" spans="1:11" ht="67.5" outlineLevel="2">
      <c r="A483" s="32" t="s">
        <v>219</v>
      </c>
      <c r="B483" s="10" t="s">
        <v>84</v>
      </c>
      <c r="C483" s="10" t="s">
        <v>86</v>
      </c>
      <c r="D483" s="10" t="s">
        <v>268</v>
      </c>
      <c r="E483" s="10" t="s">
        <v>445</v>
      </c>
      <c r="F483" s="57">
        <f>F484</f>
        <v>5188</v>
      </c>
      <c r="G483" s="61"/>
      <c r="H483" s="66"/>
      <c r="I483" s="66"/>
      <c r="J483" s="66"/>
      <c r="K483" s="66"/>
    </row>
    <row r="484" spans="1:11" ht="13.5" outlineLevel="2">
      <c r="A484" s="16" t="s">
        <v>153</v>
      </c>
      <c r="B484" s="10" t="s">
        <v>84</v>
      </c>
      <c r="C484" s="10" t="s">
        <v>86</v>
      </c>
      <c r="D484" s="10" t="s">
        <v>268</v>
      </c>
      <c r="E484" s="10" t="s">
        <v>155</v>
      </c>
      <c r="F484" s="57">
        <f>F485</f>
        <v>5188</v>
      </c>
      <c r="G484" s="61"/>
      <c r="H484" s="66"/>
      <c r="I484" s="66"/>
      <c r="J484" s="66"/>
      <c r="K484" s="66"/>
    </row>
    <row r="485" spans="1:11" ht="27" outlineLevel="3">
      <c r="A485" s="15" t="s">
        <v>225</v>
      </c>
      <c r="B485" s="10" t="s">
        <v>84</v>
      </c>
      <c r="C485" s="10" t="s">
        <v>86</v>
      </c>
      <c r="D485" s="10" t="s">
        <v>268</v>
      </c>
      <c r="E485" s="10" t="s">
        <v>87</v>
      </c>
      <c r="F485" s="57">
        <v>5188</v>
      </c>
      <c r="G485" s="61"/>
      <c r="H485" s="66"/>
      <c r="I485" s="66"/>
      <c r="J485" s="66"/>
      <c r="K485" s="66"/>
    </row>
    <row r="486" spans="1:11" ht="40.5" outlineLevel="2">
      <c r="A486" s="17" t="s">
        <v>214</v>
      </c>
      <c r="B486" s="10" t="s">
        <v>84</v>
      </c>
      <c r="C486" s="10" t="s">
        <v>86</v>
      </c>
      <c r="D486" s="10" t="s">
        <v>269</v>
      </c>
      <c r="E486" s="10" t="s">
        <v>445</v>
      </c>
      <c r="F486" s="57">
        <f>F487+F489</f>
        <v>52527</v>
      </c>
      <c r="G486" s="61"/>
      <c r="H486" s="66"/>
      <c r="I486" s="66"/>
      <c r="J486" s="66"/>
      <c r="K486" s="66"/>
    </row>
    <row r="487" spans="1:11" ht="13.5" outlineLevel="2">
      <c r="A487" s="17" t="s">
        <v>149</v>
      </c>
      <c r="B487" s="10" t="s">
        <v>84</v>
      </c>
      <c r="C487" s="10" t="s">
        <v>86</v>
      </c>
      <c r="D487" s="10" t="s">
        <v>269</v>
      </c>
      <c r="E487" s="10" t="s">
        <v>151</v>
      </c>
      <c r="F487" s="57">
        <f>F488</f>
        <v>164.6</v>
      </c>
      <c r="G487" s="61"/>
      <c r="H487" s="66"/>
      <c r="I487" s="66"/>
      <c r="J487" s="66"/>
      <c r="K487" s="66"/>
    </row>
    <row r="488" spans="1:11" ht="13.5" outlineLevel="3">
      <c r="A488" s="17" t="s">
        <v>150</v>
      </c>
      <c r="B488" s="10" t="s">
        <v>84</v>
      </c>
      <c r="C488" s="10" t="s">
        <v>86</v>
      </c>
      <c r="D488" s="10" t="s">
        <v>269</v>
      </c>
      <c r="E488" s="10" t="s">
        <v>152</v>
      </c>
      <c r="F488" s="57">
        <v>164.6</v>
      </c>
      <c r="G488" s="61"/>
      <c r="H488" s="66"/>
      <c r="I488" s="66"/>
      <c r="J488" s="66"/>
      <c r="K488" s="66"/>
    </row>
    <row r="489" spans="1:11" ht="13.5" outlineLevel="3">
      <c r="A489" s="17" t="s">
        <v>157</v>
      </c>
      <c r="B489" s="10" t="s">
        <v>84</v>
      </c>
      <c r="C489" s="10" t="s">
        <v>86</v>
      </c>
      <c r="D489" s="10" t="s">
        <v>269</v>
      </c>
      <c r="E489" s="10" t="s">
        <v>158</v>
      </c>
      <c r="F489" s="57">
        <f>F490</f>
        <v>52362.400000000001</v>
      </c>
      <c r="G489" s="61"/>
      <c r="H489" s="66"/>
      <c r="I489" s="66"/>
      <c r="J489" s="66"/>
      <c r="K489" s="66"/>
    </row>
    <row r="490" spans="1:11" ht="13.5" outlineLevel="3">
      <c r="A490" s="25" t="s">
        <v>166</v>
      </c>
      <c r="B490" s="10" t="s">
        <v>84</v>
      </c>
      <c r="C490" s="10" t="s">
        <v>86</v>
      </c>
      <c r="D490" s="10" t="s">
        <v>269</v>
      </c>
      <c r="E490" s="10" t="s">
        <v>167</v>
      </c>
      <c r="F490" s="57">
        <v>52362.400000000001</v>
      </c>
      <c r="G490" s="61"/>
      <c r="H490" s="66"/>
      <c r="I490" s="66"/>
      <c r="J490" s="66"/>
      <c r="K490" s="66"/>
    </row>
    <row r="491" spans="1:11" ht="40.5" outlineLevel="2">
      <c r="A491" s="15" t="s">
        <v>220</v>
      </c>
      <c r="B491" s="10" t="s">
        <v>84</v>
      </c>
      <c r="C491" s="10" t="s">
        <v>86</v>
      </c>
      <c r="D491" s="10" t="s">
        <v>270</v>
      </c>
      <c r="E491" s="10" t="s">
        <v>445</v>
      </c>
      <c r="F491" s="57">
        <f>F492+F494</f>
        <v>948</v>
      </c>
      <c r="G491" s="61"/>
      <c r="H491" s="66"/>
      <c r="I491" s="66"/>
      <c r="J491" s="66"/>
      <c r="K491" s="66"/>
    </row>
    <row r="492" spans="1:11" ht="13.5" outlineLevel="2">
      <c r="A492" s="17" t="s">
        <v>79</v>
      </c>
      <c r="B492" s="10" t="s">
        <v>84</v>
      </c>
      <c r="C492" s="10" t="s">
        <v>86</v>
      </c>
      <c r="D492" s="10" t="s">
        <v>270</v>
      </c>
      <c r="E492" s="10" t="s">
        <v>80</v>
      </c>
      <c r="F492" s="57">
        <f>F493</f>
        <v>79.900000000000006</v>
      </c>
      <c r="G492" s="61"/>
      <c r="H492" s="66"/>
      <c r="I492" s="66"/>
      <c r="J492" s="66"/>
      <c r="K492" s="66"/>
    </row>
    <row r="493" spans="1:11" ht="13.5" outlineLevel="3">
      <c r="A493" s="17" t="s">
        <v>88</v>
      </c>
      <c r="B493" s="10" t="s">
        <v>84</v>
      </c>
      <c r="C493" s="10" t="s">
        <v>86</v>
      </c>
      <c r="D493" s="10" t="s">
        <v>270</v>
      </c>
      <c r="E493" s="10" t="s">
        <v>89</v>
      </c>
      <c r="F493" s="57">
        <v>79.900000000000006</v>
      </c>
      <c r="G493" s="61"/>
      <c r="H493" s="66"/>
      <c r="I493" s="66"/>
      <c r="J493" s="66"/>
      <c r="K493" s="66"/>
    </row>
    <row r="494" spans="1:11" ht="13.5" outlineLevel="3">
      <c r="A494" s="17" t="s">
        <v>157</v>
      </c>
      <c r="B494" s="10" t="s">
        <v>84</v>
      </c>
      <c r="C494" s="10" t="s">
        <v>86</v>
      </c>
      <c r="D494" s="10" t="s">
        <v>270</v>
      </c>
      <c r="E494" s="10" t="s">
        <v>158</v>
      </c>
      <c r="F494" s="57">
        <f>F495</f>
        <v>868.1</v>
      </c>
      <c r="G494" s="61"/>
      <c r="H494" s="66"/>
      <c r="I494" s="66"/>
      <c r="J494" s="66"/>
      <c r="K494" s="66"/>
    </row>
    <row r="495" spans="1:11" ht="13.5" outlineLevel="3">
      <c r="A495" s="25" t="s">
        <v>166</v>
      </c>
      <c r="B495" s="10" t="s">
        <v>84</v>
      </c>
      <c r="C495" s="10" t="s">
        <v>86</v>
      </c>
      <c r="D495" s="10" t="s">
        <v>270</v>
      </c>
      <c r="E495" s="10" t="s">
        <v>167</v>
      </c>
      <c r="F495" s="57">
        <v>868.1</v>
      </c>
      <c r="G495" s="61"/>
      <c r="H495" s="66"/>
      <c r="I495" s="66"/>
      <c r="J495" s="66"/>
      <c r="K495" s="66"/>
    </row>
    <row r="496" spans="1:11" ht="27" outlineLevel="3">
      <c r="A496" s="15" t="s">
        <v>567</v>
      </c>
      <c r="B496" s="10" t="s">
        <v>84</v>
      </c>
      <c r="C496" s="10" t="s">
        <v>86</v>
      </c>
      <c r="D496" s="10" t="s">
        <v>271</v>
      </c>
      <c r="E496" s="10"/>
      <c r="F496" s="57">
        <f>F497</f>
        <v>5604</v>
      </c>
      <c r="G496" s="61"/>
      <c r="H496" s="66"/>
      <c r="I496" s="66"/>
      <c r="J496" s="66"/>
      <c r="K496" s="66"/>
    </row>
    <row r="497" spans="1:11" ht="13.5" outlineLevel="3">
      <c r="A497" s="17" t="s">
        <v>149</v>
      </c>
      <c r="B497" s="10" t="s">
        <v>84</v>
      </c>
      <c r="C497" s="10" t="s">
        <v>86</v>
      </c>
      <c r="D497" s="10" t="s">
        <v>271</v>
      </c>
      <c r="E497" s="10" t="s">
        <v>151</v>
      </c>
      <c r="F497" s="57">
        <f>F498</f>
        <v>5604</v>
      </c>
      <c r="G497" s="61"/>
      <c r="H497" s="66"/>
      <c r="I497" s="66"/>
      <c r="J497" s="66"/>
      <c r="K497" s="66"/>
    </row>
    <row r="498" spans="1:11" ht="13.5" outlineLevel="3">
      <c r="A498" s="17" t="s">
        <v>150</v>
      </c>
      <c r="B498" s="10" t="s">
        <v>84</v>
      </c>
      <c r="C498" s="10" t="s">
        <v>86</v>
      </c>
      <c r="D498" s="10" t="s">
        <v>271</v>
      </c>
      <c r="E498" s="10" t="s">
        <v>152</v>
      </c>
      <c r="F498" s="57">
        <v>5604</v>
      </c>
      <c r="G498" s="61"/>
      <c r="H498" s="66"/>
      <c r="I498" s="66"/>
      <c r="J498" s="66"/>
      <c r="K498" s="66"/>
    </row>
    <row r="499" spans="1:11" ht="27" outlineLevel="3">
      <c r="A499" s="25" t="s">
        <v>221</v>
      </c>
      <c r="B499" s="10" t="s">
        <v>84</v>
      </c>
      <c r="C499" s="10" t="s">
        <v>86</v>
      </c>
      <c r="D499" s="10" t="s">
        <v>430</v>
      </c>
      <c r="E499" s="10"/>
      <c r="F499" s="57">
        <f>F500</f>
        <v>400</v>
      </c>
      <c r="G499" s="61"/>
      <c r="H499" s="66"/>
      <c r="I499" s="66"/>
      <c r="J499" s="66"/>
      <c r="K499" s="66"/>
    </row>
    <row r="500" spans="1:11" ht="13.5" outlineLevel="3">
      <c r="A500" s="17" t="s">
        <v>149</v>
      </c>
      <c r="B500" s="10" t="s">
        <v>84</v>
      </c>
      <c r="C500" s="10" t="s">
        <v>86</v>
      </c>
      <c r="D500" s="10" t="s">
        <v>430</v>
      </c>
      <c r="E500" s="10" t="s">
        <v>151</v>
      </c>
      <c r="F500" s="57">
        <f>F501</f>
        <v>400</v>
      </c>
      <c r="G500" s="61"/>
      <c r="H500" s="66"/>
      <c r="I500" s="66"/>
      <c r="J500" s="66"/>
      <c r="K500" s="66"/>
    </row>
    <row r="501" spans="1:11" ht="13.5" outlineLevel="3">
      <c r="A501" s="17" t="s">
        <v>150</v>
      </c>
      <c r="B501" s="10" t="s">
        <v>84</v>
      </c>
      <c r="C501" s="10" t="s">
        <v>86</v>
      </c>
      <c r="D501" s="10" t="s">
        <v>430</v>
      </c>
      <c r="E501" s="10" t="s">
        <v>152</v>
      </c>
      <c r="F501" s="57">
        <v>400</v>
      </c>
      <c r="G501" s="61"/>
      <c r="H501" s="66"/>
      <c r="I501" s="66"/>
      <c r="J501" s="66"/>
      <c r="K501" s="66"/>
    </row>
    <row r="502" spans="1:11" ht="40.5" outlineLevel="3">
      <c r="A502" s="25" t="s">
        <v>222</v>
      </c>
      <c r="B502" s="10" t="s">
        <v>84</v>
      </c>
      <c r="C502" s="10" t="s">
        <v>86</v>
      </c>
      <c r="D502" s="10" t="s">
        <v>432</v>
      </c>
      <c r="E502" s="10"/>
      <c r="F502" s="57">
        <f>F503</f>
        <v>100</v>
      </c>
      <c r="G502" s="61"/>
      <c r="H502" s="66"/>
      <c r="I502" s="66"/>
      <c r="J502" s="66"/>
      <c r="K502" s="66"/>
    </row>
    <row r="503" spans="1:11" ht="13.5" outlineLevel="3">
      <c r="A503" s="17" t="s">
        <v>149</v>
      </c>
      <c r="B503" s="10" t="s">
        <v>84</v>
      </c>
      <c r="C503" s="10" t="s">
        <v>86</v>
      </c>
      <c r="D503" s="10" t="s">
        <v>432</v>
      </c>
      <c r="E503" s="10" t="s">
        <v>151</v>
      </c>
      <c r="F503" s="57">
        <f>F504</f>
        <v>100</v>
      </c>
      <c r="G503" s="61"/>
      <c r="H503" s="66"/>
      <c r="I503" s="66"/>
      <c r="J503" s="66"/>
      <c r="K503" s="66"/>
    </row>
    <row r="504" spans="1:11" ht="13.5" outlineLevel="3">
      <c r="A504" s="17" t="s">
        <v>150</v>
      </c>
      <c r="B504" s="10" t="s">
        <v>84</v>
      </c>
      <c r="C504" s="10" t="s">
        <v>86</v>
      </c>
      <c r="D504" s="10" t="s">
        <v>432</v>
      </c>
      <c r="E504" s="10" t="s">
        <v>152</v>
      </c>
      <c r="F504" s="57">
        <v>100</v>
      </c>
      <c r="G504" s="61"/>
      <c r="H504" s="66"/>
      <c r="I504" s="66"/>
      <c r="J504" s="66"/>
      <c r="K504" s="66"/>
    </row>
    <row r="505" spans="1:11" ht="13.5" outlineLevel="3">
      <c r="A505" s="17" t="s">
        <v>470</v>
      </c>
      <c r="B505" s="10" t="s">
        <v>84</v>
      </c>
      <c r="C505" s="10" t="s">
        <v>86</v>
      </c>
      <c r="D505" s="10" t="s">
        <v>429</v>
      </c>
      <c r="E505" s="10"/>
      <c r="F505" s="57">
        <f>F506+F508</f>
        <v>2203.5</v>
      </c>
      <c r="G505" s="61"/>
      <c r="H505" s="66"/>
      <c r="I505" s="66"/>
      <c r="J505" s="66"/>
      <c r="K505" s="66"/>
    </row>
    <row r="506" spans="1:11" ht="13.5" outlineLevel="3">
      <c r="A506" s="17" t="s">
        <v>149</v>
      </c>
      <c r="B506" s="10" t="s">
        <v>84</v>
      </c>
      <c r="C506" s="10" t="s">
        <v>86</v>
      </c>
      <c r="D506" s="10" t="s">
        <v>429</v>
      </c>
      <c r="E506" s="10" t="s">
        <v>151</v>
      </c>
      <c r="F506" s="57">
        <f>F507</f>
        <v>165</v>
      </c>
      <c r="G506" s="61"/>
      <c r="H506" s="66"/>
      <c r="I506" s="66"/>
      <c r="J506" s="66"/>
      <c r="K506" s="66"/>
    </row>
    <row r="507" spans="1:11" ht="13.5" outlineLevel="3">
      <c r="A507" s="17" t="s">
        <v>150</v>
      </c>
      <c r="B507" s="10" t="s">
        <v>84</v>
      </c>
      <c r="C507" s="10" t="s">
        <v>86</v>
      </c>
      <c r="D507" s="10" t="s">
        <v>429</v>
      </c>
      <c r="E507" s="10" t="s">
        <v>152</v>
      </c>
      <c r="F507" s="57">
        <v>165</v>
      </c>
      <c r="G507" s="61"/>
      <c r="H507" s="66"/>
      <c r="I507" s="66"/>
      <c r="J507" s="66"/>
      <c r="K507" s="66"/>
    </row>
    <row r="508" spans="1:11" ht="13.5" outlineLevel="3">
      <c r="A508" s="17" t="s">
        <v>157</v>
      </c>
      <c r="B508" s="10" t="s">
        <v>84</v>
      </c>
      <c r="C508" s="10" t="s">
        <v>86</v>
      </c>
      <c r="D508" s="10" t="s">
        <v>429</v>
      </c>
      <c r="E508" s="10" t="s">
        <v>158</v>
      </c>
      <c r="F508" s="57">
        <f>F509</f>
        <v>2038.5</v>
      </c>
      <c r="G508" s="61"/>
      <c r="H508" s="66"/>
      <c r="I508" s="66"/>
      <c r="J508" s="66"/>
      <c r="K508" s="66"/>
    </row>
    <row r="509" spans="1:11" ht="13.5" outlineLevel="3">
      <c r="A509" s="25" t="s">
        <v>166</v>
      </c>
      <c r="B509" s="10" t="s">
        <v>84</v>
      </c>
      <c r="C509" s="10" t="s">
        <v>86</v>
      </c>
      <c r="D509" s="10" t="s">
        <v>429</v>
      </c>
      <c r="E509" s="10" t="s">
        <v>167</v>
      </c>
      <c r="F509" s="57">
        <v>2038.5</v>
      </c>
      <c r="G509" s="61"/>
      <c r="H509" s="66"/>
      <c r="I509" s="66"/>
      <c r="J509" s="66"/>
      <c r="K509" s="66"/>
    </row>
    <row r="510" spans="1:11" ht="27" outlineLevel="3">
      <c r="A510" s="17" t="s">
        <v>223</v>
      </c>
      <c r="B510" s="10" t="s">
        <v>84</v>
      </c>
      <c r="C510" s="10" t="s">
        <v>86</v>
      </c>
      <c r="D510" s="10" t="s">
        <v>428</v>
      </c>
      <c r="E510" s="10"/>
      <c r="F510" s="57">
        <f>F511</f>
        <v>5604</v>
      </c>
      <c r="G510" s="61"/>
      <c r="H510" s="66"/>
      <c r="I510" s="66"/>
      <c r="J510" s="66"/>
      <c r="K510" s="66"/>
    </row>
    <row r="511" spans="1:11" ht="13.5" outlineLevel="3">
      <c r="A511" s="17" t="s">
        <v>149</v>
      </c>
      <c r="B511" s="10" t="s">
        <v>84</v>
      </c>
      <c r="C511" s="10" t="s">
        <v>86</v>
      </c>
      <c r="D511" s="10" t="s">
        <v>428</v>
      </c>
      <c r="E511" s="10" t="s">
        <v>151</v>
      </c>
      <c r="F511" s="57">
        <f>F512</f>
        <v>5604</v>
      </c>
      <c r="G511" s="61"/>
      <c r="H511" s="66"/>
      <c r="I511" s="66"/>
      <c r="J511" s="66"/>
      <c r="K511" s="66"/>
    </row>
    <row r="512" spans="1:11" ht="13.5" outlineLevel="3">
      <c r="A512" s="17" t="s">
        <v>150</v>
      </c>
      <c r="B512" s="10" t="s">
        <v>84</v>
      </c>
      <c r="C512" s="10" t="s">
        <v>86</v>
      </c>
      <c r="D512" s="10" t="s">
        <v>428</v>
      </c>
      <c r="E512" s="10" t="s">
        <v>152</v>
      </c>
      <c r="F512" s="57">
        <v>5604</v>
      </c>
      <c r="G512" s="61"/>
      <c r="H512" s="66"/>
      <c r="I512" s="66"/>
      <c r="J512" s="66"/>
      <c r="K512" s="66"/>
    </row>
    <row r="513" spans="1:11" ht="40.5" outlineLevel="3">
      <c r="A513" s="17" t="s">
        <v>224</v>
      </c>
      <c r="B513" s="10" t="s">
        <v>84</v>
      </c>
      <c r="C513" s="10" t="s">
        <v>86</v>
      </c>
      <c r="D513" s="10" t="s">
        <v>431</v>
      </c>
      <c r="E513" s="10"/>
      <c r="F513" s="57">
        <f>F514</f>
        <v>100</v>
      </c>
      <c r="G513" s="61"/>
      <c r="H513" s="66"/>
      <c r="I513" s="66"/>
      <c r="J513" s="66"/>
      <c r="K513" s="66"/>
    </row>
    <row r="514" spans="1:11" ht="13.5" outlineLevel="3">
      <c r="A514" s="17" t="s">
        <v>149</v>
      </c>
      <c r="B514" s="10" t="s">
        <v>84</v>
      </c>
      <c r="C514" s="10" t="s">
        <v>86</v>
      </c>
      <c r="D514" s="10" t="s">
        <v>431</v>
      </c>
      <c r="E514" s="10" t="s">
        <v>151</v>
      </c>
      <c r="F514" s="57">
        <f>F515</f>
        <v>100</v>
      </c>
      <c r="G514" s="61"/>
      <c r="H514" s="66"/>
      <c r="I514" s="66"/>
      <c r="J514" s="66"/>
      <c r="K514" s="66"/>
    </row>
    <row r="515" spans="1:11" ht="13.5" outlineLevel="3">
      <c r="A515" s="17" t="s">
        <v>150</v>
      </c>
      <c r="B515" s="10" t="s">
        <v>84</v>
      </c>
      <c r="C515" s="10" t="s">
        <v>86</v>
      </c>
      <c r="D515" s="10" t="s">
        <v>431</v>
      </c>
      <c r="E515" s="10" t="s">
        <v>152</v>
      </c>
      <c r="F515" s="57">
        <v>100</v>
      </c>
      <c r="G515" s="61"/>
      <c r="H515" s="66"/>
      <c r="I515" s="66"/>
      <c r="J515" s="66"/>
      <c r="K515" s="66"/>
    </row>
    <row r="516" spans="1:11" ht="13.5" outlineLevel="3">
      <c r="A516" s="17" t="s">
        <v>576</v>
      </c>
      <c r="B516" s="10" t="s">
        <v>84</v>
      </c>
      <c r="C516" s="10" t="s">
        <v>577</v>
      </c>
      <c r="D516" s="10"/>
      <c r="E516" s="10"/>
      <c r="F516" s="57">
        <f>F517</f>
        <v>155125.80000000002</v>
      </c>
      <c r="G516" s="61"/>
      <c r="H516" s="66"/>
      <c r="I516" s="66"/>
      <c r="J516" s="66"/>
      <c r="K516" s="66"/>
    </row>
    <row r="517" spans="1:11" ht="27" outlineLevel="3">
      <c r="A517" s="23" t="s">
        <v>379</v>
      </c>
      <c r="B517" s="10" t="s">
        <v>84</v>
      </c>
      <c r="C517" s="10" t="s">
        <v>577</v>
      </c>
      <c r="D517" s="10" t="s">
        <v>559</v>
      </c>
      <c r="E517" s="10"/>
      <c r="F517" s="57">
        <f>F518+F521+F524+F527</f>
        <v>155125.80000000002</v>
      </c>
      <c r="G517" s="61"/>
      <c r="H517" s="66"/>
      <c r="I517" s="66"/>
      <c r="J517" s="66"/>
      <c r="K517" s="66"/>
    </row>
    <row r="518" spans="1:11" ht="27" outlineLevel="2">
      <c r="A518" s="71" t="s">
        <v>420</v>
      </c>
      <c r="B518" s="10" t="s">
        <v>84</v>
      </c>
      <c r="C518" s="10" t="s">
        <v>577</v>
      </c>
      <c r="D518" s="10" t="s">
        <v>272</v>
      </c>
      <c r="E518" s="10" t="s">
        <v>445</v>
      </c>
      <c r="F518" s="57">
        <f>F519</f>
        <v>153852.6</v>
      </c>
      <c r="G518" s="61"/>
      <c r="H518" s="66"/>
      <c r="I518" s="66"/>
      <c r="J518" s="66"/>
      <c r="K518" s="66"/>
    </row>
    <row r="519" spans="1:11" ht="13.5" outlineLevel="2">
      <c r="A519" s="17" t="s">
        <v>157</v>
      </c>
      <c r="B519" s="10" t="s">
        <v>84</v>
      </c>
      <c r="C519" s="10" t="s">
        <v>577</v>
      </c>
      <c r="D519" s="10" t="s">
        <v>272</v>
      </c>
      <c r="E519" s="10" t="s">
        <v>158</v>
      </c>
      <c r="F519" s="57">
        <f>F520</f>
        <v>153852.6</v>
      </c>
      <c r="G519" s="61"/>
      <c r="H519" s="66"/>
      <c r="I519" s="66"/>
      <c r="J519" s="66"/>
      <c r="K519" s="66"/>
    </row>
    <row r="520" spans="1:11" ht="13.5" outlineLevel="2">
      <c r="A520" s="25" t="s">
        <v>166</v>
      </c>
      <c r="B520" s="10" t="s">
        <v>84</v>
      </c>
      <c r="C520" s="10" t="s">
        <v>577</v>
      </c>
      <c r="D520" s="10" t="s">
        <v>272</v>
      </c>
      <c r="E520" s="10" t="s">
        <v>167</v>
      </c>
      <c r="F520" s="57">
        <v>153852.6</v>
      </c>
      <c r="G520" s="61">
        <v>-8097.5</v>
      </c>
      <c r="H520" s="66"/>
      <c r="I520" s="66"/>
      <c r="J520" s="66"/>
      <c r="K520" s="66"/>
    </row>
    <row r="521" spans="1:11" ht="27" outlineLevel="2">
      <c r="A521" s="17" t="s">
        <v>380</v>
      </c>
      <c r="B521" s="10" t="s">
        <v>84</v>
      </c>
      <c r="C521" s="10" t="s">
        <v>577</v>
      </c>
      <c r="D521" s="10" t="s">
        <v>273</v>
      </c>
      <c r="E521" s="10" t="s">
        <v>445</v>
      </c>
      <c r="F521" s="57">
        <f>F522</f>
        <v>90.2</v>
      </c>
      <c r="G521" s="61"/>
      <c r="H521" s="66"/>
      <c r="I521" s="66"/>
      <c r="J521" s="66"/>
      <c r="K521" s="66"/>
    </row>
    <row r="522" spans="1:11" ht="13.5" outlineLevel="2">
      <c r="A522" s="17" t="s">
        <v>157</v>
      </c>
      <c r="B522" s="10" t="s">
        <v>84</v>
      </c>
      <c r="C522" s="10" t="s">
        <v>577</v>
      </c>
      <c r="D522" s="10" t="s">
        <v>273</v>
      </c>
      <c r="E522" s="10" t="s">
        <v>158</v>
      </c>
      <c r="F522" s="57">
        <f>F523</f>
        <v>90.2</v>
      </c>
      <c r="G522" s="61"/>
      <c r="H522" s="66"/>
      <c r="I522" s="66"/>
      <c r="J522" s="66"/>
      <c r="K522" s="66"/>
    </row>
    <row r="523" spans="1:11" ht="13.5" outlineLevel="2">
      <c r="A523" s="25" t="s">
        <v>166</v>
      </c>
      <c r="B523" s="10" t="s">
        <v>84</v>
      </c>
      <c r="C523" s="10" t="s">
        <v>577</v>
      </c>
      <c r="D523" s="10" t="s">
        <v>273</v>
      </c>
      <c r="E523" s="10" t="s">
        <v>167</v>
      </c>
      <c r="F523" s="57">
        <v>90.2</v>
      </c>
      <c r="G523" s="61"/>
      <c r="H523" s="66"/>
      <c r="I523" s="66"/>
      <c r="J523" s="66"/>
      <c r="K523" s="66"/>
    </row>
    <row r="524" spans="1:11" ht="27" outlineLevel="2">
      <c r="A524" s="25" t="s">
        <v>21</v>
      </c>
      <c r="B524" s="10" t="s">
        <v>84</v>
      </c>
      <c r="C524" s="10" t="s">
        <v>577</v>
      </c>
      <c r="D524" s="10" t="s">
        <v>274</v>
      </c>
      <c r="E524" s="10" t="s">
        <v>445</v>
      </c>
      <c r="F524" s="57">
        <f>F525</f>
        <v>270.7</v>
      </c>
      <c r="G524" s="61"/>
      <c r="H524" s="66"/>
      <c r="I524" s="66"/>
      <c r="J524" s="66"/>
      <c r="K524" s="66"/>
    </row>
    <row r="525" spans="1:11" ht="13.5" outlineLevel="2">
      <c r="A525" s="17" t="s">
        <v>157</v>
      </c>
      <c r="B525" s="10" t="s">
        <v>84</v>
      </c>
      <c r="C525" s="10" t="s">
        <v>577</v>
      </c>
      <c r="D525" s="10" t="s">
        <v>274</v>
      </c>
      <c r="E525" s="10" t="s">
        <v>158</v>
      </c>
      <c r="F525" s="57">
        <f>F526</f>
        <v>270.7</v>
      </c>
      <c r="G525" s="61"/>
      <c r="H525" s="66"/>
      <c r="I525" s="66"/>
      <c r="J525" s="66"/>
      <c r="K525" s="66"/>
    </row>
    <row r="526" spans="1:11" ht="13.5" outlineLevel="2">
      <c r="A526" s="25" t="s">
        <v>166</v>
      </c>
      <c r="B526" s="10" t="s">
        <v>84</v>
      </c>
      <c r="C526" s="10" t="s">
        <v>577</v>
      </c>
      <c r="D526" s="10" t="s">
        <v>274</v>
      </c>
      <c r="E526" s="10" t="s">
        <v>167</v>
      </c>
      <c r="F526" s="57">
        <v>270.7</v>
      </c>
      <c r="G526" s="61"/>
      <c r="H526" s="66"/>
      <c r="I526" s="66"/>
      <c r="J526" s="66"/>
      <c r="K526" s="66"/>
    </row>
    <row r="527" spans="1:11" ht="13.5" outlineLevel="2">
      <c r="A527" s="25" t="s">
        <v>586</v>
      </c>
      <c r="B527" s="10" t="s">
        <v>84</v>
      </c>
      <c r="C527" s="10" t="s">
        <v>577</v>
      </c>
      <c r="D527" s="10" t="s">
        <v>587</v>
      </c>
      <c r="E527" s="10"/>
      <c r="F527" s="57">
        <f>F528</f>
        <v>912.3</v>
      </c>
      <c r="G527" s="61"/>
      <c r="H527" s="66"/>
      <c r="I527" s="66"/>
      <c r="J527" s="66"/>
      <c r="K527" s="66"/>
    </row>
    <row r="528" spans="1:11" ht="13.5" outlineLevel="2">
      <c r="A528" s="17" t="s">
        <v>157</v>
      </c>
      <c r="B528" s="10" t="s">
        <v>84</v>
      </c>
      <c r="C528" s="10" t="s">
        <v>577</v>
      </c>
      <c r="D528" s="10" t="s">
        <v>587</v>
      </c>
      <c r="E528" s="10" t="s">
        <v>158</v>
      </c>
      <c r="F528" s="57">
        <f>F529</f>
        <v>912.3</v>
      </c>
      <c r="G528" s="61"/>
      <c r="H528" s="66"/>
      <c r="I528" s="66"/>
      <c r="J528" s="66"/>
      <c r="K528" s="66"/>
    </row>
    <row r="529" spans="1:11" ht="13.5" outlineLevel="2">
      <c r="A529" s="25" t="s">
        <v>166</v>
      </c>
      <c r="B529" s="10" t="s">
        <v>84</v>
      </c>
      <c r="C529" s="10" t="s">
        <v>577</v>
      </c>
      <c r="D529" s="10" t="s">
        <v>587</v>
      </c>
      <c r="E529" s="10" t="s">
        <v>167</v>
      </c>
      <c r="F529" s="57">
        <v>912.3</v>
      </c>
      <c r="G529" s="61"/>
      <c r="H529" s="66"/>
      <c r="I529" s="66"/>
      <c r="J529" s="66"/>
      <c r="K529" s="66"/>
    </row>
    <row r="530" spans="1:11" ht="13.5" outlineLevel="3">
      <c r="A530" s="27" t="s">
        <v>119</v>
      </c>
      <c r="B530" s="10" t="s">
        <v>84</v>
      </c>
      <c r="C530" s="10" t="s">
        <v>120</v>
      </c>
      <c r="D530" s="10"/>
      <c r="E530" s="10"/>
      <c r="F530" s="57">
        <f>F531</f>
        <v>601</v>
      </c>
      <c r="G530" s="61"/>
      <c r="H530" s="66"/>
      <c r="I530" s="66"/>
      <c r="J530" s="66"/>
      <c r="K530" s="66"/>
    </row>
    <row r="531" spans="1:11" ht="27" outlineLevel="3">
      <c r="A531" s="15" t="s">
        <v>185</v>
      </c>
      <c r="B531" s="10" t="s">
        <v>84</v>
      </c>
      <c r="C531" s="10" t="s">
        <v>120</v>
      </c>
      <c r="D531" s="10" t="s">
        <v>90</v>
      </c>
      <c r="E531" s="10"/>
      <c r="F531" s="57">
        <f>F532+F536+F540</f>
        <v>601</v>
      </c>
      <c r="G531" s="61"/>
      <c r="H531" s="66"/>
      <c r="I531" s="66"/>
      <c r="J531" s="66"/>
      <c r="K531" s="66"/>
    </row>
    <row r="532" spans="1:11" ht="13.5" outlineLevel="3">
      <c r="A532" s="23" t="s">
        <v>186</v>
      </c>
      <c r="B532" s="10" t="s">
        <v>84</v>
      </c>
      <c r="C532" s="10" t="s">
        <v>120</v>
      </c>
      <c r="D532" s="10" t="s">
        <v>252</v>
      </c>
      <c r="E532" s="10"/>
      <c r="F532" s="57">
        <f>F533</f>
        <v>200</v>
      </c>
      <c r="G532" s="61"/>
      <c r="H532" s="66"/>
      <c r="I532" s="66"/>
      <c r="J532" s="66"/>
      <c r="K532" s="66"/>
    </row>
    <row r="533" spans="1:11" ht="27" outlineLevel="2">
      <c r="A533" s="15" t="s">
        <v>226</v>
      </c>
      <c r="B533" s="10" t="s">
        <v>84</v>
      </c>
      <c r="C533" s="10" t="s">
        <v>120</v>
      </c>
      <c r="D533" s="10" t="s">
        <v>275</v>
      </c>
      <c r="E533" s="10" t="s">
        <v>445</v>
      </c>
      <c r="F533" s="57">
        <f>F534</f>
        <v>200</v>
      </c>
      <c r="G533" s="61"/>
      <c r="H533" s="66"/>
      <c r="I533" s="66"/>
      <c r="J533" s="66"/>
      <c r="K533" s="66"/>
    </row>
    <row r="534" spans="1:11" ht="28.5" customHeight="1" outlineLevel="2">
      <c r="A534" s="17" t="s">
        <v>147</v>
      </c>
      <c r="B534" s="10" t="s">
        <v>84</v>
      </c>
      <c r="C534" s="10" t="s">
        <v>120</v>
      </c>
      <c r="D534" s="10" t="s">
        <v>275</v>
      </c>
      <c r="E534" s="10" t="s">
        <v>129</v>
      </c>
      <c r="F534" s="57">
        <f>F535</f>
        <v>200</v>
      </c>
      <c r="G534" s="61"/>
      <c r="H534" s="66"/>
      <c r="I534" s="66"/>
      <c r="J534" s="66"/>
      <c r="K534" s="66"/>
    </row>
    <row r="535" spans="1:11" ht="13.5" outlineLevel="3">
      <c r="A535" s="17" t="s">
        <v>169</v>
      </c>
      <c r="B535" s="10" t="s">
        <v>84</v>
      </c>
      <c r="C535" s="10" t="s">
        <v>120</v>
      </c>
      <c r="D535" s="10" t="s">
        <v>275</v>
      </c>
      <c r="E535" s="10" t="s">
        <v>170</v>
      </c>
      <c r="F535" s="57">
        <v>200</v>
      </c>
      <c r="G535" s="61"/>
      <c r="H535" s="66"/>
      <c r="I535" s="66"/>
      <c r="J535" s="66"/>
      <c r="K535" s="66"/>
    </row>
    <row r="536" spans="1:11" ht="13.5" outlineLevel="3">
      <c r="A536" s="23" t="s">
        <v>187</v>
      </c>
      <c r="B536" s="10" t="s">
        <v>84</v>
      </c>
      <c r="C536" s="10" t="s">
        <v>120</v>
      </c>
      <c r="D536" s="10" t="s">
        <v>91</v>
      </c>
      <c r="E536" s="10"/>
      <c r="F536" s="57">
        <f>F537</f>
        <v>350</v>
      </c>
      <c r="G536" s="61"/>
      <c r="H536" s="66"/>
      <c r="I536" s="66"/>
      <c r="J536" s="66"/>
      <c r="K536" s="66"/>
    </row>
    <row r="537" spans="1:11" ht="27" outlineLevel="3">
      <c r="A537" s="15" t="s">
        <v>226</v>
      </c>
      <c r="B537" s="10" t="s">
        <v>84</v>
      </c>
      <c r="C537" s="10" t="s">
        <v>120</v>
      </c>
      <c r="D537" s="10" t="s">
        <v>276</v>
      </c>
      <c r="E537" s="10" t="s">
        <v>445</v>
      </c>
      <c r="F537" s="57">
        <f>F538</f>
        <v>350</v>
      </c>
      <c r="G537" s="61"/>
      <c r="H537" s="66"/>
      <c r="I537" s="66"/>
      <c r="J537" s="66"/>
      <c r="K537" s="66"/>
    </row>
    <row r="538" spans="1:11" ht="27.75" customHeight="1" outlineLevel="3">
      <c r="A538" s="17" t="s">
        <v>147</v>
      </c>
      <c r="B538" s="10" t="s">
        <v>84</v>
      </c>
      <c r="C538" s="10" t="s">
        <v>120</v>
      </c>
      <c r="D538" s="10" t="s">
        <v>276</v>
      </c>
      <c r="E538" s="10" t="s">
        <v>129</v>
      </c>
      <c r="F538" s="57">
        <f>F539</f>
        <v>350</v>
      </c>
      <c r="G538" s="61"/>
      <c r="H538" s="66"/>
      <c r="I538" s="66"/>
      <c r="J538" s="66"/>
      <c r="K538" s="66"/>
    </row>
    <row r="539" spans="1:11" ht="13.5" outlineLevel="3">
      <c r="A539" s="17" t="s">
        <v>169</v>
      </c>
      <c r="B539" s="10" t="s">
        <v>84</v>
      </c>
      <c r="C539" s="10" t="s">
        <v>120</v>
      </c>
      <c r="D539" s="10" t="s">
        <v>276</v>
      </c>
      <c r="E539" s="10" t="s">
        <v>170</v>
      </c>
      <c r="F539" s="57">
        <v>350</v>
      </c>
      <c r="G539" s="61"/>
      <c r="H539" s="66"/>
      <c r="I539" s="66"/>
      <c r="J539" s="66"/>
      <c r="K539" s="66"/>
    </row>
    <row r="540" spans="1:11" ht="27" outlineLevel="3">
      <c r="A540" s="23" t="s">
        <v>379</v>
      </c>
      <c r="B540" s="10" t="s">
        <v>84</v>
      </c>
      <c r="C540" s="10" t="s">
        <v>120</v>
      </c>
      <c r="D540" s="10" t="s">
        <v>559</v>
      </c>
      <c r="E540" s="10"/>
      <c r="F540" s="57">
        <f>F541</f>
        <v>51</v>
      </c>
      <c r="G540" s="61"/>
      <c r="H540" s="66"/>
      <c r="I540" s="66"/>
      <c r="J540" s="66"/>
      <c r="K540" s="66"/>
    </row>
    <row r="541" spans="1:11" ht="27" outlineLevel="3">
      <c r="A541" s="15" t="s">
        <v>226</v>
      </c>
      <c r="B541" s="10" t="s">
        <v>84</v>
      </c>
      <c r="C541" s="10" t="s">
        <v>120</v>
      </c>
      <c r="D541" s="10" t="s">
        <v>277</v>
      </c>
      <c r="E541" s="10" t="s">
        <v>445</v>
      </c>
      <c r="F541" s="57">
        <f>F542</f>
        <v>51</v>
      </c>
      <c r="G541" s="61"/>
      <c r="H541" s="66"/>
      <c r="I541" s="66"/>
      <c r="J541" s="66"/>
      <c r="K541" s="66"/>
    </row>
    <row r="542" spans="1:11" ht="27" customHeight="1" outlineLevel="3">
      <c r="A542" s="17" t="s">
        <v>147</v>
      </c>
      <c r="B542" s="10" t="s">
        <v>84</v>
      </c>
      <c r="C542" s="10" t="s">
        <v>120</v>
      </c>
      <c r="D542" s="10" t="s">
        <v>277</v>
      </c>
      <c r="E542" s="10" t="s">
        <v>129</v>
      </c>
      <c r="F542" s="57">
        <f>F543</f>
        <v>51</v>
      </c>
      <c r="G542" s="61"/>
      <c r="H542" s="66"/>
      <c r="I542" s="66"/>
      <c r="J542" s="66"/>
      <c r="K542" s="66"/>
    </row>
    <row r="543" spans="1:11" ht="13.5" outlineLevel="3">
      <c r="A543" s="17" t="s">
        <v>169</v>
      </c>
      <c r="B543" s="10" t="s">
        <v>84</v>
      </c>
      <c r="C543" s="10" t="s">
        <v>120</v>
      </c>
      <c r="D543" s="10" t="s">
        <v>277</v>
      </c>
      <c r="E543" s="10" t="s">
        <v>170</v>
      </c>
      <c r="F543" s="57">
        <v>51</v>
      </c>
      <c r="G543" s="61"/>
      <c r="H543" s="66"/>
      <c r="I543" s="66"/>
      <c r="J543" s="66"/>
      <c r="K543" s="66"/>
    </row>
    <row r="544" spans="1:11" ht="13.5" outlineLevel="1">
      <c r="A544" s="15" t="s">
        <v>575</v>
      </c>
      <c r="B544" s="10" t="s">
        <v>84</v>
      </c>
      <c r="C544" s="10" t="s">
        <v>61</v>
      </c>
      <c r="D544" s="10"/>
      <c r="E544" s="10" t="s">
        <v>445</v>
      </c>
      <c r="F544" s="57">
        <f>F545</f>
        <v>19150</v>
      </c>
      <c r="G544" s="61"/>
      <c r="H544" s="66"/>
      <c r="I544" s="66"/>
      <c r="J544" s="66"/>
      <c r="K544" s="66"/>
    </row>
    <row r="545" spans="1:11" ht="27" outlineLevel="1">
      <c r="A545" s="15" t="s">
        <v>185</v>
      </c>
      <c r="B545" s="10" t="s">
        <v>84</v>
      </c>
      <c r="C545" s="10" t="s">
        <v>61</v>
      </c>
      <c r="D545" s="10" t="s">
        <v>90</v>
      </c>
      <c r="E545" s="10"/>
      <c r="F545" s="57">
        <f>F546</f>
        <v>19150</v>
      </c>
      <c r="G545" s="61"/>
      <c r="H545" s="66"/>
      <c r="I545" s="66"/>
      <c r="J545" s="66"/>
      <c r="K545" s="66"/>
    </row>
    <row r="546" spans="1:11" ht="27" outlineLevel="1">
      <c r="A546" s="23" t="s">
        <v>379</v>
      </c>
      <c r="B546" s="10" t="s">
        <v>84</v>
      </c>
      <c r="C546" s="10" t="s">
        <v>61</v>
      </c>
      <c r="D546" s="10" t="s">
        <v>559</v>
      </c>
      <c r="E546" s="10"/>
      <c r="F546" s="57">
        <f>F547+F550</f>
        <v>19150</v>
      </c>
      <c r="G546" s="61"/>
      <c r="H546" s="66"/>
      <c r="I546" s="66"/>
      <c r="J546" s="66"/>
      <c r="K546" s="66"/>
    </row>
    <row r="547" spans="1:11" ht="27" outlineLevel="2">
      <c r="A547" s="17" t="s">
        <v>227</v>
      </c>
      <c r="B547" s="10" t="s">
        <v>84</v>
      </c>
      <c r="C547" s="10" t="s">
        <v>61</v>
      </c>
      <c r="D547" s="10" t="s">
        <v>560</v>
      </c>
      <c r="E547" s="10" t="s">
        <v>445</v>
      </c>
      <c r="F547" s="57">
        <f>F548</f>
        <v>18599</v>
      </c>
      <c r="G547" s="61"/>
      <c r="H547" s="66"/>
      <c r="I547" s="66"/>
      <c r="J547" s="66"/>
      <c r="K547" s="66"/>
    </row>
    <row r="548" spans="1:11" ht="13.5" outlineLevel="2">
      <c r="A548" s="17" t="s">
        <v>149</v>
      </c>
      <c r="B548" s="10" t="s">
        <v>84</v>
      </c>
      <c r="C548" s="10" t="s">
        <v>61</v>
      </c>
      <c r="D548" s="10" t="s">
        <v>560</v>
      </c>
      <c r="E548" s="10" t="s">
        <v>151</v>
      </c>
      <c r="F548" s="57">
        <f>F549</f>
        <v>18599</v>
      </c>
      <c r="G548" s="61"/>
      <c r="H548" s="66"/>
      <c r="I548" s="66"/>
      <c r="J548" s="66"/>
      <c r="K548" s="66"/>
    </row>
    <row r="549" spans="1:11" ht="13.5" outlineLevel="3">
      <c r="A549" s="17" t="s">
        <v>150</v>
      </c>
      <c r="B549" s="10" t="s">
        <v>84</v>
      </c>
      <c r="C549" s="10" t="s">
        <v>61</v>
      </c>
      <c r="D549" s="10" t="s">
        <v>560</v>
      </c>
      <c r="E549" s="10" t="s">
        <v>152</v>
      </c>
      <c r="F549" s="57">
        <v>18599</v>
      </c>
      <c r="G549" s="61">
        <v>-1744</v>
      </c>
      <c r="H549" s="66"/>
      <c r="I549" s="66"/>
      <c r="J549" s="66"/>
      <c r="K549" s="66"/>
    </row>
    <row r="550" spans="1:11" ht="13.5" outlineLevel="2">
      <c r="A550" s="15" t="s">
        <v>377</v>
      </c>
      <c r="B550" s="10" t="s">
        <v>84</v>
      </c>
      <c r="C550" s="10" t="s">
        <v>61</v>
      </c>
      <c r="D550" s="10" t="s">
        <v>278</v>
      </c>
      <c r="E550" s="10" t="s">
        <v>445</v>
      </c>
      <c r="F550" s="57">
        <f>F551</f>
        <v>551</v>
      </c>
      <c r="G550" s="61"/>
      <c r="H550" s="66"/>
      <c r="I550" s="66"/>
      <c r="J550" s="66"/>
      <c r="K550" s="66"/>
    </row>
    <row r="551" spans="1:11" ht="13.5" outlineLevel="2">
      <c r="A551" s="17" t="s">
        <v>149</v>
      </c>
      <c r="B551" s="10" t="s">
        <v>84</v>
      </c>
      <c r="C551" s="10" t="s">
        <v>61</v>
      </c>
      <c r="D551" s="10" t="s">
        <v>278</v>
      </c>
      <c r="E551" s="10" t="s">
        <v>151</v>
      </c>
      <c r="F551" s="57">
        <f>F552</f>
        <v>551</v>
      </c>
      <c r="G551" s="61"/>
      <c r="H551" s="66"/>
      <c r="I551" s="66"/>
      <c r="J551" s="66"/>
      <c r="K551" s="66"/>
    </row>
    <row r="552" spans="1:11" ht="13.5" outlineLevel="3">
      <c r="A552" s="17" t="s">
        <v>150</v>
      </c>
      <c r="B552" s="10" t="s">
        <v>84</v>
      </c>
      <c r="C552" s="10" t="s">
        <v>61</v>
      </c>
      <c r="D552" s="10" t="s">
        <v>278</v>
      </c>
      <c r="E552" s="10" t="s">
        <v>152</v>
      </c>
      <c r="F552" s="57">
        <v>551</v>
      </c>
      <c r="G552" s="61"/>
      <c r="H552" s="66"/>
      <c r="I552" s="66"/>
      <c r="J552" s="66"/>
      <c r="K552" s="66"/>
    </row>
    <row r="553" spans="1:11" ht="13.5" outlineLevel="1">
      <c r="A553" s="15" t="s">
        <v>62</v>
      </c>
      <c r="B553" s="10" t="s">
        <v>84</v>
      </c>
      <c r="C553" s="10" t="s">
        <v>63</v>
      </c>
      <c r="D553" s="10"/>
      <c r="E553" s="10" t="s">
        <v>445</v>
      </c>
      <c r="F553" s="57">
        <f>F554+F586+F602</f>
        <v>76718</v>
      </c>
      <c r="G553" s="61"/>
      <c r="H553" s="66"/>
      <c r="I553" s="66"/>
      <c r="J553" s="66"/>
      <c r="K553" s="66"/>
    </row>
    <row r="554" spans="1:11" ht="27" outlineLevel="1">
      <c r="A554" s="15" t="s">
        <v>185</v>
      </c>
      <c r="B554" s="10" t="s">
        <v>84</v>
      </c>
      <c r="C554" s="10" t="s">
        <v>63</v>
      </c>
      <c r="D554" s="10" t="s">
        <v>90</v>
      </c>
      <c r="E554" s="10"/>
      <c r="F554" s="57">
        <f>F555+F559</f>
        <v>64883.1</v>
      </c>
      <c r="G554" s="61"/>
      <c r="H554" s="66"/>
      <c r="I554" s="66"/>
      <c r="J554" s="66"/>
      <c r="K554" s="66"/>
    </row>
    <row r="555" spans="1:11" ht="13.5" outlineLevel="1">
      <c r="A555" s="23" t="s">
        <v>186</v>
      </c>
      <c r="B555" s="10" t="s">
        <v>84</v>
      </c>
      <c r="C555" s="10" t="s">
        <v>63</v>
      </c>
      <c r="D555" s="10" t="s">
        <v>252</v>
      </c>
      <c r="E555" s="10"/>
      <c r="F555" s="57">
        <f>F556</f>
        <v>1746</v>
      </c>
      <c r="G555" s="61"/>
      <c r="H555" s="66"/>
      <c r="I555" s="66"/>
      <c r="J555" s="66"/>
      <c r="K555" s="66"/>
    </row>
    <row r="556" spans="1:11" ht="40.5" outlineLevel="1">
      <c r="A556" s="22" t="s">
        <v>228</v>
      </c>
      <c r="B556" s="10" t="s">
        <v>84</v>
      </c>
      <c r="C556" s="10" t="s">
        <v>63</v>
      </c>
      <c r="D556" s="10" t="s">
        <v>279</v>
      </c>
      <c r="E556" s="10" t="s">
        <v>445</v>
      </c>
      <c r="F556" s="57">
        <f>F557</f>
        <v>1746</v>
      </c>
      <c r="G556" s="61"/>
      <c r="H556" s="66"/>
      <c r="I556" s="66"/>
      <c r="J556" s="66"/>
      <c r="K556" s="66"/>
    </row>
    <row r="557" spans="1:11" ht="27" customHeight="1" outlineLevel="1">
      <c r="A557" s="17" t="s">
        <v>147</v>
      </c>
      <c r="B557" s="10" t="s">
        <v>84</v>
      </c>
      <c r="C557" s="10" t="s">
        <v>63</v>
      </c>
      <c r="D557" s="10" t="s">
        <v>279</v>
      </c>
      <c r="E557" s="10" t="s">
        <v>129</v>
      </c>
      <c r="F557" s="57">
        <f>F558</f>
        <v>1746</v>
      </c>
      <c r="G557" s="61"/>
      <c r="H557" s="66"/>
      <c r="I557" s="66"/>
      <c r="J557" s="66"/>
      <c r="K557" s="66"/>
    </row>
    <row r="558" spans="1:11" ht="13.5" outlineLevel="1">
      <c r="A558" s="17" t="s">
        <v>169</v>
      </c>
      <c r="B558" s="10" t="s">
        <v>84</v>
      </c>
      <c r="C558" s="10" t="s">
        <v>63</v>
      </c>
      <c r="D558" s="10" t="s">
        <v>279</v>
      </c>
      <c r="E558" s="10" t="s">
        <v>170</v>
      </c>
      <c r="F558" s="57">
        <v>1746</v>
      </c>
      <c r="G558" s="61"/>
      <c r="H558" s="66"/>
      <c r="I558" s="66"/>
      <c r="J558" s="66"/>
      <c r="K558" s="66"/>
    </row>
    <row r="559" spans="1:11" ht="13.5" outlineLevel="3">
      <c r="A559" s="25" t="s">
        <v>229</v>
      </c>
      <c r="B559" s="10" t="s">
        <v>84</v>
      </c>
      <c r="C559" s="10" t="s">
        <v>63</v>
      </c>
      <c r="D559" s="10" t="s">
        <v>280</v>
      </c>
      <c r="E559" s="10"/>
      <c r="F559" s="57">
        <f>F567+F570+F560+F577+F580+F583</f>
        <v>63137.1</v>
      </c>
      <c r="G559" s="61"/>
      <c r="H559" s="66"/>
      <c r="I559" s="66"/>
      <c r="J559" s="66"/>
      <c r="K559" s="66"/>
    </row>
    <row r="560" spans="1:11" ht="27" outlineLevel="3">
      <c r="A560" s="15" t="s">
        <v>203</v>
      </c>
      <c r="B560" s="10" t="s">
        <v>84</v>
      </c>
      <c r="C560" s="10" t="s">
        <v>63</v>
      </c>
      <c r="D560" s="10" t="s">
        <v>281</v>
      </c>
      <c r="E560" s="10" t="s">
        <v>445</v>
      </c>
      <c r="F560" s="57">
        <f>F561+F563+F565</f>
        <v>35626</v>
      </c>
      <c r="G560" s="61"/>
      <c r="H560" s="66"/>
      <c r="I560" s="66"/>
      <c r="J560" s="66"/>
      <c r="K560" s="66"/>
    </row>
    <row r="561" spans="1:11" ht="27" customHeight="1" outlineLevel="3">
      <c r="A561" s="17" t="s">
        <v>147</v>
      </c>
      <c r="B561" s="10" t="s">
        <v>84</v>
      </c>
      <c r="C561" s="10" t="s">
        <v>63</v>
      </c>
      <c r="D561" s="10" t="s">
        <v>281</v>
      </c>
      <c r="E561" s="10" t="s">
        <v>129</v>
      </c>
      <c r="F561" s="57">
        <f>F562</f>
        <v>31156.1</v>
      </c>
      <c r="G561" s="61"/>
      <c r="H561" s="66"/>
      <c r="I561" s="66"/>
      <c r="J561" s="66"/>
      <c r="K561" s="66"/>
    </row>
    <row r="562" spans="1:11" ht="13.5" outlineLevel="3">
      <c r="A562" s="17" t="s">
        <v>169</v>
      </c>
      <c r="B562" s="10" t="s">
        <v>84</v>
      </c>
      <c r="C562" s="10" t="s">
        <v>63</v>
      </c>
      <c r="D562" s="10" t="s">
        <v>281</v>
      </c>
      <c r="E562" s="10" t="s">
        <v>170</v>
      </c>
      <c r="F562" s="57">
        <v>31156.1</v>
      </c>
      <c r="G562" s="61">
        <v>-3958.4</v>
      </c>
      <c r="H562" s="66"/>
      <c r="I562" s="66"/>
      <c r="J562" s="66"/>
      <c r="K562" s="66"/>
    </row>
    <row r="563" spans="1:11" ht="13.5" outlineLevel="3">
      <c r="A563" s="17" t="s">
        <v>149</v>
      </c>
      <c r="B563" s="10" t="s">
        <v>84</v>
      </c>
      <c r="C563" s="10" t="s">
        <v>63</v>
      </c>
      <c r="D563" s="10" t="s">
        <v>281</v>
      </c>
      <c r="E563" s="10" t="s">
        <v>151</v>
      </c>
      <c r="F563" s="57">
        <f>F564</f>
        <v>4435.5</v>
      </c>
      <c r="G563" s="61"/>
      <c r="H563" s="66"/>
      <c r="I563" s="66"/>
      <c r="J563" s="66"/>
      <c r="K563" s="66"/>
    </row>
    <row r="564" spans="1:11" ht="13.5" outlineLevel="3">
      <c r="A564" s="17" t="s">
        <v>150</v>
      </c>
      <c r="B564" s="10" t="s">
        <v>84</v>
      </c>
      <c r="C564" s="10" t="s">
        <v>63</v>
      </c>
      <c r="D564" s="10" t="s">
        <v>281</v>
      </c>
      <c r="E564" s="10" t="s">
        <v>152</v>
      </c>
      <c r="F564" s="57">
        <v>4435.5</v>
      </c>
      <c r="G564" s="61"/>
      <c r="H564" s="66"/>
      <c r="I564" s="66"/>
      <c r="J564" s="66"/>
      <c r="K564" s="66"/>
    </row>
    <row r="565" spans="1:11" ht="13.5" outlineLevel="3">
      <c r="A565" s="16" t="s">
        <v>153</v>
      </c>
      <c r="B565" s="10" t="s">
        <v>84</v>
      </c>
      <c r="C565" s="10" t="s">
        <v>63</v>
      </c>
      <c r="D565" s="10" t="s">
        <v>281</v>
      </c>
      <c r="E565" s="10" t="s">
        <v>155</v>
      </c>
      <c r="F565" s="57">
        <f>F566</f>
        <v>34.4</v>
      </c>
      <c r="G565" s="61"/>
      <c r="H565" s="66"/>
      <c r="I565" s="66"/>
      <c r="J565" s="66"/>
      <c r="K565" s="66"/>
    </row>
    <row r="566" spans="1:11" ht="13.5" outlineLevel="3">
      <c r="A566" s="17" t="s">
        <v>154</v>
      </c>
      <c r="B566" s="10" t="s">
        <v>84</v>
      </c>
      <c r="C566" s="10" t="s">
        <v>63</v>
      </c>
      <c r="D566" s="10" t="s">
        <v>281</v>
      </c>
      <c r="E566" s="10" t="s">
        <v>156</v>
      </c>
      <c r="F566" s="57">
        <v>34.4</v>
      </c>
      <c r="G566" s="61"/>
      <c r="H566" s="66"/>
      <c r="I566" s="66"/>
      <c r="J566" s="66"/>
      <c r="K566" s="66"/>
    </row>
    <row r="567" spans="1:11" ht="27" outlineLevel="3">
      <c r="A567" s="71" t="s">
        <v>421</v>
      </c>
      <c r="B567" s="10" t="s">
        <v>84</v>
      </c>
      <c r="C567" s="10" t="s">
        <v>63</v>
      </c>
      <c r="D567" s="10" t="s">
        <v>282</v>
      </c>
      <c r="E567" s="10"/>
      <c r="F567" s="57">
        <f>F568</f>
        <v>7755.5</v>
      </c>
      <c r="G567" s="61"/>
      <c r="H567" s="66"/>
      <c r="I567" s="66"/>
      <c r="J567" s="66"/>
      <c r="K567" s="66"/>
    </row>
    <row r="568" spans="1:11" ht="13.5" outlineLevel="3">
      <c r="A568" s="17" t="s">
        <v>157</v>
      </c>
      <c r="B568" s="10" t="s">
        <v>84</v>
      </c>
      <c r="C568" s="10" t="s">
        <v>63</v>
      </c>
      <c r="D568" s="10" t="s">
        <v>282</v>
      </c>
      <c r="E568" s="10" t="s">
        <v>158</v>
      </c>
      <c r="F568" s="57">
        <f>F569</f>
        <v>7755.5</v>
      </c>
      <c r="G568" s="61"/>
      <c r="H568" s="66"/>
      <c r="I568" s="66"/>
      <c r="J568" s="66"/>
      <c r="K568" s="66"/>
    </row>
    <row r="569" spans="1:11" ht="13.5" outlineLevel="3">
      <c r="A569" s="25" t="s">
        <v>166</v>
      </c>
      <c r="B569" s="10" t="s">
        <v>84</v>
      </c>
      <c r="C569" s="10" t="s">
        <v>63</v>
      </c>
      <c r="D569" s="10" t="s">
        <v>282</v>
      </c>
      <c r="E569" s="10" t="s">
        <v>167</v>
      </c>
      <c r="F569" s="57">
        <v>7755.5</v>
      </c>
      <c r="G569" s="61"/>
      <c r="H569" s="66"/>
      <c r="I569" s="66"/>
      <c r="J569" s="66"/>
      <c r="K569" s="66"/>
    </row>
    <row r="570" spans="1:11" ht="27" outlineLevel="3">
      <c r="A570" s="80" t="s">
        <v>422</v>
      </c>
      <c r="B570" s="79" t="s">
        <v>84</v>
      </c>
      <c r="C570" s="10" t="s">
        <v>63</v>
      </c>
      <c r="D570" s="10" t="s">
        <v>283</v>
      </c>
      <c r="E570" s="10"/>
      <c r="F570" s="57">
        <f>F571+F573+F575</f>
        <v>15225.4</v>
      </c>
      <c r="G570" s="61"/>
      <c r="H570" s="66"/>
      <c r="I570" s="66"/>
      <c r="J570" s="66"/>
      <c r="K570" s="66"/>
    </row>
    <row r="571" spans="1:11" ht="33" customHeight="1" outlineLevel="3">
      <c r="A571" s="17" t="s">
        <v>147</v>
      </c>
      <c r="B571" s="10" t="s">
        <v>84</v>
      </c>
      <c r="C571" s="10" t="s">
        <v>63</v>
      </c>
      <c r="D571" s="10" t="s">
        <v>283</v>
      </c>
      <c r="E571" s="10" t="s">
        <v>129</v>
      </c>
      <c r="F571" s="57">
        <f>F572</f>
        <v>8439</v>
      </c>
      <c r="G571" s="61"/>
      <c r="H571" s="66"/>
      <c r="I571" s="66"/>
      <c r="J571" s="66"/>
      <c r="K571" s="66"/>
    </row>
    <row r="572" spans="1:11" ht="13.5" outlineLevel="3">
      <c r="A572" s="17" t="s">
        <v>169</v>
      </c>
      <c r="B572" s="10" t="s">
        <v>84</v>
      </c>
      <c r="C572" s="10" t="s">
        <v>63</v>
      </c>
      <c r="D572" s="10" t="s">
        <v>283</v>
      </c>
      <c r="E572" s="10" t="s">
        <v>170</v>
      </c>
      <c r="F572" s="57">
        <v>8439</v>
      </c>
      <c r="G572" s="61"/>
      <c r="H572" s="66"/>
      <c r="I572" s="66"/>
      <c r="J572" s="66"/>
      <c r="K572" s="66"/>
    </row>
    <row r="573" spans="1:11" ht="13.5" outlineLevel="3">
      <c r="A573" s="17" t="s">
        <v>149</v>
      </c>
      <c r="B573" s="10" t="s">
        <v>84</v>
      </c>
      <c r="C573" s="10" t="s">
        <v>63</v>
      </c>
      <c r="D573" s="10" t="s">
        <v>283</v>
      </c>
      <c r="E573" s="10" t="s">
        <v>151</v>
      </c>
      <c r="F573" s="57">
        <f>F574</f>
        <v>6440.6</v>
      </c>
      <c r="G573" s="61"/>
      <c r="H573" s="66"/>
      <c r="I573" s="66"/>
      <c r="J573" s="66"/>
      <c r="K573" s="66"/>
    </row>
    <row r="574" spans="1:11" ht="13.5" outlineLevel="3">
      <c r="A574" s="17" t="s">
        <v>150</v>
      </c>
      <c r="B574" s="10" t="s">
        <v>84</v>
      </c>
      <c r="C574" s="10" t="s">
        <v>63</v>
      </c>
      <c r="D574" s="10" t="s">
        <v>283</v>
      </c>
      <c r="E574" s="10" t="s">
        <v>152</v>
      </c>
      <c r="F574" s="57">
        <v>6440.6</v>
      </c>
      <c r="G574" s="61"/>
      <c r="H574" s="66"/>
      <c r="I574" s="66"/>
      <c r="J574" s="66"/>
      <c r="K574" s="66"/>
    </row>
    <row r="575" spans="1:11" ht="13.5" outlineLevel="3">
      <c r="A575" s="16" t="s">
        <v>153</v>
      </c>
      <c r="B575" s="10" t="s">
        <v>84</v>
      </c>
      <c r="C575" s="10" t="s">
        <v>63</v>
      </c>
      <c r="D575" s="10" t="s">
        <v>283</v>
      </c>
      <c r="E575" s="10" t="s">
        <v>155</v>
      </c>
      <c r="F575" s="57">
        <f>F576</f>
        <v>345.8</v>
      </c>
      <c r="G575" s="61"/>
      <c r="H575" s="66"/>
      <c r="I575" s="66"/>
      <c r="J575" s="66"/>
      <c r="K575" s="66"/>
    </row>
    <row r="576" spans="1:11" ht="13.5" outlineLevel="3">
      <c r="A576" s="17" t="s">
        <v>154</v>
      </c>
      <c r="B576" s="10" t="s">
        <v>84</v>
      </c>
      <c r="C576" s="10" t="s">
        <v>63</v>
      </c>
      <c r="D576" s="10" t="s">
        <v>283</v>
      </c>
      <c r="E576" s="10" t="s">
        <v>156</v>
      </c>
      <c r="F576" s="57">
        <v>345.8</v>
      </c>
      <c r="G576" s="61"/>
      <c r="H576" s="66"/>
      <c r="I576" s="66"/>
      <c r="J576" s="66"/>
      <c r="K576" s="66"/>
    </row>
    <row r="577" spans="1:11" ht="13.5" outlineLevel="3">
      <c r="A577" s="17" t="s">
        <v>230</v>
      </c>
      <c r="B577" s="10" t="s">
        <v>84</v>
      </c>
      <c r="C577" s="10" t="s">
        <v>63</v>
      </c>
      <c r="D577" s="10" t="s">
        <v>284</v>
      </c>
      <c r="E577" s="10"/>
      <c r="F577" s="57">
        <f>F578</f>
        <v>2547.1999999999998</v>
      </c>
      <c r="G577" s="61"/>
      <c r="H577" s="66"/>
      <c r="I577" s="66"/>
      <c r="J577" s="66"/>
      <c r="K577" s="66"/>
    </row>
    <row r="578" spans="1:11" ht="13.5" outlineLevel="3">
      <c r="A578" s="17" t="s">
        <v>149</v>
      </c>
      <c r="B578" s="10" t="s">
        <v>84</v>
      </c>
      <c r="C578" s="10" t="s">
        <v>63</v>
      </c>
      <c r="D578" s="10" t="s">
        <v>284</v>
      </c>
      <c r="E578" s="10" t="s">
        <v>152</v>
      </c>
      <c r="F578" s="57">
        <f>F579</f>
        <v>2547.1999999999998</v>
      </c>
      <c r="G578" s="61"/>
      <c r="H578" s="66"/>
      <c r="I578" s="66"/>
      <c r="J578" s="66"/>
      <c r="K578" s="66"/>
    </row>
    <row r="579" spans="1:11" ht="13.5" outlineLevel="3">
      <c r="A579" s="17" t="s">
        <v>150</v>
      </c>
      <c r="B579" s="10" t="s">
        <v>84</v>
      </c>
      <c r="C579" s="10" t="s">
        <v>63</v>
      </c>
      <c r="D579" s="10" t="s">
        <v>284</v>
      </c>
      <c r="E579" s="10" t="s">
        <v>152</v>
      </c>
      <c r="F579" s="57">
        <v>2547.1999999999998</v>
      </c>
      <c r="G579" s="61"/>
      <c r="H579" s="66"/>
      <c r="I579" s="66"/>
      <c r="J579" s="66"/>
      <c r="K579" s="66"/>
    </row>
    <row r="580" spans="1:11" ht="27" outlineLevel="3">
      <c r="A580" s="17" t="s">
        <v>204</v>
      </c>
      <c r="B580" s="10" t="s">
        <v>84</v>
      </c>
      <c r="C580" s="10" t="s">
        <v>63</v>
      </c>
      <c r="D580" s="10" t="s">
        <v>285</v>
      </c>
      <c r="E580" s="10"/>
      <c r="F580" s="57">
        <f>F581</f>
        <v>80</v>
      </c>
      <c r="G580" s="61"/>
      <c r="H580" s="66"/>
      <c r="I580" s="66"/>
      <c r="J580" s="66"/>
      <c r="K580" s="66"/>
    </row>
    <row r="581" spans="1:11" ht="13.5" outlineLevel="3">
      <c r="A581" s="17" t="s">
        <v>149</v>
      </c>
      <c r="B581" s="10" t="s">
        <v>84</v>
      </c>
      <c r="C581" s="10" t="s">
        <v>63</v>
      </c>
      <c r="D581" s="10" t="s">
        <v>285</v>
      </c>
      <c r="E581" s="10" t="s">
        <v>151</v>
      </c>
      <c r="F581" s="57">
        <f>F582</f>
        <v>80</v>
      </c>
      <c r="G581" s="61"/>
      <c r="H581" s="66"/>
      <c r="I581" s="66"/>
      <c r="J581" s="66"/>
      <c r="K581" s="66"/>
    </row>
    <row r="582" spans="1:11" ht="13.5" outlineLevel="3">
      <c r="A582" s="17" t="s">
        <v>150</v>
      </c>
      <c r="B582" s="10" t="s">
        <v>84</v>
      </c>
      <c r="C582" s="10" t="s">
        <v>63</v>
      </c>
      <c r="D582" s="10" t="s">
        <v>285</v>
      </c>
      <c r="E582" s="10" t="s">
        <v>152</v>
      </c>
      <c r="F582" s="57">
        <v>80</v>
      </c>
      <c r="G582" s="61"/>
      <c r="H582" s="66"/>
      <c r="I582" s="66"/>
      <c r="J582" s="66"/>
      <c r="K582" s="66"/>
    </row>
    <row r="583" spans="1:11" ht="27" outlineLevel="3">
      <c r="A583" s="17" t="s">
        <v>231</v>
      </c>
      <c r="B583" s="10" t="s">
        <v>84</v>
      </c>
      <c r="C583" s="10" t="s">
        <v>63</v>
      </c>
      <c r="D583" s="10" t="s">
        <v>286</v>
      </c>
      <c r="E583" s="10"/>
      <c r="F583" s="57">
        <f>F584</f>
        <v>1903</v>
      </c>
      <c r="G583" s="61"/>
      <c r="H583" s="66"/>
      <c r="I583" s="66"/>
      <c r="J583" s="66"/>
      <c r="K583" s="66"/>
    </row>
    <row r="584" spans="1:11" ht="13.5" outlineLevel="3">
      <c r="A584" s="17" t="s">
        <v>149</v>
      </c>
      <c r="B584" s="10" t="s">
        <v>84</v>
      </c>
      <c r="C584" s="10" t="s">
        <v>63</v>
      </c>
      <c r="D584" s="10" t="s">
        <v>286</v>
      </c>
      <c r="E584" s="10" t="s">
        <v>151</v>
      </c>
      <c r="F584" s="57">
        <f>F585</f>
        <v>1903</v>
      </c>
      <c r="G584" s="61"/>
      <c r="H584" s="66"/>
      <c r="I584" s="66"/>
      <c r="J584" s="66"/>
      <c r="K584" s="66"/>
    </row>
    <row r="585" spans="1:11" ht="13.5" outlineLevel="3">
      <c r="A585" s="17" t="s">
        <v>150</v>
      </c>
      <c r="B585" s="10" t="s">
        <v>84</v>
      </c>
      <c r="C585" s="10" t="s">
        <v>63</v>
      </c>
      <c r="D585" s="10" t="s">
        <v>286</v>
      </c>
      <c r="E585" s="10" t="s">
        <v>152</v>
      </c>
      <c r="F585" s="57">
        <v>1903</v>
      </c>
      <c r="G585" s="61"/>
      <c r="H585" s="66"/>
      <c r="I585" s="66"/>
      <c r="J585" s="66"/>
      <c r="K585" s="66"/>
    </row>
    <row r="586" spans="1:11" ht="13.5" outlineLevel="3">
      <c r="A586" s="15" t="s">
        <v>237</v>
      </c>
      <c r="B586" s="10" t="s">
        <v>84</v>
      </c>
      <c r="C586" s="10" t="s">
        <v>63</v>
      </c>
      <c r="D586" s="10" t="s">
        <v>93</v>
      </c>
      <c r="E586" s="10"/>
      <c r="F586" s="57">
        <f>F587+F594</f>
        <v>11814.900000000001</v>
      </c>
      <c r="G586" s="61"/>
      <c r="H586" s="66"/>
      <c r="I586" s="66"/>
      <c r="J586" s="66"/>
      <c r="K586" s="66"/>
    </row>
    <row r="587" spans="1:11" ht="13.5" outlineLevel="3">
      <c r="A587" s="15" t="s">
        <v>179</v>
      </c>
      <c r="B587" s="10" t="s">
        <v>84</v>
      </c>
      <c r="C587" s="10" t="s">
        <v>63</v>
      </c>
      <c r="D587" s="10" t="s">
        <v>107</v>
      </c>
      <c r="E587" s="10"/>
      <c r="F587" s="57">
        <f>F591+F588</f>
        <v>720</v>
      </c>
      <c r="G587" s="61"/>
      <c r="H587" s="66"/>
      <c r="I587" s="66"/>
      <c r="J587" s="66"/>
      <c r="K587" s="66"/>
    </row>
    <row r="588" spans="1:11" ht="13.5" outlineLevel="3">
      <c r="A588" s="15" t="s">
        <v>232</v>
      </c>
      <c r="B588" s="10" t="s">
        <v>84</v>
      </c>
      <c r="C588" s="10" t="s">
        <v>63</v>
      </c>
      <c r="D588" s="10" t="s">
        <v>500</v>
      </c>
      <c r="E588" s="10"/>
      <c r="F588" s="57">
        <f>F589</f>
        <v>220</v>
      </c>
      <c r="G588" s="61"/>
      <c r="H588" s="66"/>
      <c r="I588" s="66"/>
      <c r="J588" s="66"/>
      <c r="K588" s="66"/>
    </row>
    <row r="589" spans="1:11" ht="13.5" outlineLevel="2">
      <c r="A589" s="17" t="s">
        <v>149</v>
      </c>
      <c r="B589" s="10" t="s">
        <v>84</v>
      </c>
      <c r="C589" s="10" t="s">
        <v>63</v>
      </c>
      <c r="D589" s="10" t="s">
        <v>500</v>
      </c>
      <c r="E589" s="10" t="s">
        <v>151</v>
      </c>
      <c r="F589" s="57">
        <f>F590</f>
        <v>220</v>
      </c>
      <c r="G589" s="61"/>
      <c r="H589" s="66"/>
      <c r="I589" s="66"/>
      <c r="J589" s="66"/>
      <c r="K589" s="66"/>
    </row>
    <row r="590" spans="1:11" ht="13.5" outlineLevel="3">
      <c r="A590" s="17" t="s">
        <v>150</v>
      </c>
      <c r="B590" s="10" t="s">
        <v>84</v>
      </c>
      <c r="C590" s="10" t="s">
        <v>63</v>
      </c>
      <c r="D590" s="10" t="s">
        <v>500</v>
      </c>
      <c r="E590" s="10" t="s">
        <v>152</v>
      </c>
      <c r="F590" s="57">
        <v>220</v>
      </c>
      <c r="G590" s="61"/>
      <c r="H590" s="66"/>
      <c r="I590" s="66"/>
      <c r="J590" s="66"/>
      <c r="K590" s="66"/>
    </row>
    <row r="591" spans="1:11" ht="27" outlineLevel="3">
      <c r="A591" s="17" t="s">
        <v>14</v>
      </c>
      <c r="B591" s="10" t="s">
        <v>84</v>
      </c>
      <c r="C591" s="10" t="s">
        <v>63</v>
      </c>
      <c r="D591" s="10" t="s">
        <v>289</v>
      </c>
      <c r="E591" s="10"/>
      <c r="F591" s="57">
        <f>F592</f>
        <v>500</v>
      </c>
      <c r="G591" s="61"/>
      <c r="H591" s="66"/>
      <c r="I591" s="66"/>
      <c r="J591" s="66"/>
      <c r="K591" s="66"/>
    </row>
    <row r="592" spans="1:11" ht="13.5" outlineLevel="3">
      <c r="A592" s="17" t="s">
        <v>79</v>
      </c>
      <c r="B592" s="10" t="s">
        <v>84</v>
      </c>
      <c r="C592" s="10" t="s">
        <v>63</v>
      </c>
      <c r="D592" s="10" t="s">
        <v>289</v>
      </c>
      <c r="E592" s="10" t="s">
        <v>80</v>
      </c>
      <c r="F592" s="57">
        <f>F593</f>
        <v>500</v>
      </c>
      <c r="G592" s="61"/>
      <c r="H592" s="66"/>
      <c r="I592" s="66"/>
      <c r="J592" s="66"/>
      <c r="K592" s="66"/>
    </row>
    <row r="593" spans="1:11" ht="13.5" outlineLevel="3">
      <c r="A593" s="17" t="s">
        <v>88</v>
      </c>
      <c r="B593" s="10" t="s">
        <v>84</v>
      </c>
      <c r="C593" s="10" t="s">
        <v>63</v>
      </c>
      <c r="D593" s="10" t="s">
        <v>289</v>
      </c>
      <c r="E593" s="10" t="s">
        <v>89</v>
      </c>
      <c r="F593" s="57">
        <v>500</v>
      </c>
      <c r="G593" s="61"/>
      <c r="H593" s="66"/>
      <c r="I593" s="66"/>
      <c r="J593" s="66"/>
      <c r="K593" s="66"/>
    </row>
    <row r="594" spans="1:11" ht="13.5" outlineLevel="3">
      <c r="A594" s="17" t="s">
        <v>248</v>
      </c>
      <c r="B594" s="10" t="s">
        <v>84</v>
      </c>
      <c r="C594" s="10" t="s">
        <v>63</v>
      </c>
      <c r="D594" s="10" t="s">
        <v>96</v>
      </c>
      <c r="E594" s="10"/>
      <c r="F594" s="57">
        <f>F595</f>
        <v>11094.900000000001</v>
      </c>
      <c r="G594" s="61"/>
      <c r="H594" s="66"/>
      <c r="I594" s="66"/>
      <c r="J594" s="66"/>
      <c r="K594" s="66"/>
    </row>
    <row r="595" spans="1:11" ht="13.5" outlineLevel="3">
      <c r="A595" s="17" t="s">
        <v>0</v>
      </c>
      <c r="B595" s="10" t="s">
        <v>84</v>
      </c>
      <c r="C595" s="10" t="s">
        <v>63</v>
      </c>
      <c r="D595" s="10" t="s">
        <v>1</v>
      </c>
      <c r="E595" s="10"/>
      <c r="F595" s="57">
        <f>F596+F598+F600</f>
        <v>11094.900000000001</v>
      </c>
      <c r="G595" s="61"/>
      <c r="H595" s="66"/>
      <c r="I595" s="66"/>
      <c r="J595" s="66"/>
      <c r="K595" s="66"/>
    </row>
    <row r="596" spans="1:11" ht="31.5" customHeight="1" outlineLevel="3">
      <c r="A596" s="17" t="s">
        <v>147</v>
      </c>
      <c r="B596" s="10" t="s">
        <v>84</v>
      </c>
      <c r="C596" s="10" t="s">
        <v>63</v>
      </c>
      <c r="D596" s="10" t="s">
        <v>1</v>
      </c>
      <c r="E596" s="10" t="s">
        <v>129</v>
      </c>
      <c r="F596" s="57">
        <f>F597</f>
        <v>6957.6</v>
      </c>
      <c r="G596" s="61"/>
      <c r="H596" s="66"/>
      <c r="I596" s="66"/>
      <c r="J596" s="66"/>
      <c r="K596" s="66"/>
    </row>
    <row r="597" spans="1:11" ht="13.5" outlineLevel="3">
      <c r="A597" s="17" t="s">
        <v>169</v>
      </c>
      <c r="B597" s="10" t="s">
        <v>84</v>
      </c>
      <c r="C597" s="10" t="s">
        <v>63</v>
      </c>
      <c r="D597" s="10" t="s">
        <v>1</v>
      </c>
      <c r="E597" s="10" t="s">
        <v>170</v>
      </c>
      <c r="F597" s="57">
        <v>6957.6</v>
      </c>
      <c r="G597" s="61"/>
      <c r="H597" s="66"/>
      <c r="I597" s="66"/>
      <c r="J597" s="66"/>
      <c r="K597" s="66"/>
    </row>
    <row r="598" spans="1:11" ht="13.5" outlineLevel="3">
      <c r="A598" s="17" t="s">
        <v>149</v>
      </c>
      <c r="B598" s="10" t="s">
        <v>84</v>
      </c>
      <c r="C598" s="10" t="s">
        <v>63</v>
      </c>
      <c r="D598" s="10" t="s">
        <v>1</v>
      </c>
      <c r="E598" s="10" t="s">
        <v>151</v>
      </c>
      <c r="F598" s="57">
        <f>F599</f>
        <v>4061.8</v>
      </c>
      <c r="G598" s="61"/>
      <c r="H598" s="66"/>
      <c r="I598" s="66"/>
      <c r="J598" s="66"/>
      <c r="K598" s="66"/>
    </row>
    <row r="599" spans="1:11" ht="13.5" outlineLevel="3">
      <c r="A599" s="17" t="s">
        <v>150</v>
      </c>
      <c r="B599" s="10" t="s">
        <v>84</v>
      </c>
      <c r="C599" s="10" t="s">
        <v>63</v>
      </c>
      <c r="D599" s="10" t="s">
        <v>1</v>
      </c>
      <c r="E599" s="10" t="s">
        <v>152</v>
      </c>
      <c r="F599" s="57">
        <v>4061.8</v>
      </c>
      <c r="G599" s="61"/>
      <c r="H599" s="66"/>
      <c r="I599" s="66"/>
      <c r="J599" s="66"/>
      <c r="K599" s="66"/>
    </row>
    <row r="600" spans="1:11" ht="13.5" outlineLevel="3">
      <c r="A600" s="16" t="s">
        <v>153</v>
      </c>
      <c r="B600" s="10" t="s">
        <v>84</v>
      </c>
      <c r="C600" s="10" t="s">
        <v>63</v>
      </c>
      <c r="D600" s="10" t="s">
        <v>1</v>
      </c>
      <c r="E600" s="10" t="s">
        <v>155</v>
      </c>
      <c r="F600" s="57">
        <f>F601</f>
        <v>75.5</v>
      </c>
      <c r="G600" s="61"/>
      <c r="H600" s="66"/>
      <c r="I600" s="66"/>
      <c r="J600" s="66"/>
      <c r="K600" s="66"/>
    </row>
    <row r="601" spans="1:11" ht="13.5" outlineLevel="3">
      <c r="A601" s="17" t="s">
        <v>154</v>
      </c>
      <c r="B601" s="10" t="s">
        <v>84</v>
      </c>
      <c r="C601" s="10" t="s">
        <v>63</v>
      </c>
      <c r="D601" s="10" t="s">
        <v>1</v>
      </c>
      <c r="E601" s="10" t="s">
        <v>156</v>
      </c>
      <c r="F601" s="57">
        <v>75.5</v>
      </c>
      <c r="G601" s="61"/>
      <c r="H601" s="66"/>
      <c r="I601" s="66"/>
      <c r="J601" s="66"/>
      <c r="K601" s="66"/>
    </row>
    <row r="602" spans="1:11" ht="27" outlineLevel="3">
      <c r="A602" s="15" t="s">
        <v>243</v>
      </c>
      <c r="B602" s="10" t="s">
        <v>84</v>
      </c>
      <c r="C602" s="10" t="s">
        <v>63</v>
      </c>
      <c r="D602" s="10" t="s">
        <v>290</v>
      </c>
      <c r="E602" s="10"/>
      <c r="F602" s="57">
        <f>F603</f>
        <v>20</v>
      </c>
      <c r="G602" s="61"/>
      <c r="H602" s="66"/>
      <c r="I602" s="66"/>
      <c r="J602" s="66"/>
      <c r="K602" s="66"/>
    </row>
    <row r="603" spans="1:11" ht="13.5" outlineLevel="3">
      <c r="A603" s="17" t="s">
        <v>234</v>
      </c>
      <c r="B603" s="10" t="s">
        <v>84</v>
      </c>
      <c r="C603" s="10" t="s">
        <v>63</v>
      </c>
      <c r="D603" s="10" t="s">
        <v>291</v>
      </c>
      <c r="E603" s="10"/>
      <c r="F603" s="57">
        <f>F604</f>
        <v>20</v>
      </c>
      <c r="G603" s="61"/>
      <c r="H603" s="66"/>
      <c r="I603" s="66"/>
      <c r="J603" s="66"/>
      <c r="K603" s="66"/>
    </row>
    <row r="604" spans="1:11" ht="13.5" outlineLevel="3">
      <c r="A604" s="17" t="s">
        <v>149</v>
      </c>
      <c r="B604" s="10" t="s">
        <v>84</v>
      </c>
      <c r="C604" s="10" t="s">
        <v>63</v>
      </c>
      <c r="D604" s="10" t="s">
        <v>291</v>
      </c>
      <c r="E604" s="10" t="s">
        <v>151</v>
      </c>
      <c r="F604" s="57">
        <f>F605</f>
        <v>20</v>
      </c>
      <c r="G604" s="61"/>
      <c r="H604" s="66"/>
      <c r="I604" s="66"/>
      <c r="J604" s="66"/>
      <c r="K604" s="66"/>
    </row>
    <row r="605" spans="1:11" ht="13.5" outlineLevel="3">
      <c r="A605" s="17" t="s">
        <v>150</v>
      </c>
      <c r="B605" s="10" t="s">
        <v>84</v>
      </c>
      <c r="C605" s="10" t="s">
        <v>63</v>
      </c>
      <c r="D605" s="10" t="s">
        <v>291</v>
      </c>
      <c r="E605" s="10" t="s">
        <v>152</v>
      </c>
      <c r="F605" s="57">
        <v>20</v>
      </c>
      <c r="G605" s="61"/>
      <c r="H605" s="66"/>
      <c r="I605" s="66"/>
      <c r="J605" s="66"/>
      <c r="K605" s="66"/>
    </row>
    <row r="606" spans="1:11" ht="13.5" outlineLevel="3">
      <c r="A606" s="14" t="s">
        <v>144</v>
      </c>
      <c r="B606" s="34" t="s">
        <v>84</v>
      </c>
      <c r="C606" s="34" t="s">
        <v>233</v>
      </c>
      <c r="D606" s="13"/>
      <c r="E606" s="13"/>
      <c r="F606" s="59">
        <f>F607</f>
        <v>42339</v>
      </c>
      <c r="G606" s="61"/>
    </row>
    <row r="607" spans="1:11" ht="13.5" outlineLevel="1">
      <c r="A607" s="22" t="s">
        <v>121</v>
      </c>
      <c r="B607" s="10" t="s">
        <v>84</v>
      </c>
      <c r="C607" s="10" t="s">
        <v>122</v>
      </c>
      <c r="D607" s="10"/>
      <c r="E607" s="10" t="s">
        <v>445</v>
      </c>
      <c r="F607" s="57">
        <f>F608</f>
        <v>42339</v>
      </c>
      <c r="G607" s="61"/>
    </row>
    <row r="608" spans="1:11" ht="27" outlineLevel="1">
      <c r="A608" s="15" t="s">
        <v>185</v>
      </c>
      <c r="B608" s="10" t="s">
        <v>84</v>
      </c>
      <c r="C608" s="10" t="s">
        <v>122</v>
      </c>
      <c r="D608" s="10" t="s">
        <v>90</v>
      </c>
      <c r="E608" s="10"/>
      <c r="F608" s="57">
        <f>F609</f>
        <v>42339</v>
      </c>
      <c r="G608" s="61"/>
    </row>
    <row r="609" spans="1:7" ht="13.5" outlineLevel="1">
      <c r="A609" s="23" t="s">
        <v>186</v>
      </c>
      <c r="B609" s="10" t="s">
        <v>84</v>
      </c>
      <c r="C609" s="10" t="s">
        <v>122</v>
      </c>
      <c r="D609" s="10" t="s">
        <v>252</v>
      </c>
      <c r="E609" s="10"/>
      <c r="F609" s="57">
        <f>F610</f>
        <v>42339</v>
      </c>
      <c r="G609" s="61"/>
    </row>
    <row r="610" spans="1:7" ht="40.5" outlineLevel="2">
      <c r="A610" s="22" t="s">
        <v>228</v>
      </c>
      <c r="B610" s="10" t="s">
        <v>84</v>
      </c>
      <c r="C610" s="10" t="s">
        <v>122</v>
      </c>
      <c r="D610" s="10" t="s">
        <v>279</v>
      </c>
      <c r="E610" s="10" t="s">
        <v>445</v>
      </c>
      <c r="F610" s="57">
        <f>F613+F611</f>
        <v>42339</v>
      </c>
      <c r="G610" s="61"/>
    </row>
    <row r="611" spans="1:7" ht="13.5" outlineLevel="2">
      <c r="A611" s="17" t="s">
        <v>149</v>
      </c>
      <c r="B611" s="10" t="s">
        <v>84</v>
      </c>
      <c r="C611" s="10" t="s">
        <v>122</v>
      </c>
      <c r="D611" s="10" t="s">
        <v>279</v>
      </c>
      <c r="E611" s="10" t="s">
        <v>151</v>
      </c>
      <c r="F611" s="57">
        <f>F612</f>
        <v>419</v>
      </c>
      <c r="G611" s="61"/>
    </row>
    <row r="612" spans="1:7" ht="13.5" outlineLevel="2">
      <c r="A612" s="17" t="s">
        <v>150</v>
      </c>
      <c r="B612" s="10" t="s">
        <v>84</v>
      </c>
      <c r="C612" s="10" t="s">
        <v>122</v>
      </c>
      <c r="D612" s="10" t="s">
        <v>279</v>
      </c>
      <c r="E612" s="10" t="s">
        <v>152</v>
      </c>
      <c r="F612" s="57">
        <v>419</v>
      </c>
      <c r="G612" s="61"/>
    </row>
    <row r="613" spans="1:7" ht="13.5" outlineLevel="2">
      <c r="A613" s="17" t="s">
        <v>79</v>
      </c>
      <c r="B613" s="10" t="s">
        <v>84</v>
      </c>
      <c r="C613" s="10" t="s">
        <v>122</v>
      </c>
      <c r="D613" s="10" t="s">
        <v>279</v>
      </c>
      <c r="E613" s="10" t="s">
        <v>80</v>
      </c>
      <c r="F613" s="57">
        <f>F614</f>
        <v>41920</v>
      </c>
      <c r="G613" s="61"/>
    </row>
    <row r="614" spans="1:7" ht="13.5" outlineLevel="3">
      <c r="A614" s="22" t="s">
        <v>172</v>
      </c>
      <c r="B614" s="10" t="s">
        <v>84</v>
      </c>
      <c r="C614" s="10" t="s">
        <v>122</v>
      </c>
      <c r="D614" s="10" t="s">
        <v>279</v>
      </c>
      <c r="E614" s="10" t="s">
        <v>173</v>
      </c>
      <c r="F614" s="57">
        <v>41920</v>
      </c>
      <c r="G614" s="61"/>
    </row>
    <row r="615" spans="1:7" ht="13.5" outlineLevel="3">
      <c r="A615" s="22"/>
      <c r="B615" s="10"/>
      <c r="C615" s="10"/>
      <c r="D615" s="10"/>
      <c r="E615" s="10"/>
      <c r="F615" s="57"/>
      <c r="G615" s="61"/>
    </row>
    <row r="616" spans="1:7" ht="27">
      <c r="A616" s="29" t="s">
        <v>488</v>
      </c>
      <c r="B616" s="8" t="s">
        <v>125</v>
      </c>
      <c r="C616" s="8" t="s">
        <v>445</v>
      </c>
      <c r="D616" s="8"/>
      <c r="E616" s="8" t="s">
        <v>445</v>
      </c>
      <c r="F616" s="56">
        <f>F617+F720+F674</f>
        <v>676803.7</v>
      </c>
      <c r="G616" s="61"/>
    </row>
    <row r="617" spans="1:7" ht="13.5">
      <c r="A617" s="14" t="s">
        <v>142</v>
      </c>
      <c r="B617" s="9" t="s">
        <v>125</v>
      </c>
      <c r="C617" s="33" t="s">
        <v>369</v>
      </c>
      <c r="D617" s="8"/>
      <c r="E617" s="8"/>
      <c r="F617" s="56">
        <f>F623+F618+F636</f>
        <v>364770.3</v>
      </c>
      <c r="G617" s="61"/>
    </row>
    <row r="618" spans="1:7" ht="13.5" outlineLevel="1">
      <c r="A618" s="15" t="s">
        <v>85</v>
      </c>
      <c r="B618" s="10" t="s">
        <v>84</v>
      </c>
      <c r="C618" s="10" t="s">
        <v>86</v>
      </c>
      <c r="D618" s="55"/>
      <c r="E618" s="55"/>
      <c r="F618" s="58">
        <f>F619</f>
        <v>206939</v>
      </c>
      <c r="G618" s="61"/>
    </row>
    <row r="619" spans="1:7" ht="27" outlineLevel="1">
      <c r="A619" s="26" t="s">
        <v>199</v>
      </c>
      <c r="B619" s="10" t="s">
        <v>125</v>
      </c>
      <c r="C619" s="10" t="s">
        <v>86</v>
      </c>
      <c r="D619" s="10" t="s">
        <v>296</v>
      </c>
      <c r="E619" s="10"/>
      <c r="F619" s="57">
        <f>F620</f>
        <v>206939</v>
      </c>
      <c r="G619" s="61"/>
    </row>
    <row r="620" spans="1:7" ht="13.5" outlineLevel="2">
      <c r="A620" s="15" t="s">
        <v>25</v>
      </c>
      <c r="B620" s="10" t="s">
        <v>125</v>
      </c>
      <c r="C620" s="10" t="s">
        <v>86</v>
      </c>
      <c r="D620" s="10" t="s">
        <v>297</v>
      </c>
      <c r="E620" s="10" t="s">
        <v>445</v>
      </c>
      <c r="F620" s="57">
        <f>F621</f>
        <v>206939</v>
      </c>
      <c r="G620" s="61"/>
    </row>
    <row r="621" spans="1:7" ht="13.5" outlineLevel="3">
      <c r="A621" s="17" t="s">
        <v>157</v>
      </c>
      <c r="B621" s="10" t="s">
        <v>125</v>
      </c>
      <c r="C621" s="10" t="s">
        <v>86</v>
      </c>
      <c r="D621" s="10" t="s">
        <v>297</v>
      </c>
      <c r="E621" s="10" t="s">
        <v>158</v>
      </c>
      <c r="F621" s="57">
        <f>F622</f>
        <v>206939</v>
      </c>
      <c r="G621" s="61"/>
    </row>
    <row r="622" spans="1:7" ht="13.5" outlineLevel="3">
      <c r="A622" s="25" t="s">
        <v>166</v>
      </c>
      <c r="B622" s="10" t="s">
        <v>125</v>
      </c>
      <c r="C622" s="10" t="s">
        <v>86</v>
      </c>
      <c r="D622" s="10" t="s">
        <v>297</v>
      </c>
      <c r="E622" s="10" t="s">
        <v>167</v>
      </c>
      <c r="F622" s="57">
        <v>206939</v>
      </c>
      <c r="G622" s="94" t="s">
        <v>626</v>
      </c>
    </row>
    <row r="623" spans="1:7" ht="13.5" outlineLevel="3">
      <c r="A623" s="15" t="s">
        <v>576</v>
      </c>
      <c r="B623" s="10" t="s">
        <v>125</v>
      </c>
      <c r="C623" s="10" t="s">
        <v>577</v>
      </c>
      <c r="D623" s="10"/>
      <c r="E623" s="10" t="s">
        <v>445</v>
      </c>
      <c r="F623" s="57">
        <f>F624</f>
        <v>88238.3</v>
      </c>
      <c r="G623" s="61"/>
    </row>
    <row r="624" spans="1:7" ht="27" outlineLevel="3">
      <c r="A624" s="15" t="s">
        <v>382</v>
      </c>
      <c r="B624" s="10" t="s">
        <v>125</v>
      </c>
      <c r="C624" s="10" t="s">
        <v>577</v>
      </c>
      <c r="D624" s="10" t="s">
        <v>292</v>
      </c>
      <c r="E624" s="10"/>
      <c r="F624" s="57">
        <f>F625</f>
        <v>88238.3</v>
      </c>
      <c r="G624" s="61"/>
    </row>
    <row r="625" spans="1:7" ht="27" outlineLevel="3">
      <c r="A625" s="26" t="s">
        <v>206</v>
      </c>
      <c r="B625" s="10" t="s">
        <v>125</v>
      </c>
      <c r="C625" s="10" t="s">
        <v>577</v>
      </c>
      <c r="D625" s="10" t="s">
        <v>293</v>
      </c>
      <c r="E625" s="10"/>
      <c r="F625" s="57">
        <f>F626+F633+F630</f>
        <v>88238.3</v>
      </c>
      <c r="G625" s="61"/>
    </row>
    <row r="626" spans="1:7" ht="13.5" outlineLevel="3">
      <c r="A626" s="15" t="s">
        <v>244</v>
      </c>
      <c r="B626" s="10" t="s">
        <v>125</v>
      </c>
      <c r="C626" s="10" t="s">
        <v>577</v>
      </c>
      <c r="D626" s="10" t="s">
        <v>294</v>
      </c>
      <c r="E626" s="10" t="s">
        <v>445</v>
      </c>
      <c r="F626" s="57">
        <f>F627</f>
        <v>87673.8</v>
      </c>
      <c r="G626" s="61"/>
    </row>
    <row r="627" spans="1:7" ht="13.5" outlineLevel="3">
      <c r="A627" s="17" t="s">
        <v>157</v>
      </c>
      <c r="B627" s="10" t="s">
        <v>125</v>
      </c>
      <c r="C627" s="10" t="s">
        <v>577</v>
      </c>
      <c r="D627" s="10" t="s">
        <v>294</v>
      </c>
      <c r="E627" s="10" t="s">
        <v>158</v>
      </c>
      <c r="F627" s="57">
        <f>F628+F629</f>
        <v>87673.8</v>
      </c>
      <c r="G627" s="61"/>
    </row>
    <row r="628" spans="1:7" ht="13.5" outlineLevel="3">
      <c r="A628" s="25" t="s">
        <v>166</v>
      </c>
      <c r="B628" s="10" t="s">
        <v>125</v>
      </c>
      <c r="C628" s="10" t="s">
        <v>577</v>
      </c>
      <c r="D628" s="10" t="s">
        <v>294</v>
      </c>
      <c r="E628" s="10" t="s">
        <v>167</v>
      </c>
      <c r="F628" s="57">
        <v>43837.4</v>
      </c>
      <c r="G628" s="61">
        <v>-9741</v>
      </c>
    </row>
    <row r="629" spans="1:7" ht="13.5" outlineLevel="3">
      <c r="A629" s="25" t="s">
        <v>168</v>
      </c>
      <c r="B629" s="10" t="s">
        <v>125</v>
      </c>
      <c r="C629" s="10" t="s">
        <v>577</v>
      </c>
      <c r="D629" s="10" t="s">
        <v>294</v>
      </c>
      <c r="E629" s="10" t="s">
        <v>159</v>
      </c>
      <c r="F629" s="57">
        <v>43836.4</v>
      </c>
      <c r="G629" s="61"/>
    </row>
    <row r="630" spans="1:7" ht="27" outlineLevel="3">
      <c r="A630" s="25" t="s">
        <v>590</v>
      </c>
      <c r="B630" s="10" t="s">
        <v>125</v>
      </c>
      <c r="C630" s="10" t="s">
        <v>577</v>
      </c>
      <c r="D630" s="10" t="s">
        <v>591</v>
      </c>
      <c r="E630" s="10"/>
      <c r="F630" s="57">
        <f>F631</f>
        <v>88</v>
      </c>
      <c r="G630" s="61"/>
    </row>
    <row r="631" spans="1:7" ht="13.5" outlineLevel="3">
      <c r="A631" s="17" t="s">
        <v>157</v>
      </c>
      <c r="B631" s="10" t="s">
        <v>125</v>
      </c>
      <c r="C631" s="10" t="s">
        <v>577</v>
      </c>
      <c r="D631" s="10" t="s">
        <v>591</v>
      </c>
      <c r="E631" s="10" t="s">
        <v>158</v>
      </c>
      <c r="F631" s="57">
        <f>F632</f>
        <v>88</v>
      </c>
      <c r="G631" s="61"/>
    </row>
    <row r="632" spans="1:7" ht="13.5" outlineLevel="3">
      <c r="A632" s="25" t="s">
        <v>168</v>
      </c>
      <c r="B632" s="10" t="s">
        <v>125</v>
      </c>
      <c r="C632" s="10" t="s">
        <v>577</v>
      </c>
      <c r="D632" s="10" t="s">
        <v>591</v>
      </c>
      <c r="E632" s="10" t="s">
        <v>159</v>
      </c>
      <c r="F632" s="57">
        <v>88</v>
      </c>
      <c r="G632" s="61"/>
    </row>
    <row r="633" spans="1:7" ht="27" outlineLevel="3">
      <c r="A633" s="71" t="s">
        <v>396</v>
      </c>
      <c r="B633" s="10" t="s">
        <v>125</v>
      </c>
      <c r="C633" s="10" t="s">
        <v>577</v>
      </c>
      <c r="D633" s="10" t="s">
        <v>295</v>
      </c>
      <c r="E633" s="10"/>
      <c r="F633" s="57">
        <f>F634</f>
        <v>476.5</v>
      </c>
      <c r="G633" s="61"/>
    </row>
    <row r="634" spans="1:7" ht="13.5" outlineLevel="3">
      <c r="A634" s="17" t="s">
        <v>157</v>
      </c>
      <c r="B634" s="10" t="s">
        <v>125</v>
      </c>
      <c r="C634" s="10" t="s">
        <v>577</v>
      </c>
      <c r="D634" s="10" t="s">
        <v>295</v>
      </c>
      <c r="E634" s="10" t="s">
        <v>158</v>
      </c>
      <c r="F634" s="57">
        <f>F635</f>
        <v>476.5</v>
      </c>
      <c r="G634" s="61"/>
    </row>
    <row r="635" spans="1:7" ht="13.5" outlineLevel="3">
      <c r="A635" s="25" t="s">
        <v>168</v>
      </c>
      <c r="B635" s="10" t="s">
        <v>125</v>
      </c>
      <c r="C635" s="10" t="s">
        <v>577</v>
      </c>
      <c r="D635" s="10" t="s">
        <v>295</v>
      </c>
      <c r="E635" s="10" t="s">
        <v>159</v>
      </c>
      <c r="F635" s="57">
        <v>476.5</v>
      </c>
      <c r="G635" s="61"/>
    </row>
    <row r="636" spans="1:7" ht="13.5" outlineLevel="1">
      <c r="A636" s="15" t="s">
        <v>575</v>
      </c>
      <c r="B636" s="10" t="s">
        <v>125</v>
      </c>
      <c r="C636" s="10" t="s">
        <v>61</v>
      </c>
      <c r="D636" s="10"/>
      <c r="E636" s="10" t="s">
        <v>445</v>
      </c>
      <c r="F636" s="57">
        <f>F650+F645+F637</f>
        <v>69593</v>
      </c>
      <c r="G636" s="61"/>
    </row>
    <row r="637" spans="1:7" ht="27" outlineLevel="1">
      <c r="A637" s="15" t="s">
        <v>185</v>
      </c>
      <c r="B637" s="10" t="s">
        <v>125</v>
      </c>
      <c r="C637" s="10" t="s">
        <v>61</v>
      </c>
      <c r="D637" s="10" t="s">
        <v>90</v>
      </c>
      <c r="E637" s="10"/>
      <c r="F637" s="57">
        <f>F638</f>
        <v>7767</v>
      </c>
      <c r="G637" s="61"/>
    </row>
    <row r="638" spans="1:7" ht="27" outlineLevel="1">
      <c r="A638" s="23" t="s">
        <v>379</v>
      </c>
      <c r="B638" s="10" t="s">
        <v>125</v>
      </c>
      <c r="C638" s="10" t="s">
        <v>61</v>
      </c>
      <c r="D638" s="10" t="s">
        <v>559</v>
      </c>
      <c r="E638" s="10"/>
      <c r="F638" s="57">
        <f>F639+F642</f>
        <v>7767</v>
      </c>
      <c r="G638" s="61"/>
    </row>
    <row r="639" spans="1:7" ht="17.25" customHeight="1" outlineLevel="1">
      <c r="A639" s="17" t="s">
        <v>245</v>
      </c>
      <c r="B639" s="10" t="s">
        <v>125</v>
      </c>
      <c r="C639" s="10" t="s">
        <v>61</v>
      </c>
      <c r="D639" s="10" t="s">
        <v>560</v>
      </c>
      <c r="E639" s="10" t="s">
        <v>445</v>
      </c>
      <c r="F639" s="57">
        <f>F640</f>
        <v>7167.7</v>
      </c>
      <c r="G639" s="61"/>
    </row>
    <row r="640" spans="1:7" ht="13.5" outlineLevel="1">
      <c r="A640" s="17" t="s">
        <v>157</v>
      </c>
      <c r="B640" s="10" t="s">
        <v>125</v>
      </c>
      <c r="C640" s="10" t="s">
        <v>61</v>
      </c>
      <c r="D640" s="10" t="s">
        <v>560</v>
      </c>
      <c r="E640" s="10" t="s">
        <v>158</v>
      </c>
      <c r="F640" s="57">
        <f>F641</f>
        <v>7167.7</v>
      </c>
      <c r="G640" s="61"/>
    </row>
    <row r="641" spans="1:7" ht="13.5" outlineLevel="1">
      <c r="A641" s="25" t="s">
        <v>166</v>
      </c>
      <c r="B641" s="10" t="s">
        <v>125</v>
      </c>
      <c r="C641" s="10" t="s">
        <v>61</v>
      </c>
      <c r="D641" s="10" t="s">
        <v>560</v>
      </c>
      <c r="E641" s="10" t="s">
        <v>167</v>
      </c>
      <c r="F641" s="57">
        <v>7167.7</v>
      </c>
      <c r="G641" s="61"/>
    </row>
    <row r="642" spans="1:7" ht="27" outlineLevel="1">
      <c r="A642" s="15" t="s">
        <v>246</v>
      </c>
      <c r="B642" s="10" t="s">
        <v>125</v>
      </c>
      <c r="C642" s="10" t="s">
        <v>61</v>
      </c>
      <c r="D642" s="10" t="s">
        <v>278</v>
      </c>
      <c r="E642" s="10" t="s">
        <v>445</v>
      </c>
      <c r="F642" s="57">
        <f>F643</f>
        <v>599.29999999999995</v>
      </c>
      <c r="G642" s="61"/>
    </row>
    <row r="643" spans="1:7" ht="13.5" outlineLevel="1">
      <c r="A643" s="17" t="s">
        <v>157</v>
      </c>
      <c r="B643" s="10" t="s">
        <v>125</v>
      </c>
      <c r="C643" s="10" t="s">
        <v>61</v>
      </c>
      <c r="D643" s="10" t="s">
        <v>278</v>
      </c>
      <c r="E643" s="10" t="s">
        <v>158</v>
      </c>
      <c r="F643" s="57">
        <f>F644</f>
        <v>599.29999999999995</v>
      </c>
      <c r="G643" s="61"/>
    </row>
    <row r="644" spans="1:7" ht="13.5" outlineLevel="1">
      <c r="A644" s="25" t="s">
        <v>166</v>
      </c>
      <c r="B644" s="10" t="s">
        <v>125</v>
      </c>
      <c r="C644" s="10" t="s">
        <v>61</v>
      </c>
      <c r="D644" s="10" t="s">
        <v>278</v>
      </c>
      <c r="E644" s="10" t="s">
        <v>167</v>
      </c>
      <c r="F644" s="57">
        <v>599.29999999999995</v>
      </c>
      <c r="G644" s="61"/>
    </row>
    <row r="645" spans="1:7" ht="13.5" outlineLevel="1">
      <c r="A645" s="15" t="s">
        <v>237</v>
      </c>
      <c r="B645" s="10" t="s">
        <v>125</v>
      </c>
      <c r="C645" s="10" t="s">
        <v>61</v>
      </c>
      <c r="D645" s="10" t="s">
        <v>93</v>
      </c>
      <c r="E645" s="10"/>
      <c r="F645" s="57">
        <f>F646</f>
        <v>50</v>
      </c>
      <c r="G645" s="61"/>
    </row>
    <row r="646" spans="1:7" ht="13.5" outlineLevel="1">
      <c r="A646" s="15" t="s">
        <v>179</v>
      </c>
      <c r="B646" s="10" t="s">
        <v>125</v>
      </c>
      <c r="C646" s="10" t="s">
        <v>61</v>
      </c>
      <c r="D646" s="10" t="s">
        <v>107</v>
      </c>
      <c r="E646" s="10" t="s">
        <v>445</v>
      </c>
      <c r="F646" s="57">
        <f>F647</f>
        <v>50</v>
      </c>
      <c r="G646" s="61"/>
    </row>
    <row r="647" spans="1:7" ht="13.5" outlineLevel="1">
      <c r="A647" s="15" t="s">
        <v>232</v>
      </c>
      <c r="B647" s="10" t="s">
        <v>125</v>
      </c>
      <c r="C647" s="10" t="s">
        <v>61</v>
      </c>
      <c r="D647" s="10" t="s">
        <v>500</v>
      </c>
      <c r="E647" s="10"/>
      <c r="F647" s="57">
        <f>F648</f>
        <v>50</v>
      </c>
      <c r="G647" s="61"/>
    </row>
    <row r="648" spans="1:7" ht="13.5" outlineLevel="1">
      <c r="A648" s="17" t="s">
        <v>149</v>
      </c>
      <c r="B648" s="10" t="s">
        <v>125</v>
      </c>
      <c r="C648" s="10" t="s">
        <v>61</v>
      </c>
      <c r="D648" s="10" t="s">
        <v>500</v>
      </c>
      <c r="E648" s="10" t="s">
        <v>151</v>
      </c>
      <c r="F648" s="57">
        <f>F649</f>
        <v>50</v>
      </c>
      <c r="G648" s="61"/>
    </row>
    <row r="649" spans="1:7" ht="13.5" outlineLevel="1">
      <c r="A649" s="17" t="s">
        <v>150</v>
      </c>
      <c r="B649" s="10" t="s">
        <v>125</v>
      </c>
      <c r="C649" s="10" t="s">
        <v>61</v>
      </c>
      <c r="D649" s="10" t="s">
        <v>500</v>
      </c>
      <c r="E649" s="10" t="s">
        <v>152</v>
      </c>
      <c r="F649" s="57">
        <v>50</v>
      </c>
      <c r="G649" s="61">
        <v>50</v>
      </c>
    </row>
    <row r="650" spans="1:7" ht="19.5" customHeight="1" outlineLevel="1">
      <c r="A650" s="26" t="s">
        <v>424</v>
      </c>
      <c r="B650" s="10" t="s">
        <v>125</v>
      </c>
      <c r="C650" s="10" t="s">
        <v>61</v>
      </c>
      <c r="D650" s="10" t="s">
        <v>298</v>
      </c>
      <c r="E650" s="10"/>
      <c r="F650" s="57">
        <f>F651+F667</f>
        <v>61776</v>
      </c>
      <c r="G650" s="61"/>
    </row>
    <row r="651" spans="1:7" ht="13.5" outlineLevel="1">
      <c r="A651" s="26" t="s">
        <v>425</v>
      </c>
      <c r="B651" s="10" t="s">
        <v>125</v>
      </c>
      <c r="C651" s="10" t="s">
        <v>61</v>
      </c>
      <c r="D651" s="10" t="s">
        <v>330</v>
      </c>
      <c r="E651" s="10"/>
      <c r="F651" s="57">
        <f>F652+F661+F664</f>
        <v>56277</v>
      </c>
      <c r="G651" s="61"/>
    </row>
    <row r="652" spans="1:7" ht="13.5" outlineLevel="2">
      <c r="A652" s="15" t="s">
        <v>249</v>
      </c>
      <c r="B652" s="10" t="s">
        <v>125</v>
      </c>
      <c r="C652" s="10" t="s">
        <v>61</v>
      </c>
      <c r="D652" s="10" t="s">
        <v>331</v>
      </c>
      <c r="E652" s="10" t="s">
        <v>445</v>
      </c>
      <c r="F652" s="57">
        <f>F657+F653+F655+F659</f>
        <v>54027</v>
      </c>
      <c r="G652" s="61"/>
    </row>
    <row r="653" spans="1:7" ht="30" customHeight="1" outlineLevel="2">
      <c r="A653" s="17" t="s">
        <v>147</v>
      </c>
      <c r="B653" s="10" t="s">
        <v>125</v>
      </c>
      <c r="C653" s="10" t="s">
        <v>61</v>
      </c>
      <c r="D653" s="10" t="s">
        <v>331</v>
      </c>
      <c r="E653" s="10" t="s">
        <v>129</v>
      </c>
      <c r="F653" s="57">
        <f>F654</f>
        <v>5300</v>
      </c>
      <c r="G653" s="61"/>
    </row>
    <row r="654" spans="1:7" ht="13.5" outlineLevel="2">
      <c r="A654" s="17" t="s">
        <v>169</v>
      </c>
      <c r="B654" s="10" t="s">
        <v>125</v>
      </c>
      <c r="C654" s="10" t="s">
        <v>61</v>
      </c>
      <c r="D654" s="10" t="s">
        <v>331</v>
      </c>
      <c r="E654" s="10" t="s">
        <v>170</v>
      </c>
      <c r="F654" s="57">
        <v>5300</v>
      </c>
      <c r="G654" s="61"/>
    </row>
    <row r="655" spans="1:7" ht="13.5" outlineLevel="2">
      <c r="A655" s="17" t="s">
        <v>149</v>
      </c>
      <c r="B655" s="10" t="s">
        <v>125</v>
      </c>
      <c r="C655" s="10" t="s">
        <v>61</v>
      </c>
      <c r="D655" s="10" t="s">
        <v>331</v>
      </c>
      <c r="E655" s="10" t="s">
        <v>151</v>
      </c>
      <c r="F655" s="57">
        <f>F656</f>
        <v>185</v>
      </c>
      <c r="G655" s="61"/>
    </row>
    <row r="656" spans="1:7" ht="13.5" outlineLevel="2">
      <c r="A656" s="17" t="s">
        <v>150</v>
      </c>
      <c r="B656" s="10" t="s">
        <v>125</v>
      </c>
      <c r="C656" s="10" t="s">
        <v>61</v>
      </c>
      <c r="D656" s="10" t="s">
        <v>331</v>
      </c>
      <c r="E656" s="10" t="s">
        <v>152</v>
      </c>
      <c r="F656" s="57">
        <v>185</v>
      </c>
      <c r="G656" s="61"/>
    </row>
    <row r="657" spans="1:7" ht="13.5" outlineLevel="3">
      <c r="A657" s="17" t="s">
        <v>157</v>
      </c>
      <c r="B657" s="10" t="s">
        <v>125</v>
      </c>
      <c r="C657" s="10" t="s">
        <v>61</v>
      </c>
      <c r="D657" s="10" t="s">
        <v>331</v>
      </c>
      <c r="E657" s="10" t="s">
        <v>158</v>
      </c>
      <c r="F657" s="57">
        <f>F658</f>
        <v>48541.8</v>
      </c>
      <c r="G657" s="61"/>
    </row>
    <row r="658" spans="1:7" ht="13.5" outlineLevel="3">
      <c r="A658" s="25" t="s">
        <v>166</v>
      </c>
      <c r="B658" s="10" t="s">
        <v>125</v>
      </c>
      <c r="C658" s="10" t="s">
        <v>61</v>
      </c>
      <c r="D658" s="10" t="s">
        <v>331</v>
      </c>
      <c r="E658" s="10" t="s">
        <v>167</v>
      </c>
      <c r="F658" s="57">
        <v>48541.8</v>
      </c>
      <c r="G658" s="61">
        <v>-3126</v>
      </c>
    </row>
    <row r="659" spans="1:7" ht="13.5" outlineLevel="3">
      <c r="A659" s="16" t="s">
        <v>153</v>
      </c>
      <c r="B659" s="10" t="s">
        <v>125</v>
      </c>
      <c r="C659" s="10" t="s">
        <v>61</v>
      </c>
      <c r="D659" s="10" t="s">
        <v>331</v>
      </c>
      <c r="E659" s="10" t="s">
        <v>155</v>
      </c>
      <c r="F659" s="57">
        <f>F660</f>
        <v>0.2</v>
      </c>
      <c r="G659" s="61"/>
    </row>
    <row r="660" spans="1:7" ht="13.5" outlineLevel="3">
      <c r="A660" s="17" t="s">
        <v>154</v>
      </c>
      <c r="B660" s="10" t="s">
        <v>125</v>
      </c>
      <c r="C660" s="10" t="s">
        <v>61</v>
      </c>
      <c r="D660" s="10" t="s">
        <v>331</v>
      </c>
      <c r="E660" s="10" t="s">
        <v>156</v>
      </c>
      <c r="F660" s="57">
        <v>0.2</v>
      </c>
      <c r="G660" s="61"/>
    </row>
    <row r="661" spans="1:7" ht="27" outlineLevel="3">
      <c r="A661" s="25" t="s">
        <v>241</v>
      </c>
      <c r="B661" s="10" t="s">
        <v>125</v>
      </c>
      <c r="C661" s="10" t="s">
        <v>61</v>
      </c>
      <c r="D661" s="10" t="s">
        <v>299</v>
      </c>
      <c r="E661" s="10" t="s">
        <v>445</v>
      </c>
      <c r="F661" s="57">
        <f>F662</f>
        <v>29</v>
      </c>
      <c r="G661" s="61"/>
    </row>
    <row r="662" spans="1:7" ht="13.5" outlineLevel="3">
      <c r="A662" s="17" t="s">
        <v>157</v>
      </c>
      <c r="B662" s="10" t="s">
        <v>125</v>
      </c>
      <c r="C662" s="10" t="s">
        <v>61</v>
      </c>
      <c r="D662" s="10" t="s">
        <v>299</v>
      </c>
      <c r="E662" s="10" t="s">
        <v>158</v>
      </c>
      <c r="F662" s="57">
        <f>F663</f>
        <v>29</v>
      </c>
      <c r="G662" s="61"/>
    </row>
    <row r="663" spans="1:7" ht="13.5" outlineLevel="3">
      <c r="A663" s="25" t="s">
        <v>166</v>
      </c>
      <c r="B663" s="10" t="s">
        <v>125</v>
      </c>
      <c r="C663" s="10" t="s">
        <v>61</v>
      </c>
      <c r="D663" s="10" t="s">
        <v>299</v>
      </c>
      <c r="E663" s="10" t="s">
        <v>167</v>
      </c>
      <c r="F663" s="57">
        <v>29</v>
      </c>
      <c r="G663" s="61"/>
    </row>
    <row r="664" spans="1:7" ht="13.5" outlineLevel="3">
      <c r="A664" s="15" t="s">
        <v>240</v>
      </c>
      <c r="B664" s="10" t="s">
        <v>125</v>
      </c>
      <c r="C664" s="10" t="s">
        <v>61</v>
      </c>
      <c r="D664" s="10" t="s">
        <v>300</v>
      </c>
      <c r="E664" s="10"/>
      <c r="F664" s="57">
        <f>F665</f>
        <v>2221</v>
      </c>
      <c r="G664" s="61"/>
    </row>
    <row r="665" spans="1:7" ht="13.5" outlineLevel="3">
      <c r="A665" s="17" t="s">
        <v>157</v>
      </c>
      <c r="B665" s="10" t="s">
        <v>125</v>
      </c>
      <c r="C665" s="10" t="s">
        <v>61</v>
      </c>
      <c r="D665" s="10" t="s">
        <v>300</v>
      </c>
      <c r="E665" s="10" t="s">
        <v>158</v>
      </c>
      <c r="F665" s="57">
        <f>F666</f>
        <v>2221</v>
      </c>
      <c r="G665" s="61"/>
    </row>
    <row r="666" spans="1:7" ht="13.5" outlineLevel="3">
      <c r="A666" s="25" t="s">
        <v>166</v>
      </c>
      <c r="B666" s="10" t="s">
        <v>125</v>
      </c>
      <c r="C666" s="10" t="s">
        <v>61</v>
      </c>
      <c r="D666" s="10" t="s">
        <v>300</v>
      </c>
      <c r="E666" s="10" t="s">
        <v>167</v>
      </c>
      <c r="F666" s="57">
        <v>2221</v>
      </c>
      <c r="G666" s="61"/>
    </row>
    <row r="667" spans="1:7" ht="13.5" outlineLevel="3">
      <c r="A667" s="26" t="s">
        <v>47</v>
      </c>
      <c r="B667" s="10" t="s">
        <v>125</v>
      </c>
      <c r="C667" s="10" t="s">
        <v>61</v>
      </c>
      <c r="D667" s="10" t="s">
        <v>302</v>
      </c>
      <c r="E667" s="10"/>
      <c r="F667" s="57">
        <f>F668+F671</f>
        <v>5499</v>
      </c>
      <c r="G667" s="61"/>
    </row>
    <row r="668" spans="1:7" ht="13.5" outlineLevel="3">
      <c r="A668" s="15" t="s">
        <v>249</v>
      </c>
      <c r="B668" s="10" t="s">
        <v>125</v>
      </c>
      <c r="C668" s="10" t="s">
        <v>61</v>
      </c>
      <c r="D668" s="10" t="s">
        <v>303</v>
      </c>
      <c r="E668" s="10" t="s">
        <v>445</v>
      </c>
      <c r="F668" s="57">
        <f>F669</f>
        <v>5349</v>
      </c>
      <c r="G668" s="61"/>
    </row>
    <row r="669" spans="1:7" ht="13.5" outlineLevel="3">
      <c r="A669" s="17" t="s">
        <v>157</v>
      </c>
      <c r="B669" s="10" t="s">
        <v>125</v>
      </c>
      <c r="C669" s="10" t="s">
        <v>61</v>
      </c>
      <c r="D669" s="10" t="s">
        <v>303</v>
      </c>
      <c r="E669" s="10" t="s">
        <v>158</v>
      </c>
      <c r="F669" s="57">
        <f>F670</f>
        <v>5349</v>
      </c>
      <c r="G669" s="61"/>
    </row>
    <row r="670" spans="1:7" ht="13.5" outlineLevel="3">
      <c r="A670" s="25" t="s">
        <v>166</v>
      </c>
      <c r="B670" s="10" t="s">
        <v>125</v>
      </c>
      <c r="C670" s="10" t="s">
        <v>61</v>
      </c>
      <c r="D670" s="10" t="s">
        <v>303</v>
      </c>
      <c r="E670" s="10" t="s">
        <v>167</v>
      </c>
      <c r="F670" s="57">
        <v>5349</v>
      </c>
      <c r="G670" s="61"/>
    </row>
    <row r="671" spans="1:7" ht="13.5" outlineLevel="3">
      <c r="A671" s="15" t="s">
        <v>240</v>
      </c>
      <c r="B671" s="10" t="s">
        <v>125</v>
      </c>
      <c r="C671" s="10" t="s">
        <v>61</v>
      </c>
      <c r="D671" s="10" t="s">
        <v>301</v>
      </c>
      <c r="E671" s="10" t="s">
        <v>445</v>
      </c>
      <c r="F671" s="57">
        <f>F672</f>
        <v>150</v>
      </c>
      <c r="G671" s="61"/>
    </row>
    <row r="672" spans="1:7" ht="13.5" outlineLevel="3">
      <c r="A672" s="17" t="s">
        <v>157</v>
      </c>
      <c r="B672" s="10" t="s">
        <v>125</v>
      </c>
      <c r="C672" s="10" t="s">
        <v>61</v>
      </c>
      <c r="D672" s="10" t="s">
        <v>301</v>
      </c>
      <c r="E672" s="10" t="s">
        <v>158</v>
      </c>
      <c r="F672" s="57">
        <f>F673</f>
        <v>150</v>
      </c>
      <c r="G672" s="61"/>
    </row>
    <row r="673" spans="1:7" ht="13.5" outlineLevel="3">
      <c r="A673" s="25" t="s">
        <v>166</v>
      </c>
      <c r="B673" s="10" t="s">
        <v>125</v>
      </c>
      <c r="C673" s="10" t="s">
        <v>61</v>
      </c>
      <c r="D673" s="10" t="s">
        <v>301</v>
      </c>
      <c r="E673" s="10" t="s">
        <v>167</v>
      </c>
      <c r="F673" s="57">
        <v>150</v>
      </c>
      <c r="G673" s="61"/>
    </row>
    <row r="674" spans="1:7" ht="13.5" outlineLevel="3">
      <c r="A674" s="14" t="s">
        <v>197</v>
      </c>
      <c r="B674" s="13" t="s">
        <v>125</v>
      </c>
      <c r="C674" s="33" t="s">
        <v>370</v>
      </c>
      <c r="D674" s="10"/>
      <c r="E674" s="10"/>
      <c r="F674" s="56">
        <f>F675</f>
        <v>287205.5</v>
      </c>
      <c r="G674" s="61"/>
    </row>
    <row r="675" spans="1:7" ht="13.5" outlineLevel="3">
      <c r="A675" s="29" t="s">
        <v>123</v>
      </c>
      <c r="B675" s="13" t="s">
        <v>125</v>
      </c>
      <c r="C675" s="8" t="s">
        <v>124</v>
      </c>
      <c r="D675" s="8"/>
      <c r="E675" s="8" t="s">
        <v>445</v>
      </c>
      <c r="F675" s="56">
        <f>F676+F715</f>
        <v>287205.5</v>
      </c>
      <c r="G675" s="61"/>
    </row>
    <row r="676" spans="1:7" ht="18" customHeight="1" outlineLevel="3">
      <c r="A676" s="15" t="s">
        <v>382</v>
      </c>
      <c r="B676" s="10" t="s">
        <v>125</v>
      </c>
      <c r="C676" s="10" t="s">
        <v>124</v>
      </c>
      <c r="D676" s="10" t="s">
        <v>292</v>
      </c>
      <c r="E676" s="8"/>
      <c r="F676" s="62">
        <f>F677+F684</f>
        <v>287165.5</v>
      </c>
      <c r="G676" s="61"/>
    </row>
    <row r="677" spans="1:7" ht="13.5" outlineLevel="3">
      <c r="A677" s="18" t="s">
        <v>351</v>
      </c>
      <c r="B677" s="10" t="s">
        <v>125</v>
      </c>
      <c r="C677" s="10" t="s">
        <v>124</v>
      </c>
      <c r="D677" s="10" t="s">
        <v>304</v>
      </c>
      <c r="E677" s="8"/>
      <c r="F677" s="62">
        <f>F678+F681</f>
        <v>12358.1</v>
      </c>
      <c r="G677" s="61"/>
    </row>
    <row r="678" spans="1:7" ht="13.5" outlineLevel="3">
      <c r="A678" s="15" t="s">
        <v>423</v>
      </c>
      <c r="B678" s="10" t="s">
        <v>125</v>
      </c>
      <c r="C678" s="10" t="s">
        <v>124</v>
      </c>
      <c r="D678" s="10" t="s">
        <v>305</v>
      </c>
      <c r="E678" s="10" t="s">
        <v>445</v>
      </c>
      <c r="F678" s="57">
        <f>F679</f>
        <v>12086.7</v>
      </c>
      <c r="G678" s="61"/>
    </row>
    <row r="679" spans="1:7" ht="13.5" outlineLevel="3">
      <c r="A679" s="17" t="s">
        <v>157</v>
      </c>
      <c r="B679" s="10" t="s">
        <v>125</v>
      </c>
      <c r="C679" s="10" t="s">
        <v>124</v>
      </c>
      <c r="D679" s="10" t="s">
        <v>305</v>
      </c>
      <c r="E679" s="10" t="s">
        <v>158</v>
      </c>
      <c r="F679" s="57">
        <f>F680</f>
        <v>12086.7</v>
      </c>
      <c r="G679" s="61"/>
    </row>
    <row r="680" spans="1:7" ht="13.5" outlineLevel="3">
      <c r="A680" s="25" t="s">
        <v>166</v>
      </c>
      <c r="B680" s="10" t="s">
        <v>125</v>
      </c>
      <c r="C680" s="10" t="s">
        <v>124</v>
      </c>
      <c r="D680" s="10" t="s">
        <v>305</v>
      </c>
      <c r="E680" s="10" t="s">
        <v>167</v>
      </c>
      <c r="F680" s="57">
        <v>12086.7</v>
      </c>
      <c r="G680" s="61">
        <v>-1343</v>
      </c>
    </row>
    <row r="681" spans="1:7" ht="26.25" customHeight="1" outlineLevel="3">
      <c r="A681" s="25" t="s">
        <v>588</v>
      </c>
      <c r="B681" s="10" t="s">
        <v>125</v>
      </c>
      <c r="C681" s="10" t="s">
        <v>124</v>
      </c>
      <c r="D681" s="10" t="s">
        <v>589</v>
      </c>
      <c r="E681" s="10"/>
      <c r="F681" s="57">
        <f>F682</f>
        <v>271.39999999999998</v>
      </c>
      <c r="G681" s="61"/>
    </row>
    <row r="682" spans="1:7" ht="13.5" outlineLevel="3">
      <c r="A682" s="17" t="s">
        <v>157</v>
      </c>
      <c r="B682" s="10" t="s">
        <v>125</v>
      </c>
      <c r="C682" s="10" t="s">
        <v>124</v>
      </c>
      <c r="D682" s="10" t="s">
        <v>589</v>
      </c>
      <c r="E682" s="10" t="s">
        <v>158</v>
      </c>
      <c r="F682" s="57">
        <f>F683</f>
        <v>271.39999999999998</v>
      </c>
      <c r="G682" s="61"/>
    </row>
    <row r="683" spans="1:7" ht="13.5" outlineLevel="3">
      <c r="A683" s="25" t="s">
        <v>166</v>
      </c>
      <c r="B683" s="10" t="s">
        <v>125</v>
      </c>
      <c r="C683" s="10" t="s">
        <v>124</v>
      </c>
      <c r="D683" s="10" t="s">
        <v>589</v>
      </c>
      <c r="E683" s="10" t="s">
        <v>167</v>
      </c>
      <c r="F683" s="57">
        <v>271.39999999999998</v>
      </c>
      <c r="G683" s="61"/>
    </row>
    <row r="684" spans="1:7" ht="13.5" outlineLevel="3">
      <c r="A684" s="17" t="s">
        <v>473</v>
      </c>
      <c r="B684" s="10" t="s">
        <v>125</v>
      </c>
      <c r="C684" s="10" t="s">
        <v>124</v>
      </c>
      <c r="D684" s="10" t="s">
        <v>306</v>
      </c>
      <c r="E684" s="10"/>
      <c r="F684" s="57">
        <f>F685+F690+F693+F697+F703+F700+F706+F712+F709</f>
        <v>274807.40000000002</v>
      </c>
      <c r="G684" s="61"/>
    </row>
    <row r="685" spans="1:7" ht="13.5" outlineLevel="3">
      <c r="A685" s="15" t="s">
        <v>188</v>
      </c>
      <c r="B685" s="10" t="s">
        <v>125</v>
      </c>
      <c r="C685" s="10" t="s">
        <v>124</v>
      </c>
      <c r="D685" s="10" t="s">
        <v>307</v>
      </c>
      <c r="E685" s="10" t="s">
        <v>445</v>
      </c>
      <c r="F685" s="57">
        <f>F686+F688</f>
        <v>1994.1</v>
      </c>
      <c r="G685" s="61"/>
    </row>
    <row r="686" spans="1:7" ht="13.5" outlineLevel="3">
      <c r="A686" s="17" t="s">
        <v>149</v>
      </c>
      <c r="B686" s="10" t="s">
        <v>125</v>
      </c>
      <c r="C686" s="10" t="s">
        <v>124</v>
      </c>
      <c r="D686" s="10" t="s">
        <v>307</v>
      </c>
      <c r="E686" s="10" t="s">
        <v>151</v>
      </c>
      <c r="F686" s="57">
        <f>F687</f>
        <v>1984.1</v>
      </c>
      <c r="G686" s="61"/>
    </row>
    <row r="687" spans="1:7" ht="13.5" outlineLevel="3">
      <c r="A687" s="17" t="s">
        <v>150</v>
      </c>
      <c r="B687" s="10" t="s">
        <v>125</v>
      </c>
      <c r="C687" s="10" t="s">
        <v>124</v>
      </c>
      <c r="D687" s="10" t="s">
        <v>307</v>
      </c>
      <c r="E687" s="10" t="s">
        <v>152</v>
      </c>
      <c r="F687" s="57">
        <v>1984.1</v>
      </c>
      <c r="G687" s="61"/>
    </row>
    <row r="688" spans="1:7" ht="13.5" outlineLevel="3">
      <c r="A688" s="16" t="s">
        <v>153</v>
      </c>
      <c r="B688" s="10" t="s">
        <v>125</v>
      </c>
      <c r="C688" s="10" t="s">
        <v>124</v>
      </c>
      <c r="D688" s="10" t="s">
        <v>307</v>
      </c>
      <c r="E688" s="10" t="s">
        <v>155</v>
      </c>
      <c r="F688" s="57">
        <f>F689</f>
        <v>10</v>
      </c>
      <c r="G688" s="61"/>
    </row>
    <row r="689" spans="1:8" ht="13.5" outlineLevel="3">
      <c r="A689" s="17" t="s">
        <v>154</v>
      </c>
      <c r="B689" s="10" t="s">
        <v>125</v>
      </c>
      <c r="C689" s="10" t="s">
        <v>124</v>
      </c>
      <c r="D689" s="10" t="s">
        <v>307</v>
      </c>
      <c r="E689" s="10" t="s">
        <v>156</v>
      </c>
      <c r="F689" s="57">
        <v>10</v>
      </c>
      <c r="G689" s="61"/>
    </row>
    <row r="690" spans="1:8" ht="13.5" outlineLevel="3">
      <c r="A690" s="15" t="s">
        <v>340</v>
      </c>
      <c r="B690" s="10" t="s">
        <v>125</v>
      </c>
      <c r="C690" s="10" t="s">
        <v>124</v>
      </c>
      <c r="D690" s="10" t="s">
        <v>308</v>
      </c>
      <c r="E690" s="10"/>
      <c r="F690" s="57">
        <f>F691</f>
        <v>750</v>
      </c>
      <c r="G690" s="61"/>
    </row>
    <row r="691" spans="1:8" ht="13.5" outlineLevel="3">
      <c r="A691" s="17" t="s">
        <v>149</v>
      </c>
      <c r="B691" s="10" t="s">
        <v>125</v>
      </c>
      <c r="C691" s="10" t="s">
        <v>124</v>
      </c>
      <c r="D691" s="10" t="s">
        <v>308</v>
      </c>
      <c r="E691" s="10" t="s">
        <v>151</v>
      </c>
      <c r="F691" s="57">
        <f>F692</f>
        <v>750</v>
      </c>
      <c r="G691" s="61"/>
      <c r="H691" s="66">
        <f>F690+F693+F697+F700+F703+F709+F712</f>
        <v>267575.30000000005</v>
      </c>
    </row>
    <row r="692" spans="1:8" ht="13.5" outlineLevel="3">
      <c r="A692" s="17" t="s">
        <v>150</v>
      </c>
      <c r="B692" s="10" t="s">
        <v>125</v>
      </c>
      <c r="C692" s="10" t="s">
        <v>124</v>
      </c>
      <c r="D692" s="10" t="s">
        <v>308</v>
      </c>
      <c r="E692" s="10" t="s">
        <v>152</v>
      </c>
      <c r="F692" s="57">
        <v>750</v>
      </c>
      <c r="G692" s="61"/>
    </row>
    <row r="693" spans="1:8" ht="21.75" customHeight="1" outlineLevel="3">
      <c r="A693" s="25" t="s">
        <v>345</v>
      </c>
      <c r="B693" s="10" t="s">
        <v>125</v>
      </c>
      <c r="C693" s="10" t="s">
        <v>124</v>
      </c>
      <c r="D693" s="10" t="s">
        <v>309</v>
      </c>
      <c r="E693" s="10"/>
      <c r="F693" s="57">
        <f>F694</f>
        <v>119522.8</v>
      </c>
      <c r="G693" s="61"/>
    </row>
    <row r="694" spans="1:8" ht="13.5" outlineLevel="3">
      <c r="A694" s="17" t="s">
        <v>157</v>
      </c>
      <c r="B694" s="10" t="s">
        <v>125</v>
      </c>
      <c r="C694" s="10" t="s">
        <v>124</v>
      </c>
      <c r="D694" s="10" t="s">
        <v>309</v>
      </c>
      <c r="E694" s="10" t="s">
        <v>158</v>
      </c>
      <c r="F694" s="57">
        <f>F695+F696</f>
        <v>119522.8</v>
      </c>
      <c r="G694" s="61"/>
    </row>
    <row r="695" spans="1:8" ht="13.5" outlineLevel="3">
      <c r="A695" s="25" t="s">
        <v>166</v>
      </c>
      <c r="B695" s="10" t="s">
        <v>125</v>
      </c>
      <c r="C695" s="10" t="s">
        <v>124</v>
      </c>
      <c r="D695" s="10" t="s">
        <v>309</v>
      </c>
      <c r="E695" s="10" t="s">
        <v>167</v>
      </c>
      <c r="F695" s="57">
        <v>110368.8</v>
      </c>
      <c r="G695" s="61">
        <v>-9207</v>
      </c>
    </row>
    <row r="696" spans="1:8" ht="13.5" outlineLevel="3">
      <c r="A696" s="25" t="s">
        <v>168</v>
      </c>
      <c r="B696" s="10" t="s">
        <v>125</v>
      </c>
      <c r="C696" s="10" t="s">
        <v>124</v>
      </c>
      <c r="D696" s="10" t="s">
        <v>309</v>
      </c>
      <c r="E696" s="10" t="s">
        <v>159</v>
      </c>
      <c r="F696" s="57">
        <v>9154</v>
      </c>
      <c r="G696" s="61">
        <v>-764</v>
      </c>
    </row>
    <row r="697" spans="1:8" ht="13.5" outlineLevel="3">
      <c r="A697" s="25" t="s">
        <v>341</v>
      </c>
      <c r="B697" s="10" t="s">
        <v>125</v>
      </c>
      <c r="C697" s="10" t="s">
        <v>124</v>
      </c>
      <c r="D697" s="10" t="s">
        <v>135</v>
      </c>
      <c r="E697" s="10"/>
      <c r="F697" s="57">
        <f>F698</f>
        <v>6000</v>
      </c>
      <c r="G697" s="61"/>
    </row>
    <row r="698" spans="1:8" ht="13.5" outlineLevel="3">
      <c r="A698" s="17" t="s">
        <v>157</v>
      </c>
      <c r="B698" s="10" t="s">
        <v>125</v>
      </c>
      <c r="C698" s="10" t="s">
        <v>124</v>
      </c>
      <c r="D698" s="10" t="s">
        <v>135</v>
      </c>
      <c r="E698" s="10" t="s">
        <v>158</v>
      </c>
      <c r="F698" s="57">
        <f>F699</f>
        <v>6000</v>
      </c>
      <c r="G698" s="61"/>
    </row>
    <row r="699" spans="1:8" ht="13.5" outlineLevel="3">
      <c r="A699" s="25" t="s">
        <v>166</v>
      </c>
      <c r="B699" s="10" t="s">
        <v>125</v>
      </c>
      <c r="C699" s="10" t="s">
        <v>124</v>
      </c>
      <c r="D699" s="10" t="s">
        <v>135</v>
      </c>
      <c r="E699" s="10" t="s">
        <v>167</v>
      </c>
      <c r="F699" s="57">
        <v>6000</v>
      </c>
      <c r="G699" s="61"/>
    </row>
    <row r="700" spans="1:8" ht="27" outlineLevel="3">
      <c r="A700" s="25" t="s">
        <v>347</v>
      </c>
      <c r="B700" s="10" t="s">
        <v>125</v>
      </c>
      <c r="C700" s="10" t="s">
        <v>124</v>
      </c>
      <c r="D700" s="10" t="s">
        <v>310</v>
      </c>
      <c r="E700" s="10"/>
      <c r="F700" s="57">
        <f>F701</f>
        <v>94631.6</v>
      </c>
      <c r="G700" s="61"/>
    </row>
    <row r="701" spans="1:8" ht="13.5" outlineLevel="3">
      <c r="A701" s="17" t="s">
        <v>157</v>
      </c>
      <c r="B701" s="10" t="s">
        <v>125</v>
      </c>
      <c r="C701" s="10" t="s">
        <v>124</v>
      </c>
      <c r="D701" s="10" t="s">
        <v>310</v>
      </c>
      <c r="E701" s="10" t="s">
        <v>158</v>
      </c>
      <c r="F701" s="57">
        <f>F702</f>
        <v>94631.6</v>
      </c>
      <c r="G701" s="61"/>
    </row>
    <row r="702" spans="1:8" ht="13.5" outlineLevel="3">
      <c r="A702" s="25" t="s">
        <v>168</v>
      </c>
      <c r="B702" s="10" t="s">
        <v>125</v>
      </c>
      <c r="C702" s="10" t="s">
        <v>124</v>
      </c>
      <c r="D702" s="10" t="s">
        <v>310</v>
      </c>
      <c r="E702" s="10" t="s">
        <v>159</v>
      </c>
      <c r="F702" s="57">
        <v>94631.6</v>
      </c>
      <c r="G702" s="61">
        <v>-8811</v>
      </c>
    </row>
    <row r="703" spans="1:8" ht="13.5" outlineLevel="3">
      <c r="A703" s="25" t="s">
        <v>346</v>
      </c>
      <c r="B703" s="10" t="s">
        <v>125</v>
      </c>
      <c r="C703" s="10" t="s">
        <v>124</v>
      </c>
      <c r="D703" s="10" t="s">
        <v>136</v>
      </c>
      <c r="E703" s="10"/>
      <c r="F703" s="57">
        <f>F704</f>
        <v>1500</v>
      </c>
      <c r="G703" s="61"/>
    </row>
    <row r="704" spans="1:8" ht="13.5" outlineLevel="3">
      <c r="A704" s="17" t="s">
        <v>157</v>
      </c>
      <c r="B704" s="10" t="s">
        <v>125</v>
      </c>
      <c r="C704" s="10" t="s">
        <v>124</v>
      </c>
      <c r="D704" s="10" t="s">
        <v>136</v>
      </c>
      <c r="E704" s="10" t="s">
        <v>158</v>
      </c>
      <c r="F704" s="57">
        <f>F705</f>
        <v>1500</v>
      </c>
      <c r="G704" s="61"/>
    </row>
    <row r="705" spans="1:7" ht="13.5" outlineLevel="3">
      <c r="A705" s="25" t="s">
        <v>168</v>
      </c>
      <c r="B705" s="10" t="s">
        <v>125</v>
      </c>
      <c r="C705" s="10" t="s">
        <v>124</v>
      </c>
      <c r="D705" s="10" t="s">
        <v>136</v>
      </c>
      <c r="E705" s="10" t="s">
        <v>159</v>
      </c>
      <c r="F705" s="57">
        <v>1500</v>
      </c>
      <c r="G705" s="61"/>
    </row>
    <row r="706" spans="1:7" ht="27" outlineLevel="3">
      <c r="A706" s="25" t="s">
        <v>348</v>
      </c>
      <c r="B706" s="10" t="s">
        <v>125</v>
      </c>
      <c r="C706" s="10" t="s">
        <v>124</v>
      </c>
      <c r="D706" s="10" t="s">
        <v>311</v>
      </c>
      <c r="E706" s="10"/>
      <c r="F706" s="57">
        <f>F707</f>
        <v>5238</v>
      </c>
      <c r="G706" s="61"/>
    </row>
    <row r="707" spans="1:7" ht="20.25" customHeight="1" outlineLevel="3">
      <c r="A707" s="17" t="s">
        <v>157</v>
      </c>
      <c r="B707" s="10" t="s">
        <v>125</v>
      </c>
      <c r="C707" s="10" t="s">
        <v>124</v>
      </c>
      <c r="D707" s="10" t="s">
        <v>311</v>
      </c>
      <c r="E707" s="10" t="s">
        <v>158</v>
      </c>
      <c r="F707" s="57">
        <f>F708</f>
        <v>5238</v>
      </c>
      <c r="G707" s="61"/>
    </row>
    <row r="708" spans="1:7" ht="13.5" outlineLevel="3">
      <c r="A708" s="25" t="s">
        <v>166</v>
      </c>
      <c r="B708" s="10" t="s">
        <v>125</v>
      </c>
      <c r="C708" s="10" t="s">
        <v>124</v>
      </c>
      <c r="D708" s="10" t="s">
        <v>311</v>
      </c>
      <c r="E708" s="10" t="s">
        <v>167</v>
      </c>
      <c r="F708" s="57">
        <v>5238</v>
      </c>
      <c r="G708" s="61"/>
    </row>
    <row r="709" spans="1:7" ht="27" outlineLevel="3">
      <c r="A709" s="25" t="s">
        <v>350</v>
      </c>
      <c r="B709" s="10" t="s">
        <v>125</v>
      </c>
      <c r="C709" s="77" t="s">
        <v>124</v>
      </c>
      <c r="D709" s="10" t="s">
        <v>312</v>
      </c>
      <c r="E709" s="10"/>
      <c r="F709" s="57">
        <f>F710</f>
        <v>43670.9</v>
      </c>
      <c r="G709" s="61"/>
    </row>
    <row r="710" spans="1:7" ht="13.5" outlineLevel="3">
      <c r="A710" s="17" t="s">
        <v>157</v>
      </c>
      <c r="B710" s="10" t="s">
        <v>125</v>
      </c>
      <c r="C710" s="73" t="s">
        <v>124</v>
      </c>
      <c r="D710" s="10" t="s">
        <v>312</v>
      </c>
      <c r="E710" s="73" t="s">
        <v>158</v>
      </c>
      <c r="F710" s="74">
        <f>F711</f>
        <v>43670.9</v>
      </c>
      <c r="G710" s="61"/>
    </row>
    <row r="711" spans="1:7" ht="13.5" outlineLevel="3">
      <c r="A711" s="25" t="s">
        <v>166</v>
      </c>
      <c r="B711" s="10" t="s">
        <v>125</v>
      </c>
      <c r="C711" s="73" t="s">
        <v>124</v>
      </c>
      <c r="D711" s="10" t="s">
        <v>312</v>
      </c>
      <c r="E711" s="73" t="s">
        <v>167</v>
      </c>
      <c r="F711" s="74">
        <v>43670.9</v>
      </c>
      <c r="G711" s="61">
        <v>-3700</v>
      </c>
    </row>
    <row r="712" spans="1:7" ht="13.5" outlineLevel="3">
      <c r="A712" s="25" t="s">
        <v>349</v>
      </c>
      <c r="B712" s="10" t="s">
        <v>125</v>
      </c>
      <c r="C712" s="77" t="s">
        <v>124</v>
      </c>
      <c r="D712" s="10" t="s">
        <v>137</v>
      </c>
      <c r="E712" s="10"/>
      <c r="F712" s="74">
        <f>F713</f>
        <v>1500</v>
      </c>
      <c r="G712" s="61"/>
    </row>
    <row r="713" spans="1:7" ht="13.5" outlineLevel="3">
      <c r="A713" s="17" t="s">
        <v>157</v>
      </c>
      <c r="B713" s="10" t="s">
        <v>125</v>
      </c>
      <c r="C713" s="73" t="s">
        <v>124</v>
      </c>
      <c r="D713" s="10" t="s">
        <v>137</v>
      </c>
      <c r="E713" s="73" t="s">
        <v>158</v>
      </c>
      <c r="F713" s="74">
        <f>F714</f>
        <v>1500</v>
      </c>
      <c r="G713" s="61"/>
    </row>
    <row r="714" spans="1:7" ht="13.5" outlineLevel="3">
      <c r="A714" s="25" t="s">
        <v>168</v>
      </c>
      <c r="B714" s="10" t="s">
        <v>125</v>
      </c>
      <c r="C714" s="73" t="s">
        <v>124</v>
      </c>
      <c r="D714" s="10" t="s">
        <v>137</v>
      </c>
      <c r="E714" s="73" t="s">
        <v>167</v>
      </c>
      <c r="F714" s="74">
        <v>1500</v>
      </c>
      <c r="G714" s="61"/>
    </row>
    <row r="715" spans="1:7" ht="13.5" outlineLevel="3">
      <c r="A715" s="15" t="s">
        <v>237</v>
      </c>
      <c r="B715" s="10" t="s">
        <v>125</v>
      </c>
      <c r="C715" s="73" t="s">
        <v>124</v>
      </c>
      <c r="D715" s="10" t="s">
        <v>93</v>
      </c>
      <c r="E715" s="10"/>
      <c r="F715" s="74">
        <f>F716</f>
        <v>40</v>
      </c>
      <c r="G715" s="61"/>
    </row>
    <row r="716" spans="1:7" ht="13.5" outlineLevel="3">
      <c r="A716" s="15" t="s">
        <v>179</v>
      </c>
      <c r="B716" s="10" t="s">
        <v>125</v>
      </c>
      <c r="C716" s="73" t="s">
        <v>124</v>
      </c>
      <c r="D716" s="10" t="s">
        <v>107</v>
      </c>
      <c r="E716" s="10" t="s">
        <v>445</v>
      </c>
      <c r="F716" s="74">
        <f>F717</f>
        <v>40</v>
      </c>
      <c r="G716" s="61"/>
    </row>
    <row r="717" spans="1:7" ht="13.5" outlineLevel="3">
      <c r="A717" s="15" t="s">
        <v>232</v>
      </c>
      <c r="B717" s="10" t="s">
        <v>125</v>
      </c>
      <c r="C717" s="73" t="s">
        <v>124</v>
      </c>
      <c r="D717" s="10" t="s">
        <v>500</v>
      </c>
      <c r="E717" s="10"/>
      <c r="F717" s="74">
        <f>F718</f>
        <v>40</v>
      </c>
      <c r="G717" s="61"/>
    </row>
    <row r="718" spans="1:7" ht="13.5" outlineLevel="3">
      <c r="A718" s="17" t="s">
        <v>149</v>
      </c>
      <c r="B718" s="10" t="s">
        <v>125</v>
      </c>
      <c r="C718" s="73" t="s">
        <v>124</v>
      </c>
      <c r="D718" s="10" t="s">
        <v>500</v>
      </c>
      <c r="E718" s="10" t="s">
        <v>151</v>
      </c>
      <c r="F718" s="74">
        <f>F719</f>
        <v>40</v>
      </c>
      <c r="G718" s="61"/>
    </row>
    <row r="719" spans="1:7" ht="13.5" outlineLevel="3">
      <c r="A719" s="17" t="s">
        <v>150</v>
      </c>
      <c r="B719" s="10" t="s">
        <v>125</v>
      </c>
      <c r="C719" s="73" t="s">
        <v>124</v>
      </c>
      <c r="D719" s="10" t="s">
        <v>500</v>
      </c>
      <c r="E719" s="10" t="s">
        <v>152</v>
      </c>
      <c r="F719" s="74">
        <v>40</v>
      </c>
      <c r="G719" s="61">
        <v>40</v>
      </c>
    </row>
    <row r="720" spans="1:7" ht="13.5" outlineLevel="3">
      <c r="A720" s="28" t="s">
        <v>145</v>
      </c>
      <c r="B720" s="9" t="s">
        <v>125</v>
      </c>
      <c r="C720" s="33" t="s">
        <v>235</v>
      </c>
      <c r="D720" s="10"/>
      <c r="E720" s="10"/>
      <c r="F720" s="57">
        <f>F721</f>
        <v>24827.9</v>
      </c>
      <c r="G720" s="61"/>
    </row>
    <row r="721" spans="1:7" ht="13.5" outlineLevel="1">
      <c r="A721" s="15" t="s">
        <v>81</v>
      </c>
      <c r="B721" s="10" t="s">
        <v>125</v>
      </c>
      <c r="C721" s="10" t="s">
        <v>82</v>
      </c>
      <c r="D721" s="10"/>
      <c r="E721" s="10" t="s">
        <v>445</v>
      </c>
      <c r="F721" s="57">
        <f>F722</f>
        <v>24827.9</v>
      </c>
      <c r="G721" s="61"/>
    </row>
    <row r="722" spans="1:7" ht="27" outlineLevel="1">
      <c r="A722" s="26" t="s">
        <v>199</v>
      </c>
      <c r="B722" s="10" t="s">
        <v>125</v>
      </c>
      <c r="C722" s="10" t="s">
        <v>82</v>
      </c>
      <c r="D722" s="10" t="s">
        <v>296</v>
      </c>
      <c r="E722" s="10"/>
      <c r="F722" s="57">
        <f>F723+F726+F733+F738+F741+F744+F749+F754+F774+F757+F760+F763+F766+F771</f>
        <v>24827.9</v>
      </c>
      <c r="G722" s="61"/>
    </row>
    <row r="723" spans="1:7" ht="21.75" customHeight="1" outlineLevel="1">
      <c r="A723" s="15" t="s">
        <v>22</v>
      </c>
      <c r="B723" s="10" t="s">
        <v>125</v>
      </c>
      <c r="C723" s="10" t="s">
        <v>82</v>
      </c>
      <c r="D723" s="10" t="s">
        <v>315</v>
      </c>
      <c r="E723" s="10" t="s">
        <v>445</v>
      </c>
      <c r="F723" s="57">
        <f>F724</f>
        <v>8260.2999999999993</v>
      </c>
      <c r="G723" s="61"/>
    </row>
    <row r="724" spans="1:7" ht="17.25" customHeight="1" outlineLevel="1">
      <c r="A724" s="17" t="s">
        <v>157</v>
      </c>
      <c r="B724" s="10" t="s">
        <v>125</v>
      </c>
      <c r="C724" s="10" t="s">
        <v>82</v>
      </c>
      <c r="D724" s="10" t="s">
        <v>315</v>
      </c>
      <c r="E724" s="10" t="s">
        <v>158</v>
      </c>
      <c r="F724" s="57">
        <f>F725</f>
        <v>8260.2999999999993</v>
      </c>
      <c r="G724" s="61"/>
    </row>
    <row r="725" spans="1:7" ht="14.25" customHeight="1" outlineLevel="1">
      <c r="A725" s="25" t="s">
        <v>166</v>
      </c>
      <c r="B725" s="10" t="s">
        <v>125</v>
      </c>
      <c r="C725" s="10" t="s">
        <v>82</v>
      </c>
      <c r="D725" s="10" t="s">
        <v>315</v>
      </c>
      <c r="E725" s="10" t="s">
        <v>167</v>
      </c>
      <c r="F725" s="57">
        <v>8260.2999999999993</v>
      </c>
      <c r="G725" s="61"/>
    </row>
    <row r="726" spans="1:7" ht="40.5" outlineLevel="1">
      <c r="A726" s="17" t="s">
        <v>23</v>
      </c>
      <c r="B726" s="10" t="s">
        <v>125</v>
      </c>
      <c r="C726" s="10" t="s">
        <v>82</v>
      </c>
      <c r="D726" s="10" t="s">
        <v>316</v>
      </c>
      <c r="E726" s="10"/>
      <c r="F726" s="57">
        <f>F727+F729+F731</f>
        <v>6688.5</v>
      </c>
      <c r="G726" s="61"/>
    </row>
    <row r="727" spans="1:7" ht="30" customHeight="1" outlineLevel="1">
      <c r="A727" s="17" t="s">
        <v>147</v>
      </c>
      <c r="B727" s="10" t="s">
        <v>125</v>
      </c>
      <c r="C727" s="10" t="s">
        <v>82</v>
      </c>
      <c r="D727" s="10" t="s">
        <v>316</v>
      </c>
      <c r="E727" s="10" t="s">
        <v>129</v>
      </c>
      <c r="F727" s="57">
        <f>F728</f>
        <v>4933.1000000000004</v>
      </c>
      <c r="G727" s="61"/>
    </row>
    <row r="728" spans="1:7" ht="13.5" outlineLevel="1">
      <c r="A728" s="17" t="s">
        <v>169</v>
      </c>
      <c r="B728" s="10" t="s">
        <v>125</v>
      </c>
      <c r="C728" s="10" t="s">
        <v>82</v>
      </c>
      <c r="D728" s="10" t="s">
        <v>316</v>
      </c>
      <c r="E728" s="10" t="s">
        <v>170</v>
      </c>
      <c r="F728" s="57">
        <v>4933.1000000000004</v>
      </c>
      <c r="G728" s="61"/>
    </row>
    <row r="729" spans="1:7" ht="13.5" outlineLevel="1">
      <c r="A729" s="17" t="s">
        <v>149</v>
      </c>
      <c r="B729" s="10" t="s">
        <v>125</v>
      </c>
      <c r="C729" s="10" t="s">
        <v>82</v>
      </c>
      <c r="D729" s="10" t="s">
        <v>316</v>
      </c>
      <c r="E729" s="10" t="s">
        <v>151</v>
      </c>
      <c r="F729" s="57">
        <f>F730</f>
        <v>1274.7</v>
      </c>
      <c r="G729" s="61"/>
    </row>
    <row r="730" spans="1:7" ht="13.5" outlineLevel="1">
      <c r="A730" s="17" t="s">
        <v>150</v>
      </c>
      <c r="B730" s="10" t="s">
        <v>125</v>
      </c>
      <c r="C730" s="10" t="s">
        <v>82</v>
      </c>
      <c r="D730" s="10" t="s">
        <v>316</v>
      </c>
      <c r="E730" s="10" t="s">
        <v>152</v>
      </c>
      <c r="F730" s="57">
        <v>1274.7</v>
      </c>
      <c r="G730" s="61"/>
    </row>
    <row r="731" spans="1:7" ht="13.5" outlineLevel="1">
      <c r="A731" s="16" t="s">
        <v>153</v>
      </c>
      <c r="B731" s="10" t="s">
        <v>125</v>
      </c>
      <c r="C731" s="10" t="s">
        <v>82</v>
      </c>
      <c r="D731" s="10" t="s">
        <v>316</v>
      </c>
      <c r="E731" s="10" t="s">
        <v>155</v>
      </c>
      <c r="F731" s="57">
        <f>F732</f>
        <v>480.7</v>
      </c>
      <c r="G731" s="61"/>
    </row>
    <row r="732" spans="1:7" ht="13.5" outlineLevel="1">
      <c r="A732" s="17" t="s">
        <v>154</v>
      </c>
      <c r="B732" s="10" t="s">
        <v>125</v>
      </c>
      <c r="C732" s="10" t="s">
        <v>82</v>
      </c>
      <c r="D732" s="10" t="s">
        <v>316</v>
      </c>
      <c r="E732" s="10" t="s">
        <v>156</v>
      </c>
      <c r="F732" s="57">
        <v>480.7</v>
      </c>
      <c r="G732" s="61"/>
    </row>
    <row r="733" spans="1:7" ht="27" outlineLevel="1">
      <c r="A733" s="17" t="s">
        <v>190</v>
      </c>
      <c r="B733" s="10" t="s">
        <v>125</v>
      </c>
      <c r="C733" s="10" t="s">
        <v>82</v>
      </c>
      <c r="D733" s="10" t="s">
        <v>317</v>
      </c>
      <c r="E733" s="10"/>
      <c r="F733" s="57">
        <f>F736+F734</f>
        <v>300</v>
      </c>
      <c r="G733" s="61"/>
    </row>
    <row r="734" spans="1:7" ht="40.5" outlineLevel="1">
      <c r="A734" s="17" t="s">
        <v>147</v>
      </c>
      <c r="B734" s="10" t="s">
        <v>125</v>
      </c>
      <c r="C734" s="10" t="s">
        <v>82</v>
      </c>
      <c r="D734" s="10" t="s">
        <v>317</v>
      </c>
      <c r="E734" s="10" t="s">
        <v>129</v>
      </c>
      <c r="F734" s="57">
        <f>F735</f>
        <v>122.7</v>
      </c>
      <c r="G734" s="61"/>
    </row>
    <row r="735" spans="1:7" ht="13.5" outlineLevel="1">
      <c r="A735" s="17" t="s">
        <v>169</v>
      </c>
      <c r="B735" s="10" t="s">
        <v>125</v>
      </c>
      <c r="C735" s="10" t="s">
        <v>82</v>
      </c>
      <c r="D735" s="10" t="s">
        <v>317</v>
      </c>
      <c r="E735" s="10" t="s">
        <v>170</v>
      </c>
      <c r="F735" s="57">
        <v>122.7</v>
      </c>
      <c r="G735" s="61"/>
    </row>
    <row r="736" spans="1:7" ht="13.5" outlineLevel="1">
      <c r="A736" s="17" t="s">
        <v>149</v>
      </c>
      <c r="B736" s="10" t="s">
        <v>125</v>
      </c>
      <c r="C736" s="10" t="s">
        <v>82</v>
      </c>
      <c r="D736" s="10" t="s">
        <v>317</v>
      </c>
      <c r="E736" s="10" t="s">
        <v>151</v>
      </c>
      <c r="F736" s="57">
        <f>F737</f>
        <v>177.3</v>
      </c>
      <c r="G736" s="61"/>
    </row>
    <row r="737" spans="1:7" ht="13.5" outlineLevel="1">
      <c r="A737" s="17" t="s">
        <v>150</v>
      </c>
      <c r="B737" s="10" t="s">
        <v>125</v>
      </c>
      <c r="C737" s="10" t="s">
        <v>82</v>
      </c>
      <c r="D737" s="10" t="s">
        <v>317</v>
      </c>
      <c r="E737" s="10" t="s">
        <v>152</v>
      </c>
      <c r="F737" s="57">
        <v>177.3</v>
      </c>
      <c r="G737" s="61"/>
    </row>
    <row r="738" spans="1:7" ht="40.5" outlineLevel="1">
      <c r="A738" s="17" t="s">
        <v>191</v>
      </c>
      <c r="B738" s="10" t="s">
        <v>125</v>
      </c>
      <c r="C738" s="10" t="s">
        <v>82</v>
      </c>
      <c r="D738" s="10" t="s">
        <v>318</v>
      </c>
      <c r="E738" s="10"/>
      <c r="F738" s="57">
        <f>F739</f>
        <v>50</v>
      </c>
      <c r="G738" s="61"/>
    </row>
    <row r="739" spans="1:7" ht="13.5" outlineLevel="1">
      <c r="A739" s="17" t="s">
        <v>149</v>
      </c>
      <c r="B739" s="10" t="s">
        <v>125</v>
      </c>
      <c r="C739" s="10" t="s">
        <v>82</v>
      </c>
      <c r="D739" s="10" t="s">
        <v>318</v>
      </c>
      <c r="E739" s="10" t="s">
        <v>151</v>
      </c>
      <c r="F739" s="57">
        <f>F740</f>
        <v>50</v>
      </c>
      <c r="G739" s="61"/>
    </row>
    <row r="740" spans="1:7" ht="13.5" outlineLevel="1">
      <c r="A740" s="17" t="s">
        <v>150</v>
      </c>
      <c r="B740" s="10" t="s">
        <v>125</v>
      </c>
      <c r="C740" s="10" t="s">
        <v>82</v>
      </c>
      <c r="D740" s="10" t="s">
        <v>318</v>
      </c>
      <c r="E740" s="10" t="s">
        <v>152</v>
      </c>
      <c r="F740" s="57">
        <v>50</v>
      </c>
      <c r="G740" s="61"/>
    </row>
    <row r="741" spans="1:7" ht="13.5" hidden="1" outlineLevel="1">
      <c r="A741" s="17" t="s">
        <v>41</v>
      </c>
      <c r="B741" s="10" t="s">
        <v>125</v>
      </c>
      <c r="C741" s="10" t="s">
        <v>82</v>
      </c>
      <c r="D741" s="10" t="s">
        <v>319</v>
      </c>
      <c r="E741" s="10"/>
      <c r="F741" s="57">
        <f>F742</f>
        <v>0</v>
      </c>
      <c r="G741" s="61"/>
    </row>
    <row r="742" spans="1:7" ht="13.5" hidden="1" outlineLevel="1">
      <c r="A742" s="17" t="s">
        <v>149</v>
      </c>
      <c r="B742" s="10" t="s">
        <v>125</v>
      </c>
      <c r="C742" s="10" t="s">
        <v>82</v>
      </c>
      <c r="D742" s="10" t="s">
        <v>319</v>
      </c>
      <c r="E742" s="10" t="s">
        <v>151</v>
      </c>
      <c r="F742" s="57">
        <f>F743</f>
        <v>0</v>
      </c>
      <c r="G742" s="61"/>
    </row>
    <row r="743" spans="1:7" ht="13.5" hidden="1" outlineLevel="1">
      <c r="A743" s="17" t="s">
        <v>150</v>
      </c>
      <c r="B743" s="10" t="s">
        <v>125</v>
      </c>
      <c r="C743" s="10" t="s">
        <v>82</v>
      </c>
      <c r="D743" s="10" t="s">
        <v>319</v>
      </c>
      <c r="E743" s="10" t="s">
        <v>152</v>
      </c>
      <c r="F743" s="57"/>
      <c r="G743" s="61"/>
    </row>
    <row r="744" spans="1:7" ht="13.5" outlineLevel="1">
      <c r="A744" s="17" t="s">
        <v>192</v>
      </c>
      <c r="B744" s="10" t="s">
        <v>125</v>
      </c>
      <c r="C744" s="10" t="s">
        <v>82</v>
      </c>
      <c r="D744" s="10" t="s">
        <v>320</v>
      </c>
      <c r="E744" s="10"/>
      <c r="F744" s="57">
        <f>F745+F747</f>
        <v>212</v>
      </c>
      <c r="G744" s="61"/>
    </row>
    <row r="745" spans="1:7" ht="13.5" outlineLevel="1">
      <c r="A745" s="17" t="s">
        <v>149</v>
      </c>
      <c r="B745" s="10" t="s">
        <v>125</v>
      </c>
      <c r="C745" s="10" t="s">
        <v>82</v>
      </c>
      <c r="D745" s="10" t="s">
        <v>320</v>
      </c>
      <c r="E745" s="10" t="s">
        <v>151</v>
      </c>
      <c r="F745" s="57">
        <f>F746</f>
        <v>195.6</v>
      </c>
      <c r="G745" s="61"/>
    </row>
    <row r="746" spans="1:7" ht="13.5" outlineLevel="1">
      <c r="A746" s="17" t="s">
        <v>150</v>
      </c>
      <c r="B746" s="10" t="s">
        <v>125</v>
      </c>
      <c r="C746" s="10" t="s">
        <v>82</v>
      </c>
      <c r="D746" s="10" t="s">
        <v>320</v>
      </c>
      <c r="E746" s="10" t="s">
        <v>152</v>
      </c>
      <c r="F746" s="57">
        <v>195.6</v>
      </c>
      <c r="G746" s="61"/>
    </row>
    <row r="747" spans="1:7" ht="13.5" outlineLevel="1">
      <c r="A747" s="16" t="s">
        <v>153</v>
      </c>
      <c r="B747" s="10" t="s">
        <v>125</v>
      </c>
      <c r="C747" s="10" t="s">
        <v>82</v>
      </c>
      <c r="D747" s="10" t="s">
        <v>320</v>
      </c>
      <c r="E747" s="10" t="s">
        <v>155</v>
      </c>
      <c r="F747" s="57">
        <f>F748</f>
        <v>16.399999999999999</v>
      </c>
      <c r="G747" s="61"/>
    </row>
    <row r="748" spans="1:7" ht="13.5" outlineLevel="1">
      <c r="A748" s="17" t="s">
        <v>154</v>
      </c>
      <c r="B748" s="10" t="s">
        <v>125</v>
      </c>
      <c r="C748" s="10" t="s">
        <v>82</v>
      </c>
      <c r="D748" s="10" t="s">
        <v>320</v>
      </c>
      <c r="E748" s="10" t="s">
        <v>156</v>
      </c>
      <c r="F748" s="57">
        <v>16.399999999999999</v>
      </c>
      <c r="G748" s="61"/>
    </row>
    <row r="749" spans="1:7" ht="13.5" outlineLevel="1">
      <c r="A749" s="15" t="s">
        <v>194</v>
      </c>
      <c r="B749" s="10" t="s">
        <v>125</v>
      </c>
      <c r="C749" s="10" t="s">
        <v>82</v>
      </c>
      <c r="D749" s="10" t="s">
        <v>321</v>
      </c>
      <c r="E749" s="10" t="s">
        <v>445</v>
      </c>
      <c r="F749" s="57">
        <f>F752+F750</f>
        <v>650</v>
      </c>
      <c r="G749" s="61"/>
    </row>
    <row r="750" spans="1:7" ht="13.5" outlineLevel="1">
      <c r="A750" s="16" t="s">
        <v>153</v>
      </c>
      <c r="B750" s="10" t="s">
        <v>125</v>
      </c>
      <c r="C750" s="10" t="s">
        <v>82</v>
      </c>
      <c r="D750" s="10" t="s">
        <v>321</v>
      </c>
      <c r="E750" s="10" t="s">
        <v>129</v>
      </c>
      <c r="F750" s="57">
        <f>F751</f>
        <v>500</v>
      </c>
      <c r="G750" s="61"/>
    </row>
    <row r="751" spans="1:7" ht="13.5" outlineLevel="1">
      <c r="A751" s="17" t="s">
        <v>154</v>
      </c>
      <c r="B751" s="10" t="s">
        <v>125</v>
      </c>
      <c r="C751" s="10" t="s">
        <v>82</v>
      </c>
      <c r="D751" s="10" t="s">
        <v>321</v>
      </c>
      <c r="E751" s="10" t="s">
        <v>170</v>
      </c>
      <c r="F751" s="57">
        <v>500</v>
      </c>
      <c r="G751" s="61"/>
    </row>
    <row r="752" spans="1:7" ht="13.5" outlineLevel="1">
      <c r="A752" s="17" t="s">
        <v>149</v>
      </c>
      <c r="B752" s="10" t="s">
        <v>125</v>
      </c>
      <c r="C752" s="10" t="s">
        <v>82</v>
      </c>
      <c r="D752" s="10" t="s">
        <v>321</v>
      </c>
      <c r="E752" s="10" t="s">
        <v>151</v>
      </c>
      <c r="F752" s="57">
        <f>F753</f>
        <v>150</v>
      </c>
      <c r="G752" s="61"/>
    </row>
    <row r="753" spans="1:7" ht="13.5" outlineLevel="1">
      <c r="A753" s="17" t="s">
        <v>150</v>
      </c>
      <c r="B753" s="10" t="s">
        <v>125</v>
      </c>
      <c r="C753" s="10" t="s">
        <v>82</v>
      </c>
      <c r="D753" s="10" t="s">
        <v>321</v>
      </c>
      <c r="E753" s="10" t="s">
        <v>152</v>
      </c>
      <c r="F753" s="57">
        <v>150</v>
      </c>
      <c r="G753" s="61"/>
    </row>
    <row r="754" spans="1:7" ht="27" outlineLevel="1">
      <c r="A754" s="15" t="s">
        <v>193</v>
      </c>
      <c r="B754" s="10" t="s">
        <v>125</v>
      </c>
      <c r="C754" s="10" t="s">
        <v>82</v>
      </c>
      <c r="D754" s="10" t="s">
        <v>322</v>
      </c>
      <c r="E754" s="10"/>
      <c r="F754" s="57">
        <f>F755</f>
        <v>280.2</v>
      </c>
      <c r="G754" s="61"/>
    </row>
    <row r="755" spans="1:7" ht="13.5" outlineLevel="1">
      <c r="A755" s="17" t="s">
        <v>149</v>
      </c>
      <c r="B755" s="10" t="s">
        <v>125</v>
      </c>
      <c r="C755" s="10" t="s">
        <v>82</v>
      </c>
      <c r="D755" s="10" t="s">
        <v>322</v>
      </c>
      <c r="E755" s="10" t="s">
        <v>151</v>
      </c>
      <c r="F755" s="57">
        <f>F756</f>
        <v>280.2</v>
      </c>
      <c r="G755" s="61"/>
    </row>
    <row r="756" spans="1:7" ht="13.5" outlineLevel="1">
      <c r="A756" s="17" t="s">
        <v>150</v>
      </c>
      <c r="B756" s="10" t="s">
        <v>125</v>
      </c>
      <c r="C756" s="10" t="s">
        <v>82</v>
      </c>
      <c r="D756" s="10" t="s">
        <v>322</v>
      </c>
      <c r="E756" s="10" t="s">
        <v>152</v>
      </c>
      <c r="F756" s="57">
        <v>280.2</v>
      </c>
      <c r="G756" s="61"/>
    </row>
    <row r="757" spans="1:7" ht="27" customHeight="1" outlineLevel="2">
      <c r="A757" s="17" t="s">
        <v>486</v>
      </c>
      <c r="B757" s="10" t="s">
        <v>125</v>
      </c>
      <c r="C757" s="10" t="s">
        <v>82</v>
      </c>
      <c r="D757" s="10" t="s">
        <v>323</v>
      </c>
      <c r="E757" s="10"/>
      <c r="F757" s="57">
        <f>F758</f>
        <v>192.1</v>
      </c>
      <c r="G757" s="61"/>
    </row>
    <row r="758" spans="1:7" ht="13.5" outlineLevel="2">
      <c r="A758" s="17" t="s">
        <v>149</v>
      </c>
      <c r="B758" s="10" t="s">
        <v>125</v>
      </c>
      <c r="C758" s="10" t="s">
        <v>82</v>
      </c>
      <c r="D758" s="10" t="s">
        <v>323</v>
      </c>
      <c r="E758" s="10" t="s">
        <v>151</v>
      </c>
      <c r="F758" s="57">
        <f>F759</f>
        <v>192.1</v>
      </c>
      <c r="G758" s="61"/>
    </row>
    <row r="759" spans="1:7" ht="13.5" outlineLevel="2">
      <c r="A759" s="17" t="s">
        <v>150</v>
      </c>
      <c r="B759" s="10" t="s">
        <v>125</v>
      </c>
      <c r="C759" s="10" t="s">
        <v>82</v>
      </c>
      <c r="D759" s="10" t="s">
        <v>323</v>
      </c>
      <c r="E759" s="10" t="s">
        <v>152</v>
      </c>
      <c r="F759" s="57">
        <v>192.1</v>
      </c>
      <c r="G759" s="61"/>
    </row>
    <row r="760" spans="1:7" ht="54" outlineLevel="2">
      <c r="A760" s="17" t="s">
        <v>8</v>
      </c>
      <c r="B760" s="10" t="s">
        <v>125</v>
      </c>
      <c r="C760" s="10" t="s">
        <v>82</v>
      </c>
      <c r="D760" s="10" t="s">
        <v>324</v>
      </c>
      <c r="E760" s="10"/>
      <c r="F760" s="57">
        <f>F761</f>
        <v>35.6</v>
      </c>
      <c r="G760" s="61"/>
    </row>
    <row r="761" spans="1:7" ht="13.5" outlineLevel="2">
      <c r="A761" s="17" t="s">
        <v>149</v>
      </c>
      <c r="B761" s="10" t="s">
        <v>125</v>
      </c>
      <c r="C761" s="10" t="s">
        <v>82</v>
      </c>
      <c r="D761" s="10" t="s">
        <v>324</v>
      </c>
      <c r="E761" s="10" t="s">
        <v>151</v>
      </c>
      <c r="F761" s="57">
        <f>F762</f>
        <v>35.6</v>
      </c>
      <c r="G761" s="61"/>
    </row>
    <row r="762" spans="1:7" ht="13.5" outlineLevel="2">
      <c r="A762" s="17" t="s">
        <v>150</v>
      </c>
      <c r="B762" s="10" t="s">
        <v>125</v>
      </c>
      <c r="C762" s="10" t="s">
        <v>82</v>
      </c>
      <c r="D762" s="10" t="s">
        <v>324</v>
      </c>
      <c r="E762" s="10" t="s">
        <v>152</v>
      </c>
      <c r="F762" s="57">
        <v>35.6</v>
      </c>
      <c r="G762" s="61"/>
    </row>
    <row r="763" spans="1:7" ht="27" outlineLevel="2">
      <c r="A763" s="17" t="s">
        <v>9</v>
      </c>
      <c r="B763" s="10" t="s">
        <v>125</v>
      </c>
      <c r="C763" s="10" t="s">
        <v>82</v>
      </c>
      <c r="D763" s="10" t="s">
        <v>325</v>
      </c>
      <c r="E763" s="10"/>
      <c r="F763" s="57">
        <f>F764</f>
        <v>95.5</v>
      </c>
      <c r="G763" s="61"/>
    </row>
    <row r="764" spans="1:7" ht="13.5" outlineLevel="2">
      <c r="A764" s="17" t="s">
        <v>149</v>
      </c>
      <c r="B764" s="10" t="s">
        <v>125</v>
      </c>
      <c r="C764" s="10" t="s">
        <v>82</v>
      </c>
      <c r="D764" s="10" t="s">
        <v>325</v>
      </c>
      <c r="E764" s="10" t="s">
        <v>151</v>
      </c>
      <c r="F764" s="57">
        <f>F765</f>
        <v>95.5</v>
      </c>
      <c r="G764" s="61"/>
    </row>
    <row r="765" spans="1:7" ht="13.5" outlineLevel="2">
      <c r="A765" s="17" t="s">
        <v>150</v>
      </c>
      <c r="B765" s="10" t="s">
        <v>125</v>
      </c>
      <c r="C765" s="10" t="s">
        <v>82</v>
      </c>
      <c r="D765" s="10" t="s">
        <v>325</v>
      </c>
      <c r="E765" s="10" t="s">
        <v>152</v>
      </c>
      <c r="F765" s="57">
        <v>95.5</v>
      </c>
      <c r="G765" s="61"/>
    </row>
    <row r="766" spans="1:7" ht="27" outlineLevel="2">
      <c r="A766" s="15" t="s">
        <v>10</v>
      </c>
      <c r="B766" s="10" t="s">
        <v>125</v>
      </c>
      <c r="C766" s="10" t="s">
        <v>82</v>
      </c>
      <c r="D766" s="10" t="s">
        <v>326</v>
      </c>
      <c r="E766" s="10"/>
      <c r="F766" s="57">
        <f>F769+F767</f>
        <v>996.9</v>
      </c>
      <c r="G766" s="61"/>
    </row>
    <row r="767" spans="1:7" ht="31.5" customHeight="1" outlineLevel="2">
      <c r="A767" s="17" t="s">
        <v>147</v>
      </c>
      <c r="B767" s="10" t="s">
        <v>125</v>
      </c>
      <c r="C767" s="10" t="s">
        <v>82</v>
      </c>
      <c r="D767" s="10" t="s">
        <v>326</v>
      </c>
      <c r="E767" s="10" t="s">
        <v>129</v>
      </c>
      <c r="F767" s="57">
        <f>F768</f>
        <v>119.5</v>
      </c>
      <c r="G767" s="61"/>
    </row>
    <row r="768" spans="1:7" ht="13.5" outlineLevel="2">
      <c r="A768" s="17" t="s">
        <v>169</v>
      </c>
      <c r="B768" s="10" t="s">
        <v>125</v>
      </c>
      <c r="C768" s="10" t="s">
        <v>82</v>
      </c>
      <c r="D768" s="10" t="s">
        <v>326</v>
      </c>
      <c r="E768" s="10" t="s">
        <v>170</v>
      </c>
      <c r="F768" s="57">
        <v>119.5</v>
      </c>
      <c r="G768" s="61"/>
    </row>
    <row r="769" spans="1:7" ht="13.5" outlineLevel="2">
      <c r="A769" s="17" t="s">
        <v>149</v>
      </c>
      <c r="B769" s="10" t="s">
        <v>125</v>
      </c>
      <c r="C769" s="10" t="s">
        <v>82</v>
      </c>
      <c r="D769" s="10" t="s">
        <v>326</v>
      </c>
      <c r="E769" s="10" t="s">
        <v>151</v>
      </c>
      <c r="F769" s="57">
        <f>F770</f>
        <v>877.4</v>
      </c>
      <c r="G769" s="61"/>
    </row>
    <row r="770" spans="1:7" ht="13.5" outlineLevel="2">
      <c r="A770" s="17" t="s">
        <v>150</v>
      </c>
      <c r="B770" s="10" t="s">
        <v>125</v>
      </c>
      <c r="C770" s="10" t="s">
        <v>82</v>
      </c>
      <c r="D770" s="10" t="s">
        <v>326</v>
      </c>
      <c r="E770" s="10" t="s">
        <v>152</v>
      </c>
      <c r="F770" s="57">
        <v>877.4</v>
      </c>
      <c r="G770" s="61"/>
    </row>
    <row r="771" spans="1:7" ht="40.5" outlineLevel="2">
      <c r="A771" s="15" t="s">
        <v>11</v>
      </c>
      <c r="B771" s="10" t="s">
        <v>125</v>
      </c>
      <c r="C771" s="10" t="s">
        <v>82</v>
      </c>
      <c r="D771" s="10" t="s">
        <v>327</v>
      </c>
      <c r="E771" s="10"/>
      <c r="F771" s="57">
        <f>F772</f>
        <v>379.9</v>
      </c>
      <c r="G771" s="61"/>
    </row>
    <row r="772" spans="1:7" ht="13.5" outlineLevel="2">
      <c r="A772" s="17" t="s">
        <v>149</v>
      </c>
      <c r="B772" s="10" t="s">
        <v>125</v>
      </c>
      <c r="C772" s="10" t="s">
        <v>82</v>
      </c>
      <c r="D772" s="10" t="s">
        <v>327</v>
      </c>
      <c r="E772" s="10" t="s">
        <v>151</v>
      </c>
      <c r="F772" s="57">
        <f>F773</f>
        <v>379.9</v>
      </c>
      <c r="G772" s="61"/>
    </row>
    <row r="773" spans="1:7" ht="13.5" outlineLevel="2">
      <c r="A773" s="17" t="s">
        <v>150</v>
      </c>
      <c r="B773" s="10" t="s">
        <v>125</v>
      </c>
      <c r="C773" s="10" t="s">
        <v>82</v>
      </c>
      <c r="D773" s="10" t="s">
        <v>327</v>
      </c>
      <c r="E773" s="10" t="s">
        <v>152</v>
      </c>
      <c r="F773" s="57">
        <v>379.9</v>
      </c>
      <c r="G773" s="61"/>
    </row>
    <row r="774" spans="1:7" ht="27" outlineLevel="2">
      <c r="A774" s="15" t="s">
        <v>441</v>
      </c>
      <c r="B774" s="10" t="s">
        <v>125</v>
      </c>
      <c r="C774" s="10" t="s">
        <v>82</v>
      </c>
      <c r="D774" s="10" t="s">
        <v>328</v>
      </c>
      <c r="E774" s="10"/>
      <c r="F774" s="57">
        <f>F775</f>
        <v>6686.9</v>
      </c>
      <c r="G774" s="61"/>
    </row>
    <row r="775" spans="1:7" ht="15.75" customHeight="1" outlineLevel="2">
      <c r="A775" s="17" t="s">
        <v>157</v>
      </c>
      <c r="B775" s="10" t="s">
        <v>125</v>
      </c>
      <c r="C775" s="10" t="s">
        <v>82</v>
      </c>
      <c r="D775" s="10" t="s">
        <v>328</v>
      </c>
      <c r="E775" s="10" t="s">
        <v>158</v>
      </c>
      <c r="F775" s="62">
        <f>F776</f>
        <v>6686.9</v>
      </c>
      <c r="G775" s="61"/>
    </row>
    <row r="776" spans="1:7" ht="13.5" outlineLevel="2">
      <c r="A776" s="25" t="s">
        <v>166</v>
      </c>
      <c r="B776" s="10" t="s">
        <v>125</v>
      </c>
      <c r="C776" s="10" t="s">
        <v>82</v>
      </c>
      <c r="D776" s="10" t="s">
        <v>328</v>
      </c>
      <c r="E776" s="10" t="s">
        <v>167</v>
      </c>
      <c r="F776" s="62">
        <v>6686.9</v>
      </c>
      <c r="G776" s="61"/>
    </row>
    <row r="777" spans="1:7" ht="13.5" outlineLevel="3">
      <c r="A777" s="22"/>
      <c r="B777" s="10"/>
      <c r="C777" s="10"/>
      <c r="D777" s="10"/>
      <c r="E777" s="10"/>
      <c r="F777" s="57"/>
      <c r="G777" s="61"/>
    </row>
    <row r="778" spans="1:7" ht="13.5">
      <c r="A778" s="29" t="s">
        <v>126</v>
      </c>
      <c r="B778" s="8" t="s">
        <v>127</v>
      </c>
      <c r="C778" s="8" t="s">
        <v>445</v>
      </c>
      <c r="D778" s="8"/>
      <c r="E778" s="8" t="s">
        <v>445</v>
      </c>
      <c r="F778" s="56">
        <f>F779</f>
        <v>7938.6</v>
      </c>
      <c r="G778" s="61"/>
    </row>
    <row r="779" spans="1:7" ht="13.5">
      <c r="A779" s="14" t="s">
        <v>132</v>
      </c>
      <c r="B779" s="8" t="s">
        <v>127</v>
      </c>
      <c r="C779" s="8" t="s">
        <v>366</v>
      </c>
      <c r="D779" s="8"/>
      <c r="E779" s="8"/>
      <c r="F779" s="56">
        <f>F780</f>
        <v>7938.6</v>
      </c>
      <c r="G779" s="61"/>
    </row>
    <row r="780" spans="1:7" ht="13.5" outlineLevel="1">
      <c r="A780" s="15" t="s">
        <v>26</v>
      </c>
      <c r="B780" s="10" t="s">
        <v>127</v>
      </c>
      <c r="C780" s="10" t="s">
        <v>27</v>
      </c>
      <c r="D780" s="10"/>
      <c r="E780" s="10" t="s">
        <v>445</v>
      </c>
      <c r="F780" s="57">
        <f>F781</f>
        <v>7938.6</v>
      </c>
      <c r="G780" s="61"/>
    </row>
    <row r="781" spans="1:7" ht="13.5" outlineLevel="1">
      <c r="A781" s="15" t="s">
        <v>237</v>
      </c>
      <c r="B781" s="10" t="s">
        <v>127</v>
      </c>
      <c r="C781" s="10" t="s">
        <v>27</v>
      </c>
      <c r="D781" s="10" t="s">
        <v>543</v>
      </c>
      <c r="E781" s="10"/>
      <c r="F781" s="57">
        <f>F782</f>
        <v>7938.6</v>
      </c>
      <c r="G781" s="61"/>
    </row>
    <row r="782" spans="1:7" ht="13.5" outlineLevel="1">
      <c r="A782" s="15" t="s">
        <v>442</v>
      </c>
      <c r="B782" s="10" t="s">
        <v>127</v>
      </c>
      <c r="C782" s="10" t="s">
        <v>27</v>
      </c>
      <c r="D782" s="10" t="s">
        <v>544</v>
      </c>
      <c r="E782" s="10"/>
      <c r="F782" s="57">
        <f>F783+F786+F789+F792+F795</f>
        <v>7938.6</v>
      </c>
      <c r="G782" s="61"/>
    </row>
    <row r="783" spans="1:7" ht="13.5" outlineLevel="2">
      <c r="A783" s="15" t="s">
        <v>247</v>
      </c>
      <c r="B783" s="10" t="s">
        <v>127</v>
      </c>
      <c r="C783" s="10" t="s">
        <v>27</v>
      </c>
      <c r="D783" s="10" t="s">
        <v>545</v>
      </c>
      <c r="E783" s="10" t="s">
        <v>445</v>
      </c>
      <c r="F783" s="57">
        <f>F784</f>
        <v>500</v>
      </c>
      <c r="G783" s="61"/>
    </row>
    <row r="784" spans="1:7" ht="13.5" outlineLevel="2">
      <c r="A784" s="17" t="s">
        <v>149</v>
      </c>
      <c r="B784" s="10" t="s">
        <v>127</v>
      </c>
      <c r="C784" s="10" t="s">
        <v>27</v>
      </c>
      <c r="D784" s="10" t="s">
        <v>545</v>
      </c>
      <c r="E784" s="10" t="s">
        <v>151</v>
      </c>
      <c r="F784" s="57">
        <f>F785</f>
        <v>500</v>
      </c>
      <c r="G784" s="61"/>
    </row>
    <row r="785" spans="1:7" ht="13.5" outlineLevel="3">
      <c r="A785" s="17" t="s">
        <v>150</v>
      </c>
      <c r="B785" s="10" t="s">
        <v>127</v>
      </c>
      <c r="C785" s="10" t="s">
        <v>27</v>
      </c>
      <c r="D785" s="10" t="s">
        <v>545</v>
      </c>
      <c r="E785" s="10" t="s">
        <v>152</v>
      </c>
      <c r="F785" s="57">
        <v>500</v>
      </c>
      <c r="G785" s="61"/>
    </row>
    <row r="786" spans="1:7" ht="27" outlineLevel="3">
      <c r="A786" s="17" t="s">
        <v>612</v>
      </c>
      <c r="B786" s="10" t="s">
        <v>127</v>
      </c>
      <c r="C786" s="10" t="s">
        <v>27</v>
      </c>
      <c r="D786" s="10" t="s">
        <v>546</v>
      </c>
      <c r="E786" s="10" t="s">
        <v>445</v>
      </c>
      <c r="F786" s="57">
        <f>F787</f>
        <v>3082</v>
      </c>
      <c r="G786" s="61"/>
    </row>
    <row r="787" spans="1:7" ht="13.5" outlineLevel="3">
      <c r="A787" s="17" t="s">
        <v>149</v>
      </c>
      <c r="B787" s="10" t="s">
        <v>127</v>
      </c>
      <c r="C787" s="10" t="s">
        <v>27</v>
      </c>
      <c r="D787" s="10" t="s">
        <v>546</v>
      </c>
      <c r="E787" s="10" t="s">
        <v>151</v>
      </c>
      <c r="F787" s="57">
        <f>F788</f>
        <v>3082</v>
      </c>
      <c r="G787" s="61"/>
    </row>
    <row r="788" spans="1:7" ht="13.5" outlineLevel="3">
      <c r="A788" s="17" t="s">
        <v>150</v>
      </c>
      <c r="B788" s="10" t="s">
        <v>127</v>
      </c>
      <c r="C788" s="10" t="s">
        <v>27</v>
      </c>
      <c r="D788" s="10" t="s">
        <v>546</v>
      </c>
      <c r="E788" s="10" t="s">
        <v>152</v>
      </c>
      <c r="F788" s="57">
        <v>3082</v>
      </c>
      <c r="G788" s="61"/>
    </row>
    <row r="789" spans="1:7" ht="27" outlineLevel="3">
      <c r="A789" s="17" t="s">
        <v>613</v>
      </c>
      <c r="B789" s="10" t="s">
        <v>127</v>
      </c>
      <c r="C789" s="10" t="s">
        <v>27</v>
      </c>
      <c r="D789" s="10" t="s">
        <v>547</v>
      </c>
      <c r="E789" s="10" t="s">
        <v>445</v>
      </c>
      <c r="F789" s="57">
        <f>F790</f>
        <v>1218</v>
      </c>
      <c r="G789" s="61"/>
    </row>
    <row r="790" spans="1:7" ht="13.5" outlineLevel="3">
      <c r="A790" s="17" t="s">
        <v>149</v>
      </c>
      <c r="B790" s="10" t="s">
        <v>127</v>
      </c>
      <c r="C790" s="10" t="s">
        <v>27</v>
      </c>
      <c r="D790" s="10" t="s">
        <v>547</v>
      </c>
      <c r="E790" s="10" t="s">
        <v>151</v>
      </c>
      <c r="F790" s="57">
        <f>F791</f>
        <v>1218</v>
      </c>
      <c r="G790" s="61"/>
    </row>
    <row r="791" spans="1:7" ht="13.5" outlineLevel="3">
      <c r="A791" s="17" t="s">
        <v>150</v>
      </c>
      <c r="B791" s="10" t="s">
        <v>127</v>
      </c>
      <c r="C791" s="10" t="s">
        <v>27</v>
      </c>
      <c r="D791" s="10" t="s">
        <v>547</v>
      </c>
      <c r="E791" s="10" t="s">
        <v>152</v>
      </c>
      <c r="F791" s="57">
        <v>1218</v>
      </c>
      <c r="G791" s="61"/>
    </row>
    <row r="792" spans="1:7" ht="27" outlineLevel="3">
      <c r="A792" s="17" t="s">
        <v>614</v>
      </c>
      <c r="B792" s="10" t="s">
        <v>127</v>
      </c>
      <c r="C792" s="10" t="s">
        <v>27</v>
      </c>
      <c r="D792" s="10" t="s">
        <v>548</v>
      </c>
      <c r="E792" s="10" t="s">
        <v>445</v>
      </c>
      <c r="F792" s="57">
        <f>F793</f>
        <v>200</v>
      </c>
      <c r="G792" s="61"/>
    </row>
    <row r="793" spans="1:7" ht="13.5" outlineLevel="3">
      <c r="A793" s="17" t="s">
        <v>149</v>
      </c>
      <c r="B793" s="10" t="s">
        <v>127</v>
      </c>
      <c r="C793" s="10" t="s">
        <v>27</v>
      </c>
      <c r="D793" s="10" t="s">
        <v>548</v>
      </c>
      <c r="E793" s="10" t="s">
        <v>151</v>
      </c>
      <c r="F793" s="57">
        <f>F794</f>
        <v>200</v>
      </c>
      <c r="G793" s="61"/>
    </row>
    <row r="794" spans="1:7" ht="13.5" outlineLevel="3">
      <c r="A794" s="17" t="s">
        <v>150</v>
      </c>
      <c r="B794" s="10" t="s">
        <v>127</v>
      </c>
      <c r="C794" s="10" t="s">
        <v>27</v>
      </c>
      <c r="D794" s="10" t="s">
        <v>548</v>
      </c>
      <c r="E794" s="10" t="s">
        <v>152</v>
      </c>
      <c r="F794" s="57">
        <v>200</v>
      </c>
      <c r="G794" s="61"/>
    </row>
    <row r="795" spans="1:7" ht="40.5" outlineLevel="3">
      <c r="A795" s="17" t="s">
        <v>615</v>
      </c>
      <c r="B795" s="10" t="s">
        <v>127</v>
      </c>
      <c r="C795" s="10" t="s">
        <v>27</v>
      </c>
      <c r="D795" s="10" t="s">
        <v>549</v>
      </c>
      <c r="E795" s="10" t="s">
        <v>445</v>
      </c>
      <c r="F795" s="57">
        <f>F796</f>
        <v>2938.6</v>
      </c>
      <c r="G795" s="61"/>
    </row>
    <row r="796" spans="1:7" ht="13.5" outlineLevel="3">
      <c r="A796" s="17" t="s">
        <v>149</v>
      </c>
      <c r="B796" s="10" t="s">
        <v>127</v>
      </c>
      <c r="C796" s="10" t="s">
        <v>27</v>
      </c>
      <c r="D796" s="10" t="s">
        <v>549</v>
      </c>
      <c r="E796" s="10" t="s">
        <v>151</v>
      </c>
      <c r="F796" s="57">
        <f>F797</f>
        <v>2938.6</v>
      </c>
      <c r="G796" s="61"/>
    </row>
    <row r="797" spans="1:7" ht="13.5" outlineLevel="3">
      <c r="A797" s="17" t="s">
        <v>150</v>
      </c>
      <c r="B797" s="10" t="s">
        <v>127</v>
      </c>
      <c r="C797" s="10" t="s">
        <v>27</v>
      </c>
      <c r="D797" s="10" t="s">
        <v>549</v>
      </c>
      <c r="E797" s="10" t="s">
        <v>152</v>
      </c>
      <c r="F797" s="57">
        <v>2938.6</v>
      </c>
      <c r="G797" s="61"/>
    </row>
    <row r="798" spans="1:7" ht="13.5" outlineLevel="3">
      <c r="A798" s="17"/>
      <c r="B798" s="10"/>
      <c r="C798" s="10"/>
      <c r="D798" s="10"/>
      <c r="E798" s="10"/>
      <c r="F798" s="57"/>
      <c r="G798" s="61"/>
    </row>
    <row r="799" spans="1:7" ht="13.5" outlineLevel="3">
      <c r="A799" s="40" t="s">
        <v>51</v>
      </c>
      <c r="B799" s="13" t="s">
        <v>52</v>
      </c>
      <c r="C799" s="13"/>
      <c r="D799" s="13"/>
      <c r="E799" s="13"/>
      <c r="F799" s="59">
        <f>F800</f>
        <v>8485.9</v>
      </c>
      <c r="G799" s="61"/>
    </row>
    <row r="800" spans="1:7" ht="13.5" outlineLevel="3">
      <c r="A800" s="14" t="s">
        <v>132</v>
      </c>
      <c r="B800" s="13" t="s">
        <v>52</v>
      </c>
      <c r="C800" s="13" t="s">
        <v>366</v>
      </c>
      <c r="D800" s="13"/>
      <c r="E800" s="13"/>
      <c r="F800" s="59">
        <f>F801+F810</f>
        <v>8485.9</v>
      </c>
      <c r="G800" s="61"/>
    </row>
    <row r="801" spans="1:7" ht="27" outlineLevel="3">
      <c r="A801" s="15" t="s">
        <v>453</v>
      </c>
      <c r="B801" s="10" t="s">
        <v>52</v>
      </c>
      <c r="C801" s="10" t="s">
        <v>454</v>
      </c>
      <c r="D801" s="10"/>
      <c r="E801" s="10" t="s">
        <v>445</v>
      </c>
      <c r="F801" s="57">
        <f>F802</f>
        <v>4827.8999999999996</v>
      </c>
      <c r="G801" s="61"/>
    </row>
    <row r="802" spans="1:7" ht="13.5" outlineLevel="3">
      <c r="A802" s="16" t="s">
        <v>178</v>
      </c>
      <c r="B802" s="10" t="s">
        <v>52</v>
      </c>
      <c r="C802" s="10" t="s">
        <v>454</v>
      </c>
      <c r="D802" s="10" t="s">
        <v>112</v>
      </c>
      <c r="E802" s="10"/>
      <c r="F802" s="57">
        <f>F803</f>
        <v>4827.8999999999996</v>
      </c>
      <c r="G802" s="61"/>
    </row>
    <row r="803" spans="1:7" ht="13.5" outlineLevel="3">
      <c r="A803" s="15" t="s">
        <v>455</v>
      </c>
      <c r="B803" s="10" t="s">
        <v>52</v>
      </c>
      <c r="C803" s="10" t="s">
        <v>454</v>
      </c>
      <c r="D803" s="10" t="s">
        <v>540</v>
      </c>
      <c r="E803" s="10" t="s">
        <v>445</v>
      </c>
      <c r="F803" s="57">
        <f>F804+F806+FIO</f>
        <v>4827.8999999999996</v>
      </c>
      <c r="G803" s="61"/>
    </row>
    <row r="804" spans="1:7" ht="27.75" customHeight="1" outlineLevel="3">
      <c r="A804" s="17" t="s">
        <v>147</v>
      </c>
      <c r="B804" s="10" t="s">
        <v>52</v>
      </c>
      <c r="C804" s="10" t="s">
        <v>454</v>
      </c>
      <c r="D804" s="10" t="s">
        <v>540</v>
      </c>
      <c r="E804" s="10" t="s">
        <v>129</v>
      </c>
      <c r="F804" s="57">
        <f>F805</f>
        <v>3062.5</v>
      </c>
      <c r="G804" s="61"/>
    </row>
    <row r="805" spans="1:7" ht="13.5" outlineLevel="3">
      <c r="A805" s="17" t="s">
        <v>148</v>
      </c>
      <c r="B805" s="10" t="s">
        <v>52</v>
      </c>
      <c r="C805" s="10" t="s">
        <v>454</v>
      </c>
      <c r="D805" s="10" t="s">
        <v>540</v>
      </c>
      <c r="E805" s="10" t="s">
        <v>459</v>
      </c>
      <c r="F805" s="57">
        <v>3062.5</v>
      </c>
      <c r="G805" s="61">
        <v>-261</v>
      </c>
    </row>
    <row r="806" spans="1:7" ht="13.5" outlineLevel="3">
      <c r="A806" s="17" t="s">
        <v>149</v>
      </c>
      <c r="B806" s="10" t="s">
        <v>52</v>
      </c>
      <c r="C806" s="10" t="s">
        <v>454</v>
      </c>
      <c r="D806" s="10" t="s">
        <v>540</v>
      </c>
      <c r="E806" s="10" t="s">
        <v>151</v>
      </c>
      <c r="F806" s="57">
        <f>F807</f>
        <v>1749.4</v>
      </c>
      <c r="G806" s="61"/>
    </row>
    <row r="807" spans="1:7" ht="13.5" outlineLevel="3">
      <c r="A807" s="17" t="s">
        <v>150</v>
      </c>
      <c r="B807" s="10" t="s">
        <v>52</v>
      </c>
      <c r="C807" s="10" t="s">
        <v>454</v>
      </c>
      <c r="D807" s="10" t="s">
        <v>540</v>
      </c>
      <c r="E807" s="10" t="s">
        <v>152</v>
      </c>
      <c r="F807" s="57">
        <v>1749.4</v>
      </c>
      <c r="G807" s="61"/>
    </row>
    <row r="808" spans="1:7" ht="13.5" outlineLevel="3">
      <c r="A808" s="17" t="s">
        <v>153</v>
      </c>
      <c r="B808" s="10" t="s">
        <v>52</v>
      </c>
      <c r="C808" s="10" t="s">
        <v>454</v>
      </c>
      <c r="D808" s="10" t="s">
        <v>540</v>
      </c>
      <c r="E808" s="10" t="s">
        <v>155</v>
      </c>
      <c r="F808" s="57">
        <f>F809</f>
        <v>16</v>
      </c>
      <c r="G808" s="61"/>
    </row>
    <row r="809" spans="1:7" ht="13.5" outlineLevel="3">
      <c r="A809" s="17" t="s">
        <v>154</v>
      </c>
      <c r="B809" s="10" t="s">
        <v>52</v>
      </c>
      <c r="C809" s="10" t="s">
        <v>454</v>
      </c>
      <c r="D809" s="10" t="s">
        <v>540</v>
      </c>
      <c r="E809" s="10" t="s">
        <v>156</v>
      </c>
      <c r="F809" s="57">
        <v>16</v>
      </c>
      <c r="G809" s="61"/>
    </row>
    <row r="810" spans="1:7" ht="27" outlineLevel="3">
      <c r="A810" s="15" t="s">
        <v>461</v>
      </c>
      <c r="B810" s="10" t="s">
        <v>52</v>
      </c>
      <c r="C810" s="10" t="s">
        <v>462</v>
      </c>
      <c r="D810" s="10"/>
      <c r="E810" s="10" t="s">
        <v>445</v>
      </c>
      <c r="F810" s="57">
        <f>F811</f>
        <v>3658</v>
      </c>
      <c r="G810" s="61"/>
    </row>
    <row r="811" spans="1:7" ht="13.5" outlineLevel="3">
      <c r="A811" s="16" t="s">
        <v>178</v>
      </c>
      <c r="B811" s="10" t="s">
        <v>52</v>
      </c>
      <c r="C811" s="10" t="s">
        <v>462</v>
      </c>
      <c r="D811" s="10" t="s">
        <v>112</v>
      </c>
      <c r="E811" s="10"/>
      <c r="F811" s="57">
        <f>F812+F817+F820</f>
        <v>3658</v>
      </c>
      <c r="G811" s="61"/>
    </row>
    <row r="812" spans="1:7" ht="13.5" outlineLevel="3">
      <c r="A812" s="15" t="s">
        <v>455</v>
      </c>
      <c r="B812" s="10" t="s">
        <v>52</v>
      </c>
      <c r="C812" s="10" t="s">
        <v>462</v>
      </c>
      <c r="D812" s="10" t="s">
        <v>540</v>
      </c>
      <c r="E812" s="10" t="s">
        <v>445</v>
      </c>
      <c r="F812" s="57">
        <f>F813+F815</f>
        <v>1860</v>
      </c>
      <c r="G812" s="61"/>
    </row>
    <row r="813" spans="1:7" ht="27.75" customHeight="1" outlineLevel="3">
      <c r="A813" s="17" t="s">
        <v>147</v>
      </c>
      <c r="B813" s="10" t="s">
        <v>52</v>
      </c>
      <c r="C813" s="10" t="s">
        <v>462</v>
      </c>
      <c r="D813" s="10" t="s">
        <v>540</v>
      </c>
      <c r="E813" s="10" t="s">
        <v>129</v>
      </c>
      <c r="F813" s="57">
        <f>F814</f>
        <v>1820</v>
      </c>
      <c r="G813" s="61"/>
    </row>
    <row r="814" spans="1:7" ht="13.5" outlineLevel="3">
      <c r="A814" s="17" t="s">
        <v>148</v>
      </c>
      <c r="B814" s="10" t="s">
        <v>52</v>
      </c>
      <c r="C814" s="10" t="s">
        <v>462</v>
      </c>
      <c r="D814" s="10" t="s">
        <v>540</v>
      </c>
      <c r="E814" s="10" t="s">
        <v>459</v>
      </c>
      <c r="F814" s="57">
        <v>1820</v>
      </c>
      <c r="G814" s="61">
        <v>80</v>
      </c>
    </row>
    <row r="815" spans="1:7" ht="13.5" outlineLevel="3">
      <c r="A815" s="17" t="s">
        <v>149</v>
      </c>
      <c r="B815" s="10" t="s">
        <v>52</v>
      </c>
      <c r="C815" s="10" t="s">
        <v>462</v>
      </c>
      <c r="D815" s="10" t="s">
        <v>540</v>
      </c>
      <c r="E815" s="10" t="s">
        <v>151</v>
      </c>
      <c r="F815" s="57">
        <f>F816</f>
        <v>40</v>
      </c>
      <c r="G815" s="61"/>
    </row>
    <row r="816" spans="1:7" ht="13.5" outlineLevel="3">
      <c r="A816" s="17" t="s">
        <v>150</v>
      </c>
      <c r="B816" s="10" t="s">
        <v>52</v>
      </c>
      <c r="C816" s="10" t="s">
        <v>462</v>
      </c>
      <c r="D816" s="10" t="s">
        <v>540</v>
      </c>
      <c r="E816" s="10" t="s">
        <v>152</v>
      </c>
      <c r="F816" s="57">
        <v>40</v>
      </c>
      <c r="G816" s="61"/>
    </row>
    <row r="817" spans="1:7" ht="13.5" outlineLevel="3">
      <c r="A817" s="15" t="s">
        <v>463</v>
      </c>
      <c r="B817" s="10" t="s">
        <v>52</v>
      </c>
      <c r="C817" s="10" t="s">
        <v>462</v>
      </c>
      <c r="D817" s="10" t="s">
        <v>541</v>
      </c>
      <c r="E817" s="10" t="s">
        <v>445</v>
      </c>
      <c r="F817" s="57">
        <f>F818</f>
        <v>1588</v>
      </c>
      <c r="G817" s="61"/>
    </row>
    <row r="818" spans="1:7" ht="25.5" customHeight="1" outlineLevel="3">
      <c r="A818" s="17" t="s">
        <v>147</v>
      </c>
      <c r="B818" s="10" t="s">
        <v>52</v>
      </c>
      <c r="C818" s="10" t="s">
        <v>462</v>
      </c>
      <c r="D818" s="10" t="s">
        <v>541</v>
      </c>
      <c r="E818" s="10" t="s">
        <v>129</v>
      </c>
      <c r="F818" s="57">
        <f>F819</f>
        <v>1588</v>
      </c>
      <c r="G818" s="61"/>
    </row>
    <row r="819" spans="1:7" ht="13.5" outlineLevel="3">
      <c r="A819" s="17" t="s">
        <v>148</v>
      </c>
      <c r="B819" s="10" t="s">
        <v>52</v>
      </c>
      <c r="C819" s="10" t="s">
        <v>462</v>
      </c>
      <c r="D819" s="10" t="s">
        <v>541</v>
      </c>
      <c r="E819" s="10" t="s">
        <v>459</v>
      </c>
      <c r="F819" s="57">
        <v>1588</v>
      </c>
      <c r="G819" s="61"/>
    </row>
    <row r="820" spans="1:7" ht="25.5" outlineLevel="3">
      <c r="A820" s="69" t="s">
        <v>17</v>
      </c>
      <c r="B820" s="10" t="s">
        <v>52</v>
      </c>
      <c r="C820" s="10" t="s">
        <v>462</v>
      </c>
      <c r="D820" s="10" t="s">
        <v>542</v>
      </c>
      <c r="E820" s="10"/>
      <c r="F820" s="57">
        <f>F821</f>
        <v>210</v>
      </c>
      <c r="G820" s="61"/>
    </row>
    <row r="821" spans="1:7" ht="13.5" outlineLevel="3">
      <c r="A821" s="17" t="s">
        <v>149</v>
      </c>
      <c r="B821" s="10" t="s">
        <v>52</v>
      </c>
      <c r="C821" s="10" t="s">
        <v>462</v>
      </c>
      <c r="D821" s="10" t="s">
        <v>542</v>
      </c>
      <c r="E821" s="10" t="s">
        <v>151</v>
      </c>
      <c r="F821" s="57">
        <f>F822</f>
        <v>210</v>
      </c>
      <c r="G821" s="61"/>
    </row>
    <row r="822" spans="1:7" ht="13.5" outlineLevel="3">
      <c r="A822" s="17" t="s">
        <v>150</v>
      </c>
      <c r="B822" s="10" t="s">
        <v>52</v>
      </c>
      <c r="C822" s="10" t="s">
        <v>462</v>
      </c>
      <c r="D822" s="10" t="s">
        <v>542</v>
      </c>
      <c r="E822" s="10" t="s">
        <v>152</v>
      </c>
      <c r="F822" s="57">
        <v>210</v>
      </c>
      <c r="G822" s="61"/>
    </row>
    <row r="823" spans="1:7" ht="13.5" outlineLevel="3">
      <c r="A823" s="17"/>
      <c r="B823" s="10"/>
      <c r="C823" s="10"/>
      <c r="D823" s="10"/>
      <c r="E823" s="10"/>
      <c r="F823" s="57"/>
      <c r="G823" s="61"/>
    </row>
    <row r="824" spans="1:7" ht="13.5">
      <c r="A824" s="29" t="s">
        <v>128</v>
      </c>
      <c r="B824" s="8" t="s">
        <v>200</v>
      </c>
      <c r="C824" s="8" t="s">
        <v>445</v>
      </c>
      <c r="D824" s="8"/>
      <c r="E824" s="8" t="s">
        <v>445</v>
      </c>
      <c r="F824" s="56">
        <f>F825+F862+F852</f>
        <v>111519.2</v>
      </c>
      <c r="G824" s="61"/>
    </row>
    <row r="825" spans="1:7" ht="13.5">
      <c r="A825" s="14" t="s">
        <v>132</v>
      </c>
      <c r="B825" s="8" t="s">
        <v>200</v>
      </c>
      <c r="C825" s="8" t="s">
        <v>366</v>
      </c>
      <c r="D825" s="8"/>
      <c r="E825" s="8"/>
      <c r="F825" s="56">
        <f>F826+F840+F846</f>
        <v>48578</v>
      </c>
      <c r="G825" s="61"/>
    </row>
    <row r="826" spans="1:7" ht="27" outlineLevel="1">
      <c r="A826" s="15" t="s">
        <v>461</v>
      </c>
      <c r="B826" s="10" t="s">
        <v>200</v>
      </c>
      <c r="C826" s="10" t="s">
        <v>462</v>
      </c>
      <c r="D826" s="10"/>
      <c r="E826" s="10" t="s">
        <v>445</v>
      </c>
      <c r="F826" s="57">
        <f>F827</f>
        <v>27678</v>
      </c>
      <c r="G826" s="61"/>
    </row>
    <row r="827" spans="1:7" ht="13.5" outlineLevel="1">
      <c r="A827" s="15" t="s">
        <v>237</v>
      </c>
      <c r="B827" s="10" t="s">
        <v>200</v>
      </c>
      <c r="C827" s="10" t="s">
        <v>462</v>
      </c>
      <c r="D827" s="10" t="s">
        <v>93</v>
      </c>
      <c r="E827" s="10"/>
      <c r="F827" s="57">
        <f>F832+F828</f>
        <v>27678</v>
      </c>
      <c r="G827" s="61"/>
    </row>
    <row r="828" spans="1:7" ht="13.5" outlineLevel="1">
      <c r="A828" s="18" t="s">
        <v>238</v>
      </c>
      <c r="B828" s="10" t="s">
        <v>200</v>
      </c>
      <c r="C828" s="10" t="s">
        <v>462</v>
      </c>
      <c r="D828" s="10" t="s">
        <v>535</v>
      </c>
      <c r="E828" s="10"/>
      <c r="F828" s="57">
        <f>F829</f>
        <v>420</v>
      </c>
      <c r="G828" s="61"/>
    </row>
    <row r="829" spans="1:7" ht="40.5" outlineLevel="1">
      <c r="A829" s="15" t="s">
        <v>426</v>
      </c>
      <c r="B829" s="10" t="s">
        <v>200</v>
      </c>
      <c r="C829" s="10" t="s">
        <v>462</v>
      </c>
      <c r="D829" s="10" t="s">
        <v>537</v>
      </c>
      <c r="E829" s="10"/>
      <c r="F829" s="57">
        <f>F830</f>
        <v>420</v>
      </c>
      <c r="G829" s="61"/>
    </row>
    <row r="830" spans="1:7" ht="13.5" outlineLevel="1">
      <c r="A830" s="17" t="s">
        <v>149</v>
      </c>
      <c r="B830" s="10" t="s">
        <v>200</v>
      </c>
      <c r="C830" s="10" t="s">
        <v>462</v>
      </c>
      <c r="D830" s="10" t="s">
        <v>537</v>
      </c>
      <c r="E830" s="10" t="s">
        <v>151</v>
      </c>
      <c r="F830" s="57">
        <f>F831</f>
        <v>420</v>
      </c>
      <c r="G830" s="61"/>
    </row>
    <row r="831" spans="1:7" ht="13.5" outlineLevel="1">
      <c r="A831" s="17" t="s">
        <v>150</v>
      </c>
      <c r="B831" s="10" t="s">
        <v>200</v>
      </c>
      <c r="C831" s="10" t="s">
        <v>462</v>
      </c>
      <c r="D831" s="10" t="s">
        <v>537</v>
      </c>
      <c r="E831" s="10" t="s">
        <v>152</v>
      </c>
      <c r="F831" s="57">
        <v>420</v>
      </c>
      <c r="G831" s="61"/>
    </row>
    <row r="832" spans="1:7" ht="13.5" outlineLevel="1">
      <c r="A832" s="17" t="s">
        <v>43</v>
      </c>
      <c r="B832" s="10" t="s">
        <v>200</v>
      </c>
      <c r="C832" s="10" t="s">
        <v>462</v>
      </c>
      <c r="D832" s="10" t="s">
        <v>96</v>
      </c>
      <c r="E832" s="10"/>
      <c r="F832" s="57">
        <f>F833</f>
        <v>27258</v>
      </c>
      <c r="G832" s="61"/>
    </row>
    <row r="833" spans="1:7" ht="13.5" outlineLevel="2">
      <c r="A833" s="17" t="s">
        <v>195</v>
      </c>
      <c r="B833" s="10" t="s">
        <v>200</v>
      </c>
      <c r="C833" s="10" t="s">
        <v>462</v>
      </c>
      <c r="D833" s="10" t="s">
        <v>97</v>
      </c>
      <c r="E833" s="10" t="s">
        <v>445</v>
      </c>
      <c r="F833" s="57">
        <f>F834+F836+F838</f>
        <v>27258</v>
      </c>
      <c r="G833" s="61"/>
    </row>
    <row r="834" spans="1:7" ht="27" customHeight="1" outlineLevel="3">
      <c r="A834" s="17" t="s">
        <v>147</v>
      </c>
      <c r="B834" s="10" t="s">
        <v>200</v>
      </c>
      <c r="C834" s="10" t="s">
        <v>462</v>
      </c>
      <c r="D834" s="10" t="s">
        <v>97</v>
      </c>
      <c r="E834" s="10" t="s">
        <v>129</v>
      </c>
      <c r="F834" s="57">
        <f>F835</f>
        <v>20850.5</v>
      </c>
      <c r="G834" s="61"/>
    </row>
    <row r="835" spans="1:7" ht="13.5" outlineLevel="3">
      <c r="A835" s="17" t="s">
        <v>148</v>
      </c>
      <c r="B835" s="10" t="s">
        <v>200</v>
      </c>
      <c r="C835" s="10" t="s">
        <v>462</v>
      </c>
      <c r="D835" s="10" t="s">
        <v>97</v>
      </c>
      <c r="E835" s="10" t="s">
        <v>459</v>
      </c>
      <c r="F835" s="57">
        <v>20850.5</v>
      </c>
      <c r="G835" s="61"/>
    </row>
    <row r="836" spans="1:7" ht="13.5" outlineLevel="3">
      <c r="A836" s="17" t="s">
        <v>149</v>
      </c>
      <c r="B836" s="10" t="s">
        <v>200</v>
      </c>
      <c r="C836" s="10" t="s">
        <v>462</v>
      </c>
      <c r="D836" s="10" t="s">
        <v>97</v>
      </c>
      <c r="E836" s="10" t="s">
        <v>151</v>
      </c>
      <c r="F836" s="57">
        <f>F837</f>
        <v>6114.9</v>
      </c>
      <c r="G836" s="61"/>
    </row>
    <row r="837" spans="1:7" ht="13.5" outlineLevel="3">
      <c r="A837" s="17" t="s">
        <v>150</v>
      </c>
      <c r="B837" s="10" t="s">
        <v>200</v>
      </c>
      <c r="C837" s="10" t="s">
        <v>462</v>
      </c>
      <c r="D837" s="10" t="s">
        <v>97</v>
      </c>
      <c r="E837" s="10" t="s">
        <v>152</v>
      </c>
      <c r="F837" s="57">
        <v>6114.9</v>
      </c>
      <c r="G837" s="61"/>
    </row>
    <row r="838" spans="1:7" ht="13.5" outlineLevel="3">
      <c r="A838" s="16" t="s">
        <v>153</v>
      </c>
      <c r="B838" s="10" t="s">
        <v>200</v>
      </c>
      <c r="C838" s="10" t="s">
        <v>462</v>
      </c>
      <c r="D838" s="10" t="s">
        <v>97</v>
      </c>
      <c r="E838" s="10" t="s">
        <v>155</v>
      </c>
      <c r="F838" s="57">
        <f>F839</f>
        <v>292.60000000000002</v>
      </c>
      <c r="G838" s="61"/>
    </row>
    <row r="839" spans="1:7" ht="13.5" outlineLevel="3">
      <c r="A839" s="17" t="s">
        <v>154</v>
      </c>
      <c r="B839" s="10" t="s">
        <v>200</v>
      </c>
      <c r="C839" s="10" t="s">
        <v>462</v>
      </c>
      <c r="D839" s="10" t="s">
        <v>97</v>
      </c>
      <c r="E839" s="10" t="s">
        <v>156</v>
      </c>
      <c r="F839" s="57">
        <v>292.60000000000002</v>
      </c>
      <c r="G839" s="61"/>
    </row>
    <row r="840" spans="1:7" ht="13.5" outlineLevel="1">
      <c r="A840" s="15" t="s">
        <v>464</v>
      </c>
      <c r="B840" s="10" t="s">
        <v>200</v>
      </c>
      <c r="C840" s="10" t="s">
        <v>465</v>
      </c>
      <c r="D840" s="10"/>
      <c r="E840" s="10" t="s">
        <v>445</v>
      </c>
      <c r="F840" s="57">
        <f>F841</f>
        <v>20000</v>
      </c>
      <c r="G840" s="61"/>
    </row>
    <row r="841" spans="1:7" ht="13.5" outlineLevel="1">
      <c r="A841" s="15" t="s">
        <v>237</v>
      </c>
      <c r="B841" s="10" t="s">
        <v>200</v>
      </c>
      <c r="C841" s="10" t="s">
        <v>465</v>
      </c>
      <c r="D841" s="10" t="s">
        <v>93</v>
      </c>
      <c r="E841" s="10"/>
      <c r="F841" s="57">
        <f>F842</f>
        <v>20000</v>
      </c>
      <c r="G841" s="61"/>
    </row>
    <row r="842" spans="1:7" ht="13.5" outlineLevel="1">
      <c r="A842" s="18" t="s">
        <v>238</v>
      </c>
      <c r="B842" s="10" t="s">
        <v>200</v>
      </c>
      <c r="C842" s="10" t="s">
        <v>465</v>
      </c>
      <c r="D842" s="10" t="s">
        <v>535</v>
      </c>
      <c r="E842" s="10"/>
      <c r="F842" s="57">
        <f>F843</f>
        <v>20000</v>
      </c>
      <c r="G842" s="61"/>
    </row>
    <row r="843" spans="1:7" ht="13.5" outlineLevel="2">
      <c r="A843" s="15" t="s">
        <v>466</v>
      </c>
      <c r="B843" s="10" t="s">
        <v>200</v>
      </c>
      <c r="C843" s="10" t="s">
        <v>465</v>
      </c>
      <c r="D843" s="10" t="s">
        <v>538</v>
      </c>
      <c r="E843" s="10" t="s">
        <v>445</v>
      </c>
      <c r="F843" s="57">
        <f>F844</f>
        <v>20000</v>
      </c>
      <c r="G843" s="61"/>
    </row>
    <row r="844" spans="1:7" ht="13.5" outlineLevel="2">
      <c r="A844" s="16" t="s">
        <v>153</v>
      </c>
      <c r="B844" s="10" t="s">
        <v>200</v>
      </c>
      <c r="C844" s="10" t="s">
        <v>465</v>
      </c>
      <c r="D844" s="10" t="s">
        <v>538</v>
      </c>
      <c r="E844" s="10" t="s">
        <v>155</v>
      </c>
      <c r="F844" s="57">
        <f>F845</f>
        <v>20000</v>
      </c>
      <c r="G844" s="61"/>
    </row>
    <row r="845" spans="1:7" ht="13.5" outlineLevel="3">
      <c r="A845" s="15" t="s">
        <v>467</v>
      </c>
      <c r="B845" s="10" t="s">
        <v>200</v>
      </c>
      <c r="C845" s="10" t="s">
        <v>465</v>
      </c>
      <c r="D845" s="10" t="s">
        <v>538</v>
      </c>
      <c r="E845" s="10" t="s">
        <v>468</v>
      </c>
      <c r="F845" s="57">
        <v>20000</v>
      </c>
      <c r="G845" s="61"/>
    </row>
    <row r="846" spans="1:7" ht="13.5" outlineLevel="1">
      <c r="A846" s="15" t="s">
        <v>26</v>
      </c>
      <c r="B846" s="10" t="s">
        <v>200</v>
      </c>
      <c r="C846" s="10" t="s">
        <v>27</v>
      </c>
      <c r="D846" s="10"/>
      <c r="E846" s="10" t="s">
        <v>445</v>
      </c>
      <c r="F846" s="57">
        <f>F847</f>
        <v>900</v>
      </c>
      <c r="G846" s="61"/>
    </row>
    <row r="847" spans="1:7" ht="13.5" outlineLevel="1">
      <c r="A847" s="15" t="s">
        <v>237</v>
      </c>
      <c r="B847" s="10" t="s">
        <v>200</v>
      </c>
      <c r="C847" s="10" t="s">
        <v>27</v>
      </c>
      <c r="D847" s="10" t="s">
        <v>93</v>
      </c>
      <c r="E847" s="10"/>
      <c r="F847" s="57">
        <f>F848</f>
        <v>900</v>
      </c>
      <c r="G847" s="61"/>
    </row>
    <row r="848" spans="1:7" ht="13.5" outlineLevel="1">
      <c r="A848" s="18" t="s">
        <v>238</v>
      </c>
      <c r="B848" s="10" t="s">
        <v>200</v>
      </c>
      <c r="C848" s="10" t="s">
        <v>27</v>
      </c>
      <c r="D848" s="10" t="s">
        <v>535</v>
      </c>
      <c r="E848" s="10"/>
      <c r="F848" s="57">
        <f>F849</f>
        <v>900</v>
      </c>
      <c r="G848" s="61"/>
    </row>
    <row r="849" spans="1:7" ht="13.5" outlineLevel="2">
      <c r="A849" s="15" t="s">
        <v>373</v>
      </c>
      <c r="B849" s="10" t="s">
        <v>200</v>
      </c>
      <c r="C849" s="10" t="s">
        <v>27</v>
      </c>
      <c r="D849" s="10" t="s">
        <v>539</v>
      </c>
      <c r="E849" s="10" t="s">
        <v>445</v>
      </c>
      <c r="F849" s="57">
        <f>F850</f>
        <v>900</v>
      </c>
      <c r="G849" s="61"/>
    </row>
    <row r="850" spans="1:7" ht="13.5" outlineLevel="2">
      <c r="A850" s="17" t="s">
        <v>149</v>
      </c>
      <c r="B850" s="10" t="s">
        <v>200</v>
      </c>
      <c r="C850" s="10" t="s">
        <v>27</v>
      </c>
      <c r="D850" s="10" t="s">
        <v>539</v>
      </c>
      <c r="E850" s="10" t="s">
        <v>151</v>
      </c>
      <c r="F850" s="57">
        <f>F851</f>
        <v>900</v>
      </c>
      <c r="G850" s="61"/>
    </row>
    <row r="851" spans="1:7" ht="13.5" outlineLevel="3">
      <c r="A851" s="17" t="s">
        <v>150</v>
      </c>
      <c r="B851" s="10" t="s">
        <v>200</v>
      </c>
      <c r="C851" s="10" t="s">
        <v>27</v>
      </c>
      <c r="D851" s="10" t="s">
        <v>539</v>
      </c>
      <c r="E851" s="10" t="s">
        <v>152</v>
      </c>
      <c r="F851" s="57">
        <v>900</v>
      </c>
      <c r="G851" s="61"/>
    </row>
    <row r="852" spans="1:7" ht="13.5" outlineLevel="3">
      <c r="A852" s="14" t="s">
        <v>197</v>
      </c>
      <c r="B852" s="13" t="s">
        <v>200</v>
      </c>
      <c r="C852" s="33" t="s">
        <v>370</v>
      </c>
      <c r="D852" s="10"/>
      <c r="E852" s="10"/>
      <c r="F852" s="57">
        <f>F853</f>
        <v>27941.200000000001</v>
      </c>
      <c r="G852" s="88"/>
    </row>
    <row r="853" spans="1:7" ht="13.5" outlineLevel="3">
      <c r="A853" s="15" t="s">
        <v>64</v>
      </c>
      <c r="B853" s="10" t="s">
        <v>200</v>
      </c>
      <c r="C853" s="10" t="s">
        <v>65</v>
      </c>
      <c r="D853" s="10"/>
      <c r="E853" s="10" t="s">
        <v>445</v>
      </c>
      <c r="F853" s="57">
        <f>F854</f>
        <v>27941.200000000001</v>
      </c>
      <c r="G853" s="61"/>
    </row>
    <row r="854" spans="1:7" ht="13.5" outlineLevel="3">
      <c r="A854" s="17" t="s">
        <v>473</v>
      </c>
      <c r="B854" s="10" t="s">
        <v>200</v>
      </c>
      <c r="C854" s="10" t="s">
        <v>65</v>
      </c>
      <c r="D854" s="10" t="s">
        <v>306</v>
      </c>
      <c r="E854" s="10"/>
      <c r="F854" s="57">
        <f>F855</f>
        <v>27941.200000000001</v>
      </c>
      <c r="G854" s="61"/>
    </row>
    <row r="855" spans="1:7" ht="27" outlineLevel="3">
      <c r="A855" s="17" t="s">
        <v>471</v>
      </c>
      <c r="B855" s="10" t="s">
        <v>200</v>
      </c>
      <c r="C855" s="10" t="s">
        <v>65</v>
      </c>
      <c r="D855" s="10" t="s">
        <v>314</v>
      </c>
      <c r="E855" s="10"/>
      <c r="F855" s="57">
        <f>F856+F858+F860</f>
        <v>27941.200000000001</v>
      </c>
      <c r="G855" s="61"/>
    </row>
    <row r="856" spans="1:7" ht="28.5" customHeight="1" outlineLevel="3">
      <c r="A856" s="17" t="s">
        <v>147</v>
      </c>
      <c r="B856" s="10" t="s">
        <v>200</v>
      </c>
      <c r="C856" s="10" t="s">
        <v>65</v>
      </c>
      <c r="D856" s="10" t="s">
        <v>314</v>
      </c>
      <c r="E856" s="10" t="s">
        <v>129</v>
      </c>
      <c r="F856" s="57">
        <f>F857</f>
        <v>24760.2</v>
      </c>
    </row>
    <row r="857" spans="1:7" ht="13.5" outlineLevel="3">
      <c r="A857" s="17" t="s">
        <v>169</v>
      </c>
      <c r="B857" s="10" t="s">
        <v>200</v>
      </c>
      <c r="C857" s="10" t="s">
        <v>65</v>
      </c>
      <c r="D857" s="10" t="s">
        <v>314</v>
      </c>
      <c r="E857" s="10" t="s">
        <v>170</v>
      </c>
      <c r="F857" s="57">
        <v>24760.2</v>
      </c>
      <c r="G857" s="94" t="s">
        <v>625</v>
      </c>
    </row>
    <row r="858" spans="1:7" ht="13.5" outlineLevel="3">
      <c r="A858" s="17" t="s">
        <v>149</v>
      </c>
      <c r="B858" s="10" t="s">
        <v>200</v>
      </c>
      <c r="C858" s="10" t="s">
        <v>65</v>
      </c>
      <c r="D858" s="10" t="s">
        <v>314</v>
      </c>
      <c r="E858" s="10" t="s">
        <v>151</v>
      </c>
      <c r="F858" s="57">
        <f>F859</f>
        <v>3175</v>
      </c>
    </row>
    <row r="859" spans="1:7" ht="13.5" outlineLevel="3">
      <c r="A859" s="17" t="s">
        <v>150</v>
      </c>
      <c r="B859" s="10" t="s">
        <v>200</v>
      </c>
      <c r="C859" s="10" t="s">
        <v>65</v>
      </c>
      <c r="D859" s="10" t="s">
        <v>314</v>
      </c>
      <c r="E859" s="10" t="s">
        <v>152</v>
      </c>
      <c r="F859" s="57">
        <v>3175</v>
      </c>
    </row>
    <row r="860" spans="1:7" ht="13.5" outlineLevel="3">
      <c r="A860" s="16" t="s">
        <v>153</v>
      </c>
      <c r="B860" s="10" t="s">
        <v>200</v>
      </c>
      <c r="C860" s="10" t="s">
        <v>65</v>
      </c>
      <c r="D860" s="10" t="s">
        <v>314</v>
      </c>
      <c r="E860" s="10" t="s">
        <v>155</v>
      </c>
      <c r="F860" s="57">
        <f>F861</f>
        <v>6</v>
      </c>
    </row>
    <row r="861" spans="1:7" ht="13.5" outlineLevel="3">
      <c r="A861" s="17" t="s">
        <v>154</v>
      </c>
      <c r="B861" s="10" t="s">
        <v>200</v>
      </c>
      <c r="C861" s="10" t="s">
        <v>65</v>
      </c>
      <c r="D861" s="10" t="s">
        <v>314</v>
      </c>
      <c r="E861" s="10" t="s">
        <v>156</v>
      </c>
      <c r="F861" s="57">
        <v>6</v>
      </c>
    </row>
    <row r="862" spans="1:7" ht="13.5" outlineLevel="3">
      <c r="A862" s="14" t="s">
        <v>146</v>
      </c>
      <c r="B862" s="8" t="s">
        <v>200</v>
      </c>
      <c r="C862" s="33" t="s">
        <v>236</v>
      </c>
      <c r="D862" s="10"/>
      <c r="E862" s="10"/>
      <c r="F862" s="57">
        <f t="shared" ref="F862:F867" si="2">F863</f>
        <v>35000</v>
      </c>
      <c r="G862" s="61"/>
    </row>
    <row r="863" spans="1:7" ht="13.5" outlineLevel="1">
      <c r="A863" s="15" t="s">
        <v>130</v>
      </c>
      <c r="B863" s="10" t="s">
        <v>200</v>
      </c>
      <c r="C863" s="10" t="s">
        <v>131</v>
      </c>
      <c r="D863" s="10"/>
      <c r="E863" s="10" t="s">
        <v>445</v>
      </c>
      <c r="F863" s="57">
        <f t="shared" si="2"/>
        <v>35000</v>
      </c>
      <c r="G863" s="61"/>
    </row>
    <row r="864" spans="1:7" ht="13.5" outlineLevel="1">
      <c r="A864" s="15" t="s">
        <v>237</v>
      </c>
      <c r="B864" s="10" t="s">
        <v>200</v>
      </c>
      <c r="C864" s="10" t="s">
        <v>131</v>
      </c>
      <c r="D864" s="10" t="s">
        <v>93</v>
      </c>
      <c r="E864" s="10"/>
      <c r="F864" s="57">
        <f t="shared" si="2"/>
        <v>35000</v>
      </c>
      <c r="G864" s="61"/>
    </row>
    <row r="865" spans="1:7" ht="13.5" outlineLevel="1">
      <c r="A865" s="18" t="s">
        <v>238</v>
      </c>
      <c r="B865" s="10" t="s">
        <v>200</v>
      </c>
      <c r="C865" s="10" t="s">
        <v>131</v>
      </c>
      <c r="D865" s="10" t="s">
        <v>535</v>
      </c>
      <c r="E865" s="10"/>
      <c r="F865" s="57">
        <f t="shared" si="2"/>
        <v>35000</v>
      </c>
      <c r="G865" s="61"/>
    </row>
    <row r="866" spans="1:7" ht="13.5" customHeight="1" outlineLevel="2">
      <c r="A866" s="22" t="s">
        <v>239</v>
      </c>
      <c r="B866" s="10" t="s">
        <v>200</v>
      </c>
      <c r="C866" s="10" t="s">
        <v>131</v>
      </c>
      <c r="D866" s="10" t="s">
        <v>536</v>
      </c>
      <c r="E866" s="10" t="s">
        <v>445</v>
      </c>
      <c r="F866" s="57">
        <f t="shared" si="2"/>
        <v>35000</v>
      </c>
      <c r="G866" s="61"/>
    </row>
    <row r="867" spans="1:7" ht="13.5" outlineLevel="2">
      <c r="A867" s="22" t="s">
        <v>176</v>
      </c>
      <c r="B867" s="10" t="s">
        <v>200</v>
      </c>
      <c r="C867" s="10" t="s">
        <v>131</v>
      </c>
      <c r="D867" s="10" t="s">
        <v>536</v>
      </c>
      <c r="E867" s="10" t="s">
        <v>177</v>
      </c>
      <c r="F867" s="57">
        <f t="shared" si="2"/>
        <v>35000</v>
      </c>
      <c r="G867" s="61"/>
    </row>
    <row r="868" spans="1:7" ht="13.5" outlineLevel="3">
      <c r="A868" s="22" t="s">
        <v>175</v>
      </c>
      <c r="B868" s="10" t="s">
        <v>200</v>
      </c>
      <c r="C868" s="10" t="s">
        <v>131</v>
      </c>
      <c r="D868" s="10" t="s">
        <v>536</v>
      </c>
      <c r="E868" s="10" t="s">
        <v>174</v>
      </c>
      <c r="F868" s="57">
        <v>35000</v>
      </c>
      <c r="G868" s="61"/>
    </row>
    <row r="869" spans="1:7" ht="13.5">
      <c r="A869" s="30" t="s">
        <v>443</v>
      </c>
      <c r="B869" s="12"/>
      <c r="C869" s="12"/>
      <c r="D869" s="12"/>
      <c r="E869" s="12"/>
      <c r="F869" s="60">
        <f>F7+F368+F408+F616+F778+F824+F799</f>
        <v>3958288.7</v>
      </c>
      <c r="G869" s="61"/>
    </row>
    <row r="870" spans="1:7">
      <c r="A870" s="5"/>
      <c r="F870" s="61"/>
      <c r="G870" s="61"/>
    </row>
    <row r="871" spans="1:7">
      <c r="F871" s="61"/>
      <c r="G871" s="61"/>
    </row>
    <row r="872" spans="1:7">
      <c r="F872" s="61"/>
      <c r="G872" s="61"/>
    </row>
    <row r="873" spans="1:7">
      <c r="F873" s="61"/>
      <c r="G873" s="82"/>
    </row>
    <row r="874" spans="1:7">
      <c r="F874" s="61"/>
      <c r="G874" s="61"/>
    </row>
    <row r="875" spans="1:7">
      <c r="F875" s="61"/>
      <c r="G875" s="61"/>
    </row>
    <row r="876" spans="1:7">
      <c r="F876" s="61"/>
    </row>
    <row r="877" spans="1:7">
      <c r="F877" s="61"/>
    </row>
    <row r="878" spans="1:7">
      <c r="F878" s="61"/>
    </row>
    <row r="879" spans="1:7">
      <c r="F879" s="61"/>
    </row>
    <row r="880" spans="1:7">
      <c r="F880" s="61"/>
    </row>
    <row r="881" spans="6:6">
      <c r="F881" s="61"/>
    </row>
    <row r="882" spans="6:6">
      <c r="F882" s="61"/>
    </row>
    <row r="883" spans="6:6">
      <c r="F883" s="61"/>
    </row>
    <row r="884" spans="6:6">
      <c r="F884" s="61"/>
    </row>
    <row r="885" spans="6:6">
      <c r="F885" s="61"/>
    </row>
    <row r="886" spans="6:6">
      <c r="F886" s="61"/>
    </row>
    <row r="887" spans="6:6">
      <c r="F887" s="61"/>
    </row>
    <row r="888" spans="6:6">
      <c r="F888" s="61"/>
    </row>
    <row r="889" spans="6:6">
      <c r="F889" s="61"/>
    </row>
    <row r="890" spans="6:6">
      <c r="F890" s="61"/>
    </row>
    <row r="891" spans="6:6">
      <c r="F891" s="61"/>
    </row>
    <row r="892" spans="6:6">
      <c r="F892" s="61"/>
    </row>
    <row r="893" spans="6:6">
      <c r="F893" s="61"/>
    </row>
    <row r="894" spans="6:6">
      <c r="F894" s="61"/>
    </row>
    <row r="895" spans="6:6">
      <c r="F895" s="61"/>
    </row>
    <row r="896" spans="6:6">
      <c r="F896" s="61"/>
    </row>
    <row r="897" spans="6:6">
      <c r="F897" s="61"/>
    </row>
    <row r="898" spans="6:6">
      <c r="F898" s="61"/>
    </row>
    <row r="899" spans="6:6">
      <c r="F899" s="61"/>
    </row>
    <row r="900" spans="6:6">
      <c r="F900" s="61"/>
    </row>
    <row r="901" spans="6:6">
      <c r="F901" s="61"/>
    </row>
    <row r="902" spans="6:6">
      <c r="F902" s="61"/>
    </row>
    <row r="903" spans="6:6">
      <c r="F903" s="61"/>
    </row>
    <row r="904" spans="6:6">
      <c r="F904" s="61"/>
    </row>
    <row r="905" spans="6:6">
      <c r="F905" s="61"/>
    </row>
    <row r="906" spans="6:6">
      <c r="F906" s="61"/>
    </row>
    <row r="907" spans="6:6">
      <c r="F907" s="61"/>
    </row>
    <row r="908" spans="6:6">
      <c r="F908" s="61"/>
    </row>
    <row r="909" spans="6:6">
      <c r="F909" s="61"/>
    </row>
    <row r="910" spans="6:6">
      <c r="F910" s="61"/>
    </row>
    <row r="911" spans="6:6">
      <c r="F911" s="61"/>
    </row>
    <row r="912" spans="6:6">
      <c r="F912" s="61"/>
    </row>
    <row r="913" spans="6:6">
      <c r="F913" s="61"/>
    </row>
    <row r="914" spans="6:6">
      <c r="F914" s="61"/>
    </row>
    <row r="915" spans="6:6">
      <c r="F915" s="61"/>
    </row>
    <row r="916" spans="6:6">
      <c r="F916" s="61"/>
    </row>
    <row r="917" spans="6:6">
      <c r="F917" s="61"/>
    </row>
    <row r="918" spans="6:6">
      <c r="F918" s="61"/>
    </row>
    <row r="919" spans="6:6">
      <c r="F919" s="61"/>
    </row>
    <row r="920" spans="6:6">
      <c r="F920" s="61"/>
    </row>
    <row r="921" spans="6:6">
      <c r="F921" s="61"/>
    </row>
    <row r="922" spans="6:6">
      <c r="F922" s="61"/>
    </row>
    <row r="923" spans="6:6">
      <c r="F923" s="61"/>
    </row>
    <row r="924" spans="6:6">
      <c r="F924" s="61"/>
    </row>
    <row r="925" spans="6:6">
      <c r="F925" s="61"/>
    </row>
    <row r="926" spans="6:6">
      <c r="F926" s="61"/>
    </row>
    <row r="927" spans="6:6">
      <c r="F927" s="61"/>
    </row>
    <row r="928" spans="6:6">
      <c r="F928" s="61"/>
    </row>
    <row r="929" spans="6:6">
      <c r="F929" s="61"/>
    </row>
    <row r="930" spans="6:6">
      <c r="F930" s="61"/>
    </row>
    <row r="931" spans="6:6">
      <c r="F931" s="61"/>
    </row>
    <row r="932" spans="6:6">
      <c r="F932" s="61"/>
    </row>
    <row r="933" spans="6:6">
      <c r="F933" s="61"/>
    </row>
    <row r="934" spans="6:6">
      <c r="F934" s="61"/>
    </row>
    <row r="935" spans="6:6">
      <c r="F935" s="61"/>
    </row>
    <row r="936" spans="6:6">
      <c r="F936" s="61"/>
    </row>
    <row r="937" spans="6:6">
      <c r="F937" s="61"/>
    </row>
    <row r="938" spans="6:6">
      <c r="F938" s="61"/>
    </row>
    <row r="939" spans="6:6">
      <c r="F939" s="61"/>
    </row>
    <row r="940" spans="6:6">
      <c r="F940" s="61"/>
    </row>
    <row r="941" spans="6:6">
      <c r="F941" s="61"/>
    </row>
    <row r="942" spans="6:6">
      <c r="F942" s="61"/>
    </row>
    <row r="943" spans="6:6">
      <c r="F943" s="61"/>
    </row>
    <row r="944" spans="6:6">
      <c r="F944" s="61"/>
    </row>
    <row r="945" spans="6:6">
      <c r="F945" s="61"/>
    </row>
    <row r="946" spans="6:6">
      <c r="F946" s="61"/>
    </row>
    <row r="947" spans="6:6">
      <c r="F947" s="61"/>
    </row>
    <row r="948" spans="6:6">
      <c r="F948" s="61"/>
    </row>
    <row r="949" spans="6:6">
      <c r="F949" s="61"/>
    </row>
    <row r="950" spans="6:6">
      <c r="F950" s="61"/>
    </row>
    <row r="951" spans="6:6">
      <c r="F951" s="61"/>
    </row>
    <row r="952" spans="6:6">
      <c r="F952" s="61"/>
    </row>
    <row r="953" spans="6:6">
      <c r="F953" s="61"/>
    </row>
    <row r="954" spans="6:6">
      <c r="F954" s="61"/>
    </row>
    <row r="955" spans="6:6">
      <c r="F955" s="61"/>
    </row>
    <row r="956" spans="6:6">
      <c r="F956" s="61"/>
    </row>
    <row r="957" spans="6:6">
      <c r="F957" s="61"/>
    </row>
    <row r="958" spans="6:6">
      <c r="F958" s="61"/>
    </row>
  </sheetData>
  <mergeCells count="4">
    <mergeCell ref="A2:J2"/>
    <mergeCell ref="A4:J4"/>
    <mergeCell ref="A3:F3"/>
    <mergeCell ref="B1:F1"/>
  </mergeCells>
  <phoneticPr fontId="0" type="noConversion"/>
  <pageMargins left="0.86614173228346458" right="0.35433070866141736" top="0.39370078740157483" bottom="0.19685039370078741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863"/>
  <sheetViews>
    <sheetView showGridLines="0" workbookViewId="0">
      <selection activeCell="F347" sqref="F347:G354"/>
    </sheetView>
  </sheetViews>
  <sheetFormatPr defaultRowHeight="12.75" outlineLevelRow="3"/>
  <cols>
    <col min="1" max="1" width="74.7109375" style="3" customWidth="1"/>
    <col min="2" max="2" width="6.7109375" style="3" customWidth="1"/>
    <col min="3" max="3" width="10.42578125" style="3" customWidth="1"/>
    <col min="4" max="4" width="6.7109375" style="3" customWidth="1"/>
    <col min="5" max="5" width="12.85546875" style="3" customWidth="1"/>
    <col min="6" max="6" width="13.140625" bestFit="1" customWidth="1"/>
  </cols>
  <sheetData>
    <row r="1" spans="1:9" ht="78" customHeight="1">
      <c r="A1" s="86"/>
      <c r="B1" s="98" t="s">
        <v>571</v>
      </c>
      <c r="C1" s="98"/>
      <c r="D1" s="98"/>
      <c r="E1" s="98"/>
      <c r="F1" s="1"/>
      <c r="G1" s="1"/>
      <c r="H1" s="1"/>
      <c r="I1" s="1"/>
    </row>
    <row r="2" spans="1:9">
      <c r="A2" s="96"/>
      <c r="B2" s="96"/>
      <c r="C2" s="96"/>
      <c r="D2" s="96"/>
      <c r="E2" s="96"/>
      <c r="F2" s="96"/>
      <c r="G2" s="96"/>
      <c r="H2" s="96"/>
      <c r="I2" s="96"/>
    </row>
    <row r="3" spans="1:9" ht="46.5" customHeight="1">
      <c r="A3" s="97" t="s">
        <v>570</v>
      </c>
      <c r="B3" s="97"/>
      <c r="C3" s="97"/>
      <c r="D3" s="97"/>
      <c r="E3" s="97"/>
      <c r="F3" s="2"/>
      <c r="G3" s="2"/>
      <c r="H3" s="2"/>
      <c r="I3" s="2"/>
    </row>
    <row r="4" spans="1:9">
      <c r="A4" s="96"/>
      <c r="B4" s="96"/>
      <c r="C4" s="96"/>
      <c r="D4" s="96"/>
      <c r="E4" s="96"/>
      <c r="F4" s="96"/>
      <c r="G4" s="96"/>
      <c r="H4" s="96"/>
      <c r="I4" s="96"/>
    </row>
    <row r="5" spans="1:9">
      <c r="A5" s="5"/>
      <c r="B5" s="5"/>
      <c r="C5" s="5"/>
      <c r="D5" s="5"/>
      <c r="E5" s="5" t="s">
        <v>444</v>
      </c>
      <c r="F5" s="1"/>
      <c r="G5" s="1"/>
      <c r="H5" s="1"/>
      <c r="I5" s="1"/>
    </row>
    <row r="6" spans="1:9" ht="20.25" customHeight="1">
      <c r="A6" s="4" t="s">
        <v>446</v>
      </c>
      <c r="B6" s="4" t="s">
        <v>448</v>
      </c>
      <c r="C6" s="4" t="s">
        <v>449</v>
      </c>
      <c r="D6" s="4" t="s">
        <v>450</v>
      </c>
      <c r="E6" s="4" t="s">
        <v>201</v>
      </c>
    </row>
    <row r="7" spans="1:9" ht="16.5" customHeight="1">
      <c r="A7" s="14" t="s">
        <v>132</v>
      </c>
      <c r="B7" s="13" t="s">
        <v>366</v>
      </c>
      <c r="C7" s="8"/>
      <c r="D7" s="8"/>
      <c r="E7" s="56">
        <f>E8+E17+E64+E96+E90</f>
        <v>284126.8</v>
      </c>
    </row>
    <row r="8" spans="1:9" ht="27" outlineLevel="1">
      <c r="A8" s="15" t="s">
        <v>453</v>
      </c>
      <c r="B8" s="10" t="s">
        <v>454</v>
      </c>
      <c r="C8" s="10"/>
      <c r="D8" s="10" t="s">
        <v>445</v>
      </c>
      <c r="E8" s="57">
        <f>E9</f>
        <v>4827.8999999999996</v>
      </c>
    </row>
    <row r="9" spans="1:9" ht="13.5" outlineLevel="1">
      <c r="A9" s="16" t="s">
        <v>178</v>
      </c>
      <c r="B9" s="10" t="s">
        <v>454</v>
      </c>
      <c r="C9" s="10" t="s">
        <v>112</v>
      </c>
      <c r="D9" s="10"/>
      <c r="E9" s="57">
        <f>E10</f>
        <v>4827.8999999999996</v>
      </c>
      <c r="F9" s="6"/>
    </row>
    <row r="10" spans="1:9" ht="13.5" outlineLevel="2">
      <c r="A10" s="15" t="s">
        <v>455</v>
      </c>
      <c r="B10" s="10" t="s">
        <v>454</v>
      </c>
      <c r="C10" s="10" t="s">
        <v>540</v>
      </c>
      <c r="D10" s="10" t="s">
        <v>445</v>
      </c>
      <c r="E10" s="57">
        <f>E11+E13+FIO</f>
        <v>4827.8999999999996</v>
      </c>
    </row>
    <row r="11" spans="1:9" ht="40.5" outlineLevel="2">
      <c r="A11" s="17" t="s">
        <v>147</v>
      </c>
      <c r="B11" s="10" t="s">
        <v>454</v>
      </c>
      <c r="C11" s="10" t="s">
        <v>540</v>
      </c>
      <c r="D11" s="10" t="s">
        <v>129</v>
      </c>
      <c r="E11" s="57">
        <f>E12</f>
        <v>3062.5</v>
      </c>
    </row>
    <row r="12" spans="1:9" ht="13.5" outlineLevel="3">
      <c r="A12" s="17" t="s">
        <v>148</v>
      </c>
      <c r="B12" s="10" t="s">
        <v>454</v>
      </c>
      <c r="C12" s="10" t="s">
        <v>540</v>
      </c>
      <c r="D12" s="10" t="s">
        <v>459</v>
      </c>
      <c r="E12" s="57">
        <f>ведомственная!F805</f>
        <v>3062.5</v>
      </c>
    </row>
    <row r="13" spans="1:9" ht="13.5" outlineLevel="3">
      <c r="A13" s="17" t="s">
        <v>149</v>
      </c>
      <c r="B13" s="10" t="s">
        <v>454</v>
      </c>
      <c r="C13" s="10" t="s">
        <v>540</v>
      </c>
      <c r="D13" s="10" t="s">
        <v>151</v>
      </c>
      <c r="E13" s="57">
        <f>E14</f>
        <v>1749.4</v>
      </c>
    </row>
    <row r="14" spans="1:9" ht="13.5" outlineLevel="3">
      <c r="A14" s="17" t="s">
        <v>150</v>
      </c>
      <c r="B14" s="10" t="s">
        <v>454</v>
      </c>
      <c r="C14" s="10" t="s">
        <v>540</v>
      </c>
      <c r="D14" s="10" t="s">
        <v>152</v>
      </c>
      <c r="E14" s="57">
        <f>ведомственная!F807</f>
        <v>1749.4</v>
      </c>
    </row>
    <row r="15" spans="1:9" ht="13.5" outlineLevel="3">
      <c r="A15" s="17" t="s">
        <v>153</v>
      </c>
      <c r="B15" s="10" t="s">
        <v>454</v>
      </c>
      <c r="C15" s="10" t="s">
        <v>540</v>
      </c>
      <c r="D15" s="10" t="s">
        <v>155</v>
      </c>
      <c r="E15" s="57">
        <f>E16</f>
        <v>16</v>
      </c>
    </row>
    <row r="16" spans="1:9" ht="13.5" outlineLevel="3">
      <c r="A16" s="17" t="s">
        <v>154</v>
      </c>
      <c r="B16" s="10" t="s">
        <v>454</v>
      </c>
      <c r="C16" s="10" t="s">
        <v>540</v>
      </c>
      <c r="D16" s="10" t="s">
        <v>156</v>
      </c>
      <c r="E16" s="57">
        <f>ведомственная!F809</f>
        <v>16</v>
      </c>
    </row>
    <row r="17" spans="1:5" ht="27" outlineLevel="3">
      <c r="A17" s="15" t="s">
        <v>457</v>
      </c>
      <c r="B17" s="10" t="s">
        <v>458</v>
      </c>
      <c r="C17" s="10"/>
      <c r="D17" s="10"/>
      <c r="E17" s="57">
        <f>E18+E25+E51+E58</f>
        <v>151585.09999999998</v>
      </c>
    </row>
    <row r="18" spans="1:5" ht="27" outlineLevel="3">
      <c r="A18" s="15" t="s">
        <v>185</v>
      </c>
      <c r="B18" s="10" t="s">
        <v>458</v>
      </c>
      <c r="C18" s="10" t="s">
        <v>90</v>
      </c>
      <c r="D18" s="10"/>
      <c r="E18" s="57">
        <f>E19</f>
        <v>4727</v>
      </c>
    </row>
    <row r="19" spans="1:5" ht="13.5" outlineLevel="3">
      <c r="A19" s="17" t="s">
        <v>335</v>
      </c>
      <c r="B19" s="10" t="s">
        <v>458</v>
      </c>
      <c r="C19" s="10" t="s">
        <v>91</v>
      </c>
      <c r="D19" s="10"/>
      <c r="E19" s="57">
        <f>E20</f>
        <v>4727</v>
      </c>
    </row>
    <row r="20" spans="1:5" ht="27" outlineLevel="3">
      <c r="A20" s="17" t="s">
        <v>334</v>
      </c>
      <c r="B20" s="10" t="s">
        <v>458</v>
      </c>
      <c r="C20" s="10" t="s">
        <v>92</v>
      </c>
      <c r="D20" s="10"/>
      <c r="E20" s="57">
        <f>E21+E23</f>
        <v>4727</v>
      </c>
    </row>
    <row r="21" spans="1:5" ht="40.5" outlineLevel="3">
      <c r="A21" s="17" t="s">
        <v>147</v>
      </c>
      <c r="B21" s="10" t="s">
        <v>458</v>
      </c>
      <c r="C21" s="10" t="s">
        <v>92</v>
      </c>
      <c r="D21" s="10" t="s">
        <v>129</v>
      </c>
      <c r="E21" s="57">
        <f>E22</f>
        <v>4293.3999999999996</v>
      </c>
    </row>
    <row r="22" spans="1:5" ht="13.5" outlineLevel="3">
      <c r="A22" s="17" t="s">
        <v>148</v>
      </c>
      <c r="B22" s="10" t="s">
        <v>458</v>
      </c>
      <c r="C22" s="10" t="s">
        <v>92</v>
      </c>
      <c r="D22" s="10" t="s">
        <v>459</v>
      </c>
      <c r="E22" s="57">
        <f>ведомственная!F14</f>
        <v>4293.3999999999996</v>
      </c>
    </row>
    <row r="23" spans="1:5" ht="13.5" outlineLevel="3">
      <c r="A23" s="17" t="s">
        <v>149</v>
      </c>
      <c r="B23" s="10" t="s">
        <v>458</v>
      </c>
      <c r="C23" s="10" t="s">
        <v>92</v>
      </c>
      <c r="D23" s="10" t="s">
        <v>151</v>
      </c>
      <c r="E23" s="57">
        <f>E24</f>
        <v>433.6</v>
      </c>
    </row>
    <row r="24" spans="1:5" ht="13.5" outlineLevel="3">
      <c r="A24" s="17" t="s">
        <v>150</v>
      </c>
      <c r="B24" s="10" t="s">
        <v>458</v>
      </c>
      <c r="C24" s="10" t="s">
        <v>92</v>
      </c>
      <c r="D24" s="10" t="s">
        <v>152</v>
      </c>
      <c r="E24" s="57">
        <f>ведомственная!F16</f>
        <v>433.6</v>
      </c>
    </row>
    <row r="25" spans="1:5" ht="13.5" outlineLevel="3">
      <c r="A25" s="15" t="s">
        <v>237</v>
      </c>
      <c r="B25" s="10" t="s">
        <v>458</v>
      </c>
      <c r="C25" s="10" t="s">
        <v>93</v>
      </c>
      <c r="D25" s="10"/>
      <c r="E25" s="57">
        <f>E31+E37+E26</f>
        <v>134306.09999999998</v>
      </c>
    </row>
    <row r="26" spans="1:5" ht="13.5" outlineLevel="3">
      <c r="A26" s="92" t="s">
        <v>582</v>
      </c>
      <c r="B26" s="10" t="s">
        <v>458</v>
      </c>
      <c r="C26" s="10" t="s">
        <v>583</v>
      </c>
      <c r="D26" s="10"/>
      <c r="E26" s="57">
        <f>E27+E29</f>
        <v>1637</v>
      </c>
    </row>
    <row r="27" spans="1:5" ht="40.5" outlineLevel="3">
      <c r="A27" s="17" t="s">
        <v>147</v>
      </c>
      <c r="B27" s="10" t="s">
        <v>458</v>
      </c>
      <c r="C27" s="10" t="s">
        <v>584</v>
      </c>
      <c r="D27" s="10" t="s">
        <v>129</v>
      </c>
      <c r="E27" s="57">
        <f>E28</f>
        <v>1336</v>
      </c>
    </row>
    <row r="28" spans="1:5" ht="13.5" outlineLevel="3">
      <c r="A28" s="17" t="s">
        <v>148</v>
      </c>
      <c r="B28" s="10" t="s">
        <v>458</v>
      </c>
      <c r="C28" s="10" t="s">
        <v>584</v>
      </c>
      <c r="D28" s="10" t="s">
        <v>459</v>
      </c>
      <c r="E28" s="57">
        <f>ведомственная!F20</f>
        <v>1336</v>
      </c>
    </row>
    <row r="29" spans="1:5" ht="13.5" outlineLevel="3">
      <c r="A29" s="17" t="s">
        <v>149</v>
      </c>
      <c r="B29" s="10" t="s">
        <v>458</v>
      </c>
      <c r="C29" s="10" t="s">
        <v>584</v>
      </c>
      <c r="D29" s="10" t="s">
        <v>151</v>
      </c>
      <c r="E29" s="57">
        <f>E30</f>
        <v>301</v>
      </c>
    </row>
    <row r="30" spans="1:5" ht="13.5" outlineLevel="3">
      <c r="A30" s="17" t="s">
        <v>150</v>
      </c>
      <c r="B30" s="10" t="s">
        <v>458</v>
      </c>
      <c r="C30" s="10" t="s">
        <v>584</v>
      </c>
      <c r="D30" s="10" t="s">
        <v>152</v>
      </c>
      <c r="E30" s="57">
        <f>ведомственная!F22</f>
        <v>301</v>
      </c>
    </row>
    <row r="31" spans="1:5" ht="13.5" outlineLevel="3">
      <c r="A31" s="15" t="s">
        <v>42</v>
      </c>
      <c r="B31" s="10" t="s">
        <v>458</v>
      </c>
      <c r="C31" s="10" t="s">
        <v>94</v>
      </c>
      <c r="D31" s="10"/>
      <c r="E31" s="57">
        <f>E32</f>
        <v>3439</v>
      </c>
    </row>
    <row r="32" spans="1:5" ht="27" outlineLevel="3">
      <c r="A32" s="15" t="s">
        <v>336</v>
      </c>
      <c r="B32" s="10" t="s">
        <v>458</v>
      </c>
      <c r="C32" s="10" t="s">
        <v>95</v>
      </c>
      <c r="D32" s="10"/>
      <c r="E32" s="57">
        <f>E33+E35</f>
        <v>3439</v>
      </c>
    </row>
    <row r="33" spans="1:5" ht="40.5" outlineLevel="3">
      <c r="A33" s="17" t="s">
        <v>147</v>
      </c>
      <c r="B33" s="10" t="s">
        <v>458</v>
      </c>
      <c r="C33" s="10" t="s">
        <v>95</v>
      </c>
      <c r="D33" s="10" t="s">
        <v>129</v>
      </c>
      <c r="E33" s="57">
        <f>E34</f>
        <v>3439</v>
      </c>
    </row>
    <row r="34" spans="1:5" ht="13.5" outlineLevel="3">
      <c r="A34" s="17" t="s">
        <v>148</v>
      </c>
      <c r="B34" s="10" t="s">
        <v>458</v>
      </c>
      <c r="C34" s="10" t="s">
        <v>95</v>
      </c>
      <c r="D34" s="10" t="s">
        <v>459</v>
      </c>
      <c r="E34" s="57">
        <f>ведомственная!F26</f>
        <v>3439</v>
      </c>
    </row>
    <row r="35" spans="1:5" ht="13.5" outlineLevel="3">
      <c r="A35" s="17" t="s">
        <v>149</v>
      </c>
      <c r="B35" s="10" t="s">
        <v>458</v>
      </c>
      <c r="C35" s="10" t="s">
        <v>95</v>
      </c>
      <c r="D35" s="10" t="s">
        <v>151</v>
      </c>
      <c r="E35" s="57">
        <f>E36</f>
        <v>0</v>
      </c>
    </row>
    <row r="36" spans="1:5" ht="13.5" outlineLevel="3">
      <c r="A36" s="17" t="s">
        <v>150</v>
      </c>
      <c r="B36" s="10" t="s">
        <v>458</v>
      </c>
      <c r="C36" s="10" t="s">
        <v>95</v>
      </c>
      <c r="D36" s="10" t="s">
        <v>152</v>
      </c>
      <c r="E36" s="57">
        <f>ведомственная!F28</f>
        <v>0</v>
      </c>
    </row>
    <row r="37" spans="1:5" ht="13.5" outlineLevel="3">
      <c r="A37" s="17" t="s">
        <v>43</v>
      </c>
      <c r="B37" s="10" t="s">
        <v>458</v>
      </c>
      <c r="C37" s="10" t="s">
        <v>96</v>
      </c>
      <c r="D37" s="10"/>
      <c r="E37" s="57">
        <f>E38+E45+E48</f>
        <v>129230.09999999999</v>
      </c>
    </row>
    <row r="38" spans="1:5" ht="13.5" outlineLevel="3">
      <c r="A38" s="17" t="s">
        <v>195</v>
      </c>
      <c r="B38" s="10" t="s">
        <v>458</v>
      </c>
      <c r="C38" s="10" t="s">
        <v>97</v>
      </c>
      <c r="D38" s="10"/>
      <c r="E38" s="57">
        <f>E39+E41+E43</f>
        <v>128025.29999999999</v>
      </c>
    </row>
    <row r="39" spans="1:5" ht="40.5" outlineLevel="3">
      <c r="A39" s="17" t="s">
        <v>147</v>
      </c>
      <c r="B39" s="10" t="s">
        <v>458</v>
      </c>
      <c r="C39" s="10" t="s">
        <v>97</v>
      </c>
      <c r="D39" s="10" t="s">
        <v>129</v>
      </c>
      <c r="E39" s="57">
        <f>E40</f>
        <v>113391.4</v>
      </c>
    </row>
    <row r="40" spans="1:5" ht="13.5" outlineLevel="3">
      <c r="A40" s="17" t="s">
        <v>148</v>
      </c>
      <c r="B40" s="10" t="s">
        <v>458</v>
      </c>
      <c r="C40" s="10" t="s">
        <v>97</v>
      </c>
      <c r="D40" s="10" t="s">
        <v>459</v>
      </c>
      <c r="E40" s="57">
        <f>ведомственная!F32</f>
        <v>113391.4</v>
      </c>
    </row>
    <row r="41" spans="1:5" ht="13.5" outlineLevel="3">
      <c r="A41" s="17" t="s">
        <v>149</v>
      </c>
      <c r="B41" s="10" t="s">
        <v>458</v>
      </c>
      <c r="C41" s="10" t="s">
        <v>97</v>
      </c>
      <c r="D41" s="10" t="s">
        <v>151</v>
      </c>
      <c r="E41" s="57">
        <f>E42</f>
        <v>14473.9</v>
      </c>
    </row>
    <row r="42" spans="1:5" ht="13.5" outlineLevel="3">
      <c r="A42" s="17" t="s">
        <v>150</v>
      </c>
      <c r="B42" s="10" t="s">
        <v>458</v>
      </c>
      <c r="C42" s="10" t="s">
        <v>97</v>
      </c>
      <c r="D42" s="10" t="s">
        <v>152</v>
      </c>
      <c r="E42" s="57">
        <f>ведомственная!F34</f>
        <v>14473.9</v>
      </c>
    </row>
    <row r="43" spans="1:5" ht="13.5" outlineLevel="3">
      <c r="A43" s="17" t="s">
        <v>153</v>
      </c>
      <c r="B43" s="10" t="s">
        <v>458</v>
      </c>
      <c r="C43" s="10" t="s">
        <v>97</v>
      </c>
      <c r="D43" s="10" t="s">
        <v>155</v>
      </c>
      <c r="E43" s="57">
        <f>E44</f>
        <v>160</v>
      </c>
    </row>
    <row r="44" spans="1:5" ht="13.5" outlineLevel="3">
      <c r="A44" s="17" t="s">
        <v>154</v>
      </c>
      <c r="B44" s="10" t="s">
        <v>458</v>
      </c>
      <c r="C44" s="10" t="s">
        <v>97</v>
      </c>
      <c r="D44" s="10" t="s">
        <v>156</v>
      </c>
      <c r="E44" s="57">
        <f>ведомственная!F36</f>
        <v>160</v>
      </c>
    </row>
    <row r="45" spans="1:5" ht="13.5" outlineLevel="3">
      <c r="A45" s="17" t="s">
        <v>333</v>
      </c>
      <c r="B45" s="10" t="s">
        <v>458</v>
      </c>
      <c r="C45" s="10" t="s">
        <v>98</v>
      </c>
      <c r="D45" s="10"/>
      <c r="E45" s="57">
        <f>E46</f>
        <v>384</v>
      </c>
    </row>
    <row r="46" spans="1:5" ht="13.5" outlineLevel="3">
      <c r="A46" s="17" t="s">
        <v>149</v>
      </c>
      <c r="B46" s="10" t="s">
        <v>458</v>
      </c>
      <c r="C46" s="10" t="s">
        <v>98</v>
      </c>
      <c r="D46" s="10" t="s">
        <v>151</v>
      </c>
      <c r="E46" s="57">
        <f>E47</f>
        <v>384</v>
      </c>
    </row>
    <row r="47" spans="1:5" ht="13.5" outlineLevel="3">
      <c r="A47" s="17" t="s">
        <v>150</v>
      </c>
      <c r="B47" s="10" t="s">
        <v>458</v>
      </c>
      <c r="C47" s="10" t="s">
        <v>98</v>
      </c>
      <c r="D47" s="10" t="s">
        <v>152</v>
      </c>
      <c r="E47" s="57">
        <f>ведомственная!F39</f>
        <v>384</v>
      </c>
    </row>
    <row r="48" spans="1:5" ht="13.5" outlineLevel="3">
      <c r="A48" s="68" t="s">
        <v>484</v>
      </c>
      <c r="B48" s="10" t="s">
        <v>458</v>
      </c>
      <c r="C48" s="10" t="s">
        <v>99</v>
      </c>
      <c r="D48" s="10"/>
      <c r="E48" s="57">
        <f>E49</f>
        <v>820.8</v>
      </c>
    </row>
    <row r="49" spans="1:5" ht="13.5" outlineLevel="3">
      <c r="A49" s="17" t="s">
        <v>149</v>
      </c>
      <c r="B49" s="10" t="s">
        <v>458</v>
      </c>
      <c r="C49" s="10" t="s">
        <v>99</v>
      </c>
      <c r="D49" s="10" t="s">
        <v>151</v>
      </c>
      <c r="E49" s="57">
        <f>E50</f>
        <v>820.8</v>
      </c>
    </row>
    <row r="50" spans="1:5" ht="13.5" outlineLevel="3">
      <c r="A50" s="17" t="s">
        <v>150</v>
      </c>
      <c r="B50" s="10" t="s">
        <v>458</v>
      </c>
      <c r="C50" s="10" t="s">
        <v>99</v>
      </c>
      <c r="D50" s="10" t="s">
        <v>152</v>
      </c>
      <c r="E50" s="57">
        <f>ведомственная!F42</f>
        <v>820.8</v>
      </c>
    </row>
    <row r="51" spans="1:5" ht="27" outlineLevel="3">
      <c r="A51" s="17" t="s">
        <v>386</v>
      </c>
      <c r="B51" s="10" t="s">
        <v>458</v>
      </c>
      <c r="C51" s="10" t="s">
        <v>100</v>
      </c>
      <c r="D51" s="10"/>
      <c r="E51" s="57">
        <f>E52+E55</f>
        <v>7500</v>
      </c>
    </row>
    <row r="52" spans="1:5" ht="27" outlineLevel="3">
      <c r="A52" s="17" t="s">
        <v>383</v>
      </c>
      <c r="B52" s="10" t="s">
        <v>458</v>
      </c>
      <c r="C52" s="10" t="s">
        <v>101</v>
      </c>
      <c r="D52" s="10"/>
      <c r="E52" s="57">
        <f>E53</f>
        <v>6000</v>
      </c>
    </row>
    <row r="53" spans="1:5" ht="13.5" outlineLevel="3">
      <c r="A53" s="16" t="s">
        <v>153</v>
      </c>
      <c r="B53" s="10" t="s">
        <v>458</v>
      </c>
      <c r="C53" s="10" t="s">
        <v>101</v>
      </c>
      <c r="D53" s="10" t="s">
        <v>155</v>
      </c>
      <c r="E53" s="57">
        <f>E54</f>
        <v>6000</v>
      </c>
    </row>
    <row r="54" spans="1:5" ht="27" outlineLevel="3">
      <c r="A54" s="15" t="s">
        <v>225</v>
      </c>
      <c r="B54" s="10" t="s">
        <v>458</v>
      </c>
      <c r="C54" s="10" t="s">
        <v>101</v>
      </c>
      <c r="D54" s="10" t="s">
        <v>87</v>
      </c>
      <c r="E54" s="57">
        <f>ведомственная!F46</f>
        <v>6000</v>
      </c>
    </row>
    <row r="55" spans="1:5" ht="27" outlineLevel="3">
      <c r="A55" s="17" t="s">
        <v>384</v>
      </c>
      <c r="B55" s="10" t="s">
        <v>458</v>
      </c>
      <c r="C55" s="10" t="s">
        <v>102</v>
      </c>
      <c r="D55" s="10"/>
      <c r="E55" s="57">
        <f>E56</f>
        <v>1500</v>
      </c>
    </row>
    <row r="56" spans="1:5" ht="13.5" outlineLevel="3">
      <c r="A56" s="17" t="s">
        <v>149</v>
      </c>
      <c r="B56" s="10" t="s">
        <v>458</v>
      </c>
      <c r="C56" s="10" t="s">
        <v>102</v>
      </c>
      <c r="D56" s="10" t="s">
        <v>151</v>
      </c>
      <c r="E56" s="57">
        <f>E57</f>
        <v>1500</v>
      </c>
    </row>
    <row r="57" spans="1:5" ht="13.5" outlineLevel="3">
      <c r="A57" s="17" t="s">
        <v>150</v>
      </c>
      <c r="B57" s="10" t="s">
        <v>458</v>
      </c>
      <c r="C57" s="10" t="s">
        <v>102</v>
      </c>
      <c r="D57" s="10" t="s">
        <v>152</v>
      </c>
      <c r="E57" s="57">
        <f>ведомственная!F49</f>
        <v>1500</v>
      </c>
    </row>
    <row r="58" spans="1:5" ht="27" outlineLevel="3">
      <c r="A58" s="15" t="s">
        <v>478</v>
      </c>
      <c r="B58" s="10" t="s">
        <v>458</v>
      </c>
      <c r="C58" s="10" t="s">
        <v>103</v>
      </c>
      <c r="D58" s="10"/>
      <c r="E58" s="57">
        <f>E59</f>
        <v>5052</v>
      </c>
    </row>
    <row r="59" spans="1:5" ht="13.5" outlineLevel="3">
      <c r="A59" s="17" t="s">
        <v>460</v>
      </c>
      <c r="B59" s="10" t="s">
        <v>458</v>
      </c>
      <c r="C59" s="10" t="s">
        <v>104</v>
      </c>
      <c r="D59" s="10"/>
      <c r="E59" s="57">
        <f>E60+E62</f>
        <v>5052</v>
      </c>
    </row>
    <row r="60" spans="1:5" ht="40.5" outlineLevel="3">
      <c r="A60" s="17" t="s">
        <v>147</v>
      </c>
      <c r="B60" s="10" t="s">
        <v>458</v>
      </c>
      <c r="C60" s="10" t="s">
        <v>104</v>
      </c>
      <c r="D60" s="10" t="s">
        <v>129</v>
      </c>
      <c r="E60" s="57">
        <f>E61</f>
        <v>4440.3999999999996</v>
      </c>
    </row>
    <row r="61" spans="1:5" ht="13.5" outlineLevel="3">
      <c r="A61" s="17" t="s">
        <v>148</v>
      </c>
      <c r="B61" s="10" t="s">
        <v>458</v>
      </c>
      <c r="C61" s="10" t="s">
        <v>104</v>
      </c>
      <c r="D61" s="10" t="s">
        <v>459</v>
      </c>
      <c r="E61" s="57">
        <f>ведомственная!F53</f>
        <v>4440.3999999999996</v>
      </c>
    </row>
    <row r="62" spans="1:5" ht="13.5" outlineLevel="3">
      <c r="A62" s="17" t="s">
        <v>149</v>
      </c>
      <c r="B62" s="10" t="s">
        <v>458</v>
      </c>
      <c r="C62" s="10" t="s">
        <v>104</v>
      </c>
      <c r="D62" s="10" t="s">
        <v>151</v>
      </c>
      <c r="E62" s="57">
        <f>E63</f>
        <v>611.6</v>
      </c>
    </row>
    <row r="63" spans="1:5" ht="13.5" outlineLevel="3">
      <c r="A63" s="17" t="s">
        <v>150</v>
      </c>
      <c r="B63" s="10" t="s">
        <v>458</v>
      </c>
      <c r="C63" s="10" t="s">
        <v>104</v>
      </c>
      <c r="D63" s="10" t="s">
        <v>152</v>
      </c>
      <c r="E63" s="57">
        <f>ведомственная!F55</f>
        <v>611.6</v>
      </c>
    </row>
    <row r="64" spans="1:5" ht="27" outlineLevel="3">
      <c r="A64" s="15" t="s">
        <v>461</v>
      </c>
      <c r="B64" s="10" t="s">
        <v>462</v>
      </c>
      <c r="C64" s="10"/>
      <c r="D64" s="10"/>
      <c r="E64" s="57">
        <f>E65+E78</f>
        <v>31336</v>
      </c>
    </row>
    <row r="65" spans="1:5" ht="13.5" outlineLevel="1">
      <c r="A65" s="15" t="s">
        <v>237</v>
      </c>
      <c r="B65" s="10" t="s">
        <v>462</v>
      </c>
      <c r="C65" s="10" t="s">
        <v>93</v>
      </c>
      <c r="D65" s="10" t="s">
        <v>445</v>
      </c>
      <c r="E65" s="57">
        <f>E70+E66</f>
        <v>27678</v>
      </c>
    </row>
    <row r="66" spans="1:5" ht="13.5" outlineLevel="1">
      <c r="A66" s="18" t="s">
        <v>238</v>
      </c>
      <c r="B66" s="10" t="s">
        <v>462</v>
      </c>
      <c r="C66" s="10" t="s">
        <v>535</v>
      </c>
      <c r="D66" s="10"/>
      <c r="E66" s="57">
        <f>E67</f>
        <v>420</v>
      </c>
    </row>
    <row r="67" spans="1:5" ht="40.5" outlineLevel="1">
      <c r="A67" s="15" t="s">
        <v>426</v>
      </c>
      <c r="B67" s="10" t="s">
        <v>462</v>
      </c>
      <c r="C67" s="10" t="s">
        <v>537</v>
      </c>
      <c r="D67" s="10"/>
      <c r="E67" s="57">
        <f>E68</f>
        <v>420</v>
      </c>
    </row>
    <row r="68" spans="1:5" ht="13.5" outlineLevel="1">
      <c r="A68" s="17" t="s">
        <v>149</v>
      </c>
      <c r="B68" s="10" t="s">
        <v>462</v>
      </c>
      <c r="C68" s="10" t="s">
        <v>537</v>
      </c>
      <c r="D68" s="10" t="s">
        <v>151</v>
      </c>
      <c r="E68" s="57">
        <f>E69</f>
        <v>420</v>
      </c>
    </row>
    <row r="69" spans="1:5" ht="13.5" outlineLevel="1">
      <c r="A69" s="17" t="s">
        <v>150</v>
      </c>
      <c r="B69" s="10" t="s">
        <v>462</v>
      </c>
      <c r="C69" s="10" t="s">
        <v>537</v>
      </c>
      <c r="D69" s="10" t="s">
        <v>152</v>
      </c>
      <c r="E69" s="57">
        <f>ведомственная!F831</f>
        <v>420</v>
      </c>
    </row>
    <row r="70" spans="1:5" ht="13.5" outlineLevel="1">
      <c r="A70" s="17" t="s">
        <v>49</v>
      </c>
      <c r="B70" s="10" t="s">
        <v>462</v>
      </c>
      <c r="C70" s="10" t="s">
        <v>96</v>
      </c>
      <c r="D70" s="10"/>
      <c r="E70" s="57">
        <f>E71</f>
        <v>27258</v>
      </c>
    </row>
    <row r="71" spans="1:5" ht="13.5" outlineLevel="1">
      <c r="A71" s="17" t="s">
        <v>195</v>
      </c>
      <c r="B71" s="10" t="s">
        <v>462</v>
      </c>
      <c r="C71" s="10" t="s">
        <v>97</v>
      </c>
      <c r="D71" s="10" t="s">
        <v>445</v>
      </c>
      <c r="E71" s="57">
        <f>E72+E74+E76</f>
        <v>27258</v>
      </c>
    </row>
    <row r="72" spans="1:5" ht="40.5" outlineLevel="1">
      <c r="A72" s="17" t="s">
        <v>147</v>
      </c>
      <c r="B72" s="10" t="s">
        <v>462</v>
      </c>
      <c r="C72" s="10" t="s">
        <v>97</v>
      </c>
      <c r="D72" s="10" t="s">
        <v>129</v>
      </c>
      <c r="E72" s="57">
        <f>E73</f>
        <v>20850.5</v>
      </c>
    </row>
    <row r="73" spans="1:5" ht="13.5" outlineLevel="1">
      <c r="A73" s="17" t="s">
        <v>148</v>
      </c>
      <c r="B73" s="10" t="s">
        <v>462</v>
      </c>
      <c r="C73" s="10" t="s">
        <v>97</v>
      </c>
      <c r="D73" s="10" t="s">
        <v>459</v>
      </c>
      <c r="E73" s="57">
        <f>ведомственная!F835</f>
        <v>20850.5</v>
      </c>
    </row>
    <row r="74" spans="1:5" ht="13.5" outlineLevel="1">
      <c r="A74" s="17" t="s">
        <v>149</v>
      </c>
      <c r="B74" s="10" t="s">
        <v>462</v>
      </c>
      <c r="C74" s="10" t="s">
        <v>97</v>
      </c>
      <c r="D74" s="10" t="s">
        <v>151</v>
      </c>
      <c r="E74" s="57">
        <f>E75</f>
        <v>6114.9</v>
      </c>
    </row>
    <row r="75" spans="1:5" ht="13.5" outlineLevel="1">
      <c r="A75" s="17" t="s">
        <v>150</v>
      </c>
      <c r="B75" s="10" t="s">
        <v>462</v>
      </c>
      <c r="C75" s="10" t="s">
        <v>97</v>
      </c>
      <c r="D75" s="10" t="s">
        <v>152</v>
      </c>
      <c r="E75" s="57">
        <f>ведомственная!F837</f>
        <v>6114.9</v>
      </c>
    </row>
    <row r="76" spans="1:5" ht="13.5" outlineLevel="1">
      <c r="A76" s="16" t="s">
        <v>153</v>
      </c>
      <c r="B76" s="10" t="s">
        <v>462</v>
      </c>
      <c r="C76" s="10" t="s">
        <v>97</v>
      </c>
      <c r="D76" s="10" t="s">
        <v>155</v>
      </c>
      <c r="E76" s="57">
        <f>E77</f>
        <v>292.60000000000002</v>
      </c>
    </row>
    <row r="77" spans="1:5" ht="13.5" outlineLevel="1">
      <c r="A77" s="17" t="s">
        <v>154</v>
      </c>
      <c r="B77" s="10" t="s">
        <v>462</v>
      </c>
      <c r="C77" s="10" t="s">
        <v>97</v>
      </c>
      <c r="D77" s="10" t="s">
        <v>156</v>
      </c>
      <c r="E77" s="57">
        <f>ведомственная!F839</f>
        <v>292.60000000000002</v>
      </c>
    </row>
    <row r="78" spans="1:5" ht="13.5" outlineLevel="1">
      <c r="A78" s="16" t="s">
        <v>178</v>
      </c>
      <c r="B78" s="10" t="s">
        <v>462</v>
      </c>
      <c r="C78" s="10" t="s">
        <v>112</v>
      </c>
      <c r="D78" s="10"/>
      <c r="E78" s="57">
        <f>E79+E84+E87</f>
        <v>3658</v>
      </c>
    </row>
    <row r="79" spans="1:5" ht="13.5" outlineLevel="2">
      <c r="A79" s="15" t="s">
        <v>455</v>
      </c>
      <c r="B79" s="10" t="s">
        <v>462</v>
      </c>
      <c r="C79" s="10" t="s">
        <v>540</v>
      </c>
      <c r="D79" s="10" t="s">
        <v>445</v>
      </c>
      <c r="E79" s="57">
        <f>E80+E82</f>
        <v>1860</v>
      </c>
    </row>
    <row r="80" spans="1:5" ht="40.5" outlineLevel="3">
      <c r="A80" s="17" t="s">
        <v>147</v>
      </c>
      <c r="B80" s="10" t="s">
        <v>462</v>
      </c>
      <c r="C80" s="10" t="s">
        <v>540</v>
      </c>
      <c r="D80" s="10" t="s">
        <v>129</v>
      </c>
      <c r="E80" s="57">
        <f>E81</f>
        <v>1820</v>
      </c>
    </row>
    <row r="81" spans="1:5" ht="13.5" outlineLevel="3">
      <c r="A81" s="17" t="s">
        <v>148</v>
      </c>
      <c r="B81" s="10" t="s">
        <v>462</v>
      </c>
      <c r="C81" s="10" t="s">
        <v>540</v>
      </c>
      <c r="D81" s="10" t="s">
        <v>459</v>
      </c>
      <c r="E81" s="57">
        <f>ведомственная!F814</f>
        <v>1820</v>
      </c>
    </row>
    <row r="82" spans="1:5" ht="13.5" outlineLevel="3">
      <c r="A82" s="17" t="s">
        <v>149</v>
      </c>
      <c r="B82" s="10" t="s">
        <v>462</v>
      </c>
      <c r="C82" s="10" t="s">
        <v>540</v>
      </c>
      <c r="D82" s="10" t="s">
        <v>151</v>
      </c>
      <c r="E82" s="57">
        <f>E83</f>
        <v>40</v>
      </c>
    </row>
    <row r="83" spans="1:5" ht="13.5" outlineLevel="3">
      <c r="A83" s="17" t="s">
        <v>150</v>
      </c>
      <c r="B83" s="10" t="s">
        <v>462</v>
      </c>
      <c r="C83" s="10" t="s">
        <v>540</v>
      </c>
      <c r="D83" s="10" t="s">
        <v>152</v>
      </c>
      <c r="E83" s="57">
        <f>ведомственная!F816</f>
        <v>40</v>
      </c>
    </row>
    <row r="84" spans="1:5" ht="13.5" outlineLevel="2">
      <c r="A84" s="15" t="s">
        <v>463</v>
      </c>
      <c r="B84" s="10" t="s">
        <v>462</v>
      </c>
      <c r="C84" s="10" t="s">
        <v>541</v>
      </c>
      <c r="D84" s="10" t="s">
        <v>445</v>
      </c>
      <c r="E84" s="57">
        <f>E85</f>
        <v>1588</v>
      </c>
    </row>
    <row r="85" spans="1:5" ht="40.5" outlineLevel="2">
      <c r="A85" s="17" t="s">
        <v>147</v>
      </c>
      <c r="B85" s="10" t="s">
        <v>462</v>
      </c>
      <c r="C85" s="10" t="s">
        <v>541</v>
      </c>
      <c r="D85" s="10" t="s">
        <v>129</v>
      </c>
      <c r="E85" s="57">
        <f>E86</f>
        <v>1588</v>
      </c>
    </row>
    <row r="86" spans="1:5" ht="13.5" outlineLevel="3">
      <c r="A86" s="17" t="s">
        <v>148</v>
      </c>
      <c r="B86" s="10" t="s">
        <v>462</v>
      </c>
      <c r="C86" s="10" t="s">
        <v>541</v>
      </c>
      <c r="D86" s="10" t="s">
        <v>459</v>
      </c>
      <c r="E86" s="57">
        <f>ведомственная!F819</f>
        <v>1588</v>
      </c>
    </row>
    <row r="87" spans="1:5" ht="25.5" outlineLevel="3">
      <c r="A87" s="69" t="s">
        <v>17</v>
      </c>
      <c r="B87" s="10" t="s">
        <v>462</v>
      </c>
      <c r="C87" s="10" t="s">
        <v>542</v>
      </c>
      <c r="D87" s="10"/>
      <c r="E87" s="57">
        <f>E88</f>
        <v>210</v>
      </c>
    </row>
    <row r="88" spans="1:5" ht="13.5" outlineLevel="3">
      <c r="A88" s="17" t="s">
        <v>149</v>
      </c>
      <c r="B88" s="10" t="s">
        <v>462</v>
      </c>
      <c r="C88" s="10" t="s">
        <v>542</v>
      </c>
      <c r="D88" s="10" t="s">
        <v>151</v>
      </c>
      <c r="E88" s="57">
        <f>E89</f>
        <v>210</v>
      </c>
    </row>
    <row r="89" spans="1:5" ht="13.5" outlineLevel="3">
      <c r="A89" s="17" t="s">
        <v>150</v>
      </c>
      <c r="B89" s="10" t="s">
        <v>462</v>
      </c>
      <c r="C89" s="10" t="s">
        <v>542</v>
      </c>
      <c r="D89" s="10" t="s">
        <v>152</v>
      </c>
      <c r="E89" s="57">
        <f>ведомственная!F822</f>
        <v>210</v>
      </c>
    </row>
    <row r="90" spans="1:5" ht="13.5" outlineLevel="3">
      <c r="A90" s="15" t="s">
        <v>464</v>
      </c>
      <c r="B90" s="10" t="s">
        <v>465</v>
      </c>
      <c r="C90" s="10"/>
      <c r="D90" s="10" t="s">
        <v>445</v>
      </c>
      <c r="E90" s="57">
        <f>E91</f>
        <v>20000</v>
      </c>
    </row>
    <row r="91" spans="1:5" ht="13.5" outlineLevel="3">
      <c r="A91" s="15" t="s">
        <v>237</v>
      </c>
      <c r="B91" s="10" t="s">
        <v>465</v>
      </c>
      <c r="C91" s="10" t="s">
        <v>93</v>
      </c>
      <c r="D91" s="10"/>
      <c r="E91" s="57">
        <f>E92</f>
        <v>20000</v>
      </c>
    </row>
    <row r="92" spans="1:5" ht="13.5" outlineLevel="3">
      <c r="A92" s="18" t="s">
        <v>238</v>
      </c>
      <c r="B92" s="10" t="s">
        <v>465</v>
      </c>
      <c r="C92" s="10" t="s">
        <v>535</v>
      </c>
      <c r="D92" s="10"/>
      <c r="E92" s="57">
        <f>E93</f>
        <v>20000</v>
      </c>
    </row>
    <row r="93" spans="1:5" ht="13.5" outlineLevel="3">
      <c r="A93" s="15" t="s">
        <v>466</v>
      </c>
      <c r="B93" s="10" t="s">
        <v>465</v>
      </c>
      <c r="C93" s="10" t="s">
        <v>538</v>
      </c>
      <c r="D93" s="10" t="s">
        <v>445</v>
      </c>
      <c r="E93" s="57">
        <f>E94</f>
        <v>20000</v>
      </c>
    </row>
    <row r="94" spans="1:5" ht="13.5" outlineLevel="3">
      <c r="A94" s="16" t="s">
        <v>153</v>
      </c>
      <c r="B94" s="10" t="s">
        <v>465</v>
      </c>
      <c r="C94" s="10" t="s">
        <v>538</v>
      </c>
      <c r="D94" s="10" t="s">
        <v>155</v>
      </c>
      <c r="E94" s="57">
        <f>E95</f>
        <v>20000</v>
      </c>
    </row>
    <row r="95" spans="1:5" ht="13.5" outlineLevel="3">
      <c r="A95" s="15" t="s">
        <v>467</v>
      </c>
      <c r="B95" s="10" t="s">
        <v>465</v>
      </c>
      <c r="C95" s="10" t="s">
        <v>538</v>
      </c>
      <c r="D95" s="10" t="s">
        <v>468</v>
      </c>
      <c r="E95" s="57">
        <f>ведомственная!F845</f>
        <v>20000</v>
      </c>
    </row>
    <row r="96" spans="1:5" ht="13.5" outlineLevel="1">
      <c r="A96" s="15" t="s">
        <v>26</v>
      </c>
      <c r="B96" s="10" t="s">
        <v>27</v>
      </c>
      <c r="C96" s="10"/>
      <c r="D96" s="10" t="s">
        <v>445</v>
      </c>
      <c r="E96" s="57">
        <f>E97+E140</f>
        <v>76377.8</v>
      </c>
    </row>
    <row r="97" spans="1:5" ht="13.5" outlineLevel="1">
      <c r="A97" s="15" t="s">
        <v>237</v>
      </c>
      <c r="B97" s="10" t="s">
        <v>27</v>
      </c>
      <c r="C97" s="10" t="s">
        <v>93</v>
      </c>
      <c r="D97" s="10"/>
      <c r="E97" s="57">
        <f>E122+E129+E98+E102+E106</f>
        <v>75842.8</v>
      </c>
    </row>
    <row r="98" spans="1:5" ht="40.5" outlineLevel="1">
      <c r="A98" s="21" t="s">
        <v>387</v>
      </c>
      <c r="B98" s="10" t="s">
        <v>27</v>
      </c>
      <c r="C98" s="10" t="s">
        <v>558</v>
      </c>
      <c r="D98" s="10" t="s">
        <v>445</v>
      </c>
      <c r="E98" s="57">
        <f>E100</f>
        <v>50948</v>
      </c>
    </row>
    <row r="99" spans="1:5" ht="27" outlineLevel="1">
      <c r="A99" s="21" t="s">
        <v>16</v>
      </c>
      <c r="B99" s="10" t="s">
        <v>27</v>
      </c>
      <c r="C99" s="10" t="s">
        <v>106</v>
      </c>
      <c r="D99" s="10"/>
      <c r="E99" s="57">
        <f>E100</f>
        <v>50948</v>
      </c>
    </row>
    <row r="100" spans="1:5" ht="13.5" outlineLevel="1">
      <c r="A100" s="17" t="s">
        <v>157</v>
      </c>
      <c r="B100" s="10" t="s">
        <v>27</v>
      </c>
      <c r="C100" s="10" t="s">
        <v>106</v>
      </c>
      <c r="D100" s="10" t="s">
        <v>158</v>
      </c>
      <c r="E100" s="57">
        <f>E101</f>
        <v>50948</v>
      </c>
    </row>
    <row r="101" spans="1:5" ht="13.5" outlineLevel="1">
      <c r="A101" s="17" t="s">
        <v>160</v>
      </c>
      <c r="B101" s="10" t="s">
        <v>27</v>
      </c>
      <c r="C101" s="10" t="s">
        <v>106</v>
      </c>
      <c r="D101" s="10" t="s">
        <v>159</v>
      </c>
      <c r="E101" s="57">
        <f>ведомственная!F61</f>
        <v>50948</v>
      </c>
    </row>
    <row r="102" spans="1:5" ht="13.5" outlineLevel="1">
      <c r="A102" s="18" t="s">
        <v>238</v>
      </c>
      <c r="B102" s="10" t="s">
        <v>27</v>
      </c>
      <c r="C102" s="10" t="s">
        <v>535</v>
      </c>
      <c r="D102" s="10"/>
      <c r="E102" s="57">
        <f>E103</f>
        <v>900</v>
      </c>
    </row>
    <row r="103" spans="1:5" ht="27" outlineLevel="1">
      <c r="A103" s="15" t="s">
        <v>373</v>
      </c>
      <c r="B103" s="10" t="s">
        <v>27</v>
      </c>
      <c r="C103" s="10" t="s">
        <v>539</v>
      </c>
      <c r="D103" s="10" t="s">
        <v>445</v>
      </c>
      <c r="E103" s="57">
        <f>E104</f>
        <v>900</v>
      </c>
    </row>
    <row r="104" spans="1:5" ht="13.5" outlineLevel="1">
      <c r="A104" s="17" t="s">
        <v>149</v>
      </c>
      <c r="B104" s="10" t="s">
        <v>27</v>
      </c>
      <c r="C104" s="10" t="s">
        <v>539</v>
      </c>
      <c r="D104" s="10" t="s">
        <v>151</v>
      </c>
      <c r="E104" s="57">
        <f>E105</f>
        <v>900</v>
      </c>
    </row>
    <row r="105" spans="1:5" ht="13.5" outlineLevel="1">
      <c r="A105" s="17" t="s">
        <v>150</v>
      </c>
      <c r="B105" s="10" t="s">
        <v>27</v>
      </c>
      <c r="C105" s="10" t="s">
        <v>539</v>
      </c>
      <c r="D105" s="10" t="s">
        <v>152</v>
      </c>
      <c r="E105" s="57">
        <f>ведомственная!F851</f>
        <v>900</v>
      </c>
    </row>
    <row r="106" spans="1:5" ht="13.5" outlineLevel="1">
      <c r="A106" s="15" t="s">
        <v>442</v>
      </c>
      <c r="B106" s="10" t="s">
        <v>27</v>
      </c>
      <c r="C106" s="10" t="s">
        <v>544</v>
      </c>
      <c r="D106" s="10"/>
      <c r="E106" s="57">
        <f>E107+E110+E113+E116+E119</f>
        <v>7938.6</v>
      </c>
    </row>
    <row r="107" spans="1:5" ht="13.5" outlineLevel="1">
      <c r="A107" s="15" t="s">
        <v>247</v>
      </c>
      <c r="B107" s="10" t="s">
        <v>27</v>
      </c>
      <c r="C107" s="10" t="s">
        <v>545</v>
      </c>
      <c r="D107" s="10" t="s">
        <v>445</v>
      </c>
      <c r="E107" s="57">
        <f>E108</f>
        <v>500</v>
      </c>
    </row>
    <row r="108" spans="1:5" ht="13.5" outlineLevel="1">
      <c r="A108" s="17" t="s">
        <v>149</v>
      </c>
      <c r="B108" s="10" t="s">
        <v>27</v>
      </c>
      <c r="C108" s="10" t="s">
        <v>545</v>
      </c>
      <c r="D108" s="10" t="s">
        <v>151</v>
      </c>
      <c r="E108" s="57">
        <f>E109</f>
        <v>500</v>
      </c>
    </row>
    <row r="109" spans="1:5" ht="13.5" outlineLevel="1">
      <c r="A109" s="17" t="s">
        <v>150</v>
      </c>
      <c r="B109" s="10" t="s">
        <v>27</v>
      </c>
      <c r="C109" s="10" t="s">
        <v>545</v>
      </c>
      <c r="D109" s="10" t="s">
        <v>152</v>
      </c>
      <c r="E109" s="57">
        <f>ведомственная!F785</f>
        <v>500</v>
      </c>
    </row>
    <row r="110" spans="1:5" ht="40.5" outlineLevel="1">
      <c r="A110" s="17" t="s">
        <v>133</v>
      </c>
      <c r="B110" s="10" t="s">
        <v>27</v>
      </c>
      <c r="C110" s="10" t="s">
        <v>546</v>
      </c>
      <c r="D110" s="10" t="s">
        <v>445</v>
      </c>
      <c r="E110" s="57">
        <f>E111</f>
        <v>3082</v>
      </c>
    </row>
    <row r="111" spans="1:5" ht="13.5" outlineLevel="1">
      <c r="A111" s="17" t="s">
        <v>149</v>
      </c>
      <c r="B111" s="10" t="s">
        <v>27</v>
      </c>
      <c r="C111" s="10" t="s">
        <v>546</v>
      </c>
      <c r="D111" s="10" t="s">
        <v>151</v>
      </c>
      <c r="E111" s="57">
        <f>E112</f>
        <v>3082</v>
      </c>
    </row>
    <row r="112" spans="1:5" ht="13.5" outlineLevel="1">
      <c r="A112" s="17" t="s">
        <v>150</v>
      </c>
      <c r="B112" s="10" t="s">
        <v>27</v>
      </c>
      <c r="C112" s="10" t="s">
        <v>546</v>
      </c>
      <c r="D112" s="10" t="s">
        <v>152</v>
      </c>
      <c r="E112" s="57">
        <f>ведомственная!F788</f>
        <v>3082</v>
      </c>
    </row>
    <row r="113" spans="1:5" ht="27" outlineLevel="1">
      <c r="A113" s="17" t="s">
        <v>472</v>
      </c>
      <c r="B113" s="10" t="s">
        <v>27</v>
      </c>
      <c r="C113" s="10" t="s">
        <v>547</v>
      </c>
      <c r="D113" s="10" t="s">
        <v>445</v>
      </c>
      <c r="E113" s="57">
        <f>E114</f>
        <v>1218</v>
      </c>
    </row>
    <row r="114" spans="1:5" ht="13.5" outlineLevel="1">
      <c r="A114" s="17" t="s">
        <v>149</v>
      </c>
      <c r="B114" s="10" t="s">
        <v>27</v>
      </c>
      <c r="C114" s="10" t="s">
        <v>547</v>
      </c>
      <c r="D114" s="10" t="s">
        <v>151</v>
      </c>
      <c r="E114" s="57">
        <f>E115</f>
        <v>1218</v>
      </c>
    </row>
    <row r="115" spans="1:5" ht="13.5" outlineLevel="1">
      <c r="A115" s="17" t="s">
        <v>150</v>
      </c>
      <c r="B115" s="10" t="s">
        <v>27</v>
      </c>
      <c r="C115" s="10" t="s">
        <v>547</v>
      </c>
      <c r="D115" s="10" t="s">
        <v>152</v>
      </c>
      <c r="E115" s="57">
        <f>ведомственная!F791</f>
        <v>1218</v>
      </c>
    </row>
    <row r="116" spans="1:5" ht="13.5" outlineLevel="1">
      <c r="A116" s="17" t="s">
        <v>476</v>
      </c>
      <c r="B116" s="10" t="s">
        <v>27</v>
      </c>
      <c r="C116" s="10" t="s">
        <v>548</v>
      </c>
      <c r="D116" s="10" t="s">
        <v>445</v>
      </c>
      <c r="E116" s="57">
        <f>E117</f>
        <v>200</v>
      </c>
    </row>
    <row r="117" spans="1:5" ht="13.5" outlineLevel="1">
      <c r="A117" s="17" t="s">
        <v>149</v>
      </c>
      <c r="B117" s="10" t="s">
        <v>27</v>
      </c>
      <c r="C117" s="10" t="s">
        <v>548</v>
      </c>
      <c r="D117" s="10" t="s">
        <v>151</v>
      </c>
      <c r="E117" s="57">
        <f>E118</f>
        <v>200</v>
      </c>
    </row>
    <row r="118" spans="1:5" ht="13.5" outlineLevel="1">
      <c r="A118" s="17" t="s">
        <v>150</v>
      </c>
      <c r="B118" s="10" t="s">
        <v>27</v>
      </c>
      <c r="C118" s="10" t="s">
        <v>548</v>
      </c>
      <c r="D118" s="10" t="s">
        <v>152</v>
      </c>
      <c r="E118" s="57">
        <f>ведомственная!F794</f>
        <v>200</v>
      </c>
    </row>
    <row r="119" spans="1:5" ht="27" outlineLevel="1">
      <c r="A119" s="17" t="s">
        <v>477</v>
      </c>
      <c r="B119" s="10" t="s">
        <v>27</v>
      </c>
      <c r="C119" s="10" t="s">
        <v>549</v>
      </c>
      <c r="D119" s="10" t="s">
        <v>445</v>
      </c>
      <c r="E119" s="57">
        <f>E120</f>
        <v>2938.6</v>
      </c>
    </row>
    <row r="120" spans="1:5" ht="13.5" outlineLevel="1">
      <c r="A120" s="17" t="s">
        <v>149</v>
      </c>
      <c r="B120" s="10" t="s">
        <v>27</v>
      </c>
      <c r="C120" s="10" t="s">
        <v>549</v>
      </c>
      <c r="D120" s="10" t="s">
        <v>151</v>
      </c>
      <c r="E120" s="57">
        <f>E121</f>
        <v>2938.6</v>
      </c>
    </row>
    <row r="121" spans="1:5" ht="13.5" outlineLevel="1">
      <c r="A121" s="17" t="s">
        <v>150</v>
      </c>
      <c r="B121" s="10" t="s">
        <v>27</v>
      </c>
      <c r="C121" s="10" t="s">
        <v>549</v>
      </c>
      <c r="D121" s="10" t="s">
        <v>152</v>
      </c>
      <c r="E121" s="57">
        <f>ведомственная!F797</f>
        <v>2938.6</v>
      </c>
    </row>
    <row r="122" spans="1:5" ht="13.5" outlineLevel="1">
      <c r="A122" s="15" t="s">
        <v>179</v>
      </c>
      <c r="B122" s="10" t="s">
        <v>27</v>
      </c>
      <c r="C122" s="10" t="s">
        <v>107</v>
      </c>
      <c r="D122" s="10"/>
      <c r="E122" s="57">
        <f>E126+E123</f>
        <v>1572.7</v>
      </c>
    </row>
    <row r="123" spans="1:5" ht="13.5" outlineLevel="1">
      <c r="A123" s="17" t="s">
        <v>189</v>
      </c>
      <c r="B123" s="10" t="s">
        <v>27</v>
      </c>
      <c r="C123" s="10" t="s">
        <v>108</v>
      </c>
      <c r="D123" s="10" t="s">
        <v>445</v>
      </c>
      <c r="E123" s="57">
        <f>E124</f>
        <v>1522.7</v>
      </c>
    </row>
    <row r="124" spans="1:5" ht="13.5" outlineLevel="1">
      <c r="A124" s="17" t="s">
        <v>149</v>
      </c>
      <c r="B124" s="10" t="s">
        <v>27</v>
      </c>
      <c r="C124" s="10" t="s">
        <v>108</v>
      </c>
      <c r="D124" s="10" t="s">
        <v>151</v>
      </c>
      <c r="E124" s="57">
        <f>E125</f>
        <v>1522.7</v>
      </c>
    </row>
    <row r="125" spans="1:5" ht="13.5" outlineLevel="1">
      <c r="A125" s="17" t="s">
        <v>150</v>
      </c>
      <c r="B125" s="10" t="s">
        <v>27</v>
      </c>
      <c r="C125" s="10" t="s">
        <v>108</v>
      </c>
      <c r="D125" s="10" t="s">
        <v>152</v>
      </c>
      <c r="E125" s="57">
        <f>ведомственная!F65</f>
        <v>1522.7</v>
      </c>
    </row>
    <row r="126" spans="1:5" ht="13.5" outlineLevel="1">
      <c r="A126" s="15" t="s">
        <v>339</v>
      </c>
      <c r="B126" s="10" t="s">
        <v>27</v>
      </c>
      <c r="C126" s="10" t="s">
        <v>109</v>
      </c>
      <c r="D126" s="10" t="s">
        <v>445</v>
      </c>
      <c r="E126" s="57">
        <f>E127</f>
        <v>50</v>
      </c>
    </row>
    <row r="127" spans="1:5" ht="13.5" outlineLevel="1">
      <c r="A127" s="17" t="s">
        <v>79</v>
      </c>
      <c r="B127" s="10" t="s">
        <v>27</v>
      </c>
      <c r="C127" s="10" t="s">
        <v>109</v>
      </c>
      <c r="D127" s="10" t="s">
        <v>80</v>
      </c>
      <c r="E127" s="57">
        <f>E128</f>
        <v>50</v>
      </c>
    </row>
    <row r="128" spans="1:5" ht="13.5" outlineLevel="1">
      <c r="A128" s="17" t="s">
        <v>45</v>
      </c>
      <c r="B128" s="10" t="s">
        <v>27</v>
      </c>
      <c r="C128" s="10" t="s">
        <v>109</v>
      </c>
      <c r="D128" s="10" t="s">
        <v>46</v>
      </c>
      <c r="E128" s="57">
        <f>ведомственная!F68</f>
        <v>50</v>
      </c>
    </row>
    <row r="129" spans="1:5" ht="13.5" outlineLevel="1">
      <c r="A129" s="17" t="s">
        <v>43</v>
      </c>
      <c r="B129" s="10" t="s">
        <v>27</v>
      </c>
      <c r="C129" s="10" t="s">
        <v>96</v>
      </c>
      <c r="D129" s="10"/>
      <c r="E129" s="57">
        <f>E137+E130</f>
        <v>14483.5</v>
      </c>
    </row>
    <row r="130" spans="1:5" ht="13.5" outlineLevel="1">
      <c r="A130" s="69" t="s">
        <v>4</v>
      </c>
      <c r="B130" s="77" t="s">
        <v>27</v>
      </c>
      <c r="C130" s="77" t="s">
        <v>110</v>
      </c>
      <c r="D130" s="77"/>
      <c r="E130" s="62">
        <f>E131+E133+E135</f>
        <v>13983.5</v>
      </c>
    </row>
    <row r="131" spans="1:5" ht="40.5" outlineLevel="1">
      <c r="A131" s="17" t="s">
        <v>147</v>
      </c>
      <c r="B131" s="77" t="s">
        <v>27</v>
      </c>
      <c r="C131" s="77" t="s">
        <v>110</v>
      </c>
      <c r="D131" s="77" t="s">
        <v>129</v>
      </c>
      <c r="E131" s="62">
        <f>E132</f>
        <v>12455.1</v>
      </c>
    </row>
    <row r="132" spans="1:5" ht="13.5" outlineLevel="1">
      <c r="A132" s="17" t="s">
        <v>169</v>
      </c>
      <c r="B132" s="77" t="s">
        <v>27</v>
      </c>
      <c r="C132" s="77" t="s">
        <v>110</v>
      </c>
      <c r="D132" s="77" t="s">
        <v>170</v>
      </c>
      <c r="E132" s="62">
        <f>ведомственная!F72</f>
        <v>12455.1</v>
      </c>
    </row>
    <row r="133" spans="1:5" ht="13.5" outlineLevel="1">
      <c r="A133" s="17" t="s">
        <v>149</v>
      </c>
      <c r="B133" s="77" t="s">
        <v>27</v>
      </c>
      <c r="C133" s="77" t="s">
        <v>110</v>
      </c>
      <c r="D133" s="10" t="s">
        <v>151</v>
      </c>
      <c r="E133" s="62">
        <f>E134</f>
        <v>1508.4</v>
      </c>
    </row>
    <row r="134" spans="1:5" ht="13.5" outlineLevel="1">
      <c r="A134" s="17" t="s">
        <v>150</v>
      </c>
      <c r="B134" s="77" t="s">
        <v>27</v>
      </c>
      <c r="C134" s="77" t="s">
        <v>110</v>
      </c>
      <c r="D134" s="10" t="s">
        <v>152</v>
      </c>
      <c r="E134" s="62">
        <f>ведомственная!F74</f>
        <v>1508.4</v>
      </c>
    </row>
    <row r="135" spans="1:5" ht="13.5" outlineLevel="1">
      <c r="A135" s="17" t="s">
        <v>153</v>
      </c>
      <c r="B135" s="77" t="s">
        <v>27</v>
      </c>
      <c r="C135" s="77" t="s">
        <v>110</v>
      </c>
      <c r="D135" s="77" t="s">
        <v>155</v>
      </c>
      <c r="E135" s="62">
        <f>E136</f>
        <v>20</v>
      </c>
    </row>
    <row r="136" spans="1:5" ht="13.5" outlineLevel="1">
      <c r="A136" s="17" t="s">
        <v>154</v>
      </c>
      <c r="B136" s="77" t="s">
        <v>27</v>
      </c>
      <c r="C136" s="77" t="s">
        <v>110</v>
      </c>
      <c r="D136" s="77" t="s">
        <v>156</v>
      </c>
      <c r="E136" s="62">
        <f>ведомственная!F76</f>
        <v>20</v>
      </c>
    </row>
    <row r="137" spans="1:5" ht="13.5" outlineLevel="1">
      <c r="A137" s="15" t="s">
        <v>337</v>
      </c>
      <c r="B137" s="10" t="s">
        <v>27</v>
      </c>
      <c r="C137" s="10" t="s">
        <v>111</v>
      </c>
      <c r="D137" s="10" t="s">
        <v>445</v>
      </c>
      <c r="E137" s="57">
        <f>E138</f>
        <v>500</v>
      </c>
    </row>
    <row r="138" spans="1:5" ht="13.5" outlineLevel="1">
      <c r="A138" s="17" t="s">
        <v>149</v>
      </c>
      <c r="B138" s="10" t="s">
        <v>27</v>
      </c>
      <c r="C138" s="10" t="s">
        <v>111</v>
      </c>
      <c r="D138" s="10" t="s">
        <v>151</v>
      </c>
      <c r="E138" s="57">
        <f>E139</f>
        <v>500</v>
      </c>
    </row>
    <row r="139" spans="1:5" ht="13.5" outlineLevel="1">
      <c r="A139" s="17" t="s">
        <v>150</v>
      </c>
      <c r="B139" s="10" t="s">
        <v>27</v>
      </c>
      <c r="C139" s="10" t="s">
        <v>111</v>
      </c>
      <c r="D139" s="10" t="s">
        <v>152</v>
      </c>
      <c r="E139" s="57">
        <f>ведомственная!F79</f>
        <v>500</v>
      </c>
    </row>
    <row r="140" spans="1:5" ht="13.5" outlineLevel="1">
      <c r="A140" s="16" t="s">
        <v>178</v>
      </c>
      <c r="B140" s="10" t="s">
        <v>27</v>
      </c>
      <c r="C140" s="10" t="s">
        <v>112</v>
      </c>
      <c r="D140" s="10"/>
      <c r="E140" s="57">
        <f>E141+E144</f>
        <v>535</v>
      </c>
    </row>
    <row r="141" spans="1:5" ht="18.75" customHeight="1" outlineLevel="1">
      <c r="A141" s="15" t="s">
        <v>338</v>
      </c>
      <c r="B141" s="10" t="s">
        <v>27</v>
      </c>
      <c r="C141" s="10" t="s">
        <v>113</v>
      </c>
      <c r="D141" s="10" t="s">
        <v>445</v>
      </c>
      <c r="E141" s="57">
        <f>E142</f>
        <v>35</v>
      </c>
    </row>
    <row r="142" spans="1:5" ht="13.5" outlineLevel="1">
      <c r="A142" s="17" t="s">
        <v>149</v>
      </c>
      <c r="B142" s="10" t="s">
        <v>27</v>
      </c>
      <c r="C142" s="10" t="s">
        <v>113</v>
      </c>
      <c r="D142" s="10" t="s">
        <v>151</v>
      </c>
      <c r="E142" s="57">
        <f>E143</f>
        <v>35</v>
      </c>
    </row>
    <row r="143" spans="1:5" ht="13.5" outlineLevel="1">
      <c r="A143" s="17" t="s">
        <v>150</v>
      </c>
      <c r="B143" s="10" t="s">
        <v>27</v>
      </c>
      <c r="C143" s="10" t="s">
        <v>113</v>
      </c>
      <c r="D143" s="10" t="s">
        <v>152</v>
      </c>
      <c r="E143" s="57">
        <f>ведомственная!F83</f>
        <v>35</v>
      </c>
    </row>
    <row r="144" spans="1:5" ht="13.5" outlineLevel="1">
      <c r="A144" s="17" t="s">
        <v>608</v>
      </c>
      <c r="B144" s="10" t="s">
        <v>27</v>
      </c>
      <c r="C144" s="10" t="s">
        <v>607</v>
      </c>
      <c r="D144" s="10"/>
      <c r="E144" s="57">
        <f>E145</f>
        <v>500</v>
      </c>
    </row>
    <row r="145" spans="1:5" ht="13.5" outlineLevel="1">
      <c r="A145" s="17" t="s">
        <v>153</v>
      </c>
      <c r="B145" s="10" t="s">
        <v>27</v>
      </c>
      <c r="C145" s="10" t="s">
        <v>607</v>
      </c>
      <c r="D145" s="10" t="s">
        <v>155</v>
      </c>
      <c r="E145" s="57">
        <f>E146</f>
        <v>500</v>
      </c>
    </row>
    <row r="146" spans="1:5" ht="13.5" outlineLevel="1">
      <c r="A146" s="17" t="s">
        <v>608</v>
      </c>
      <c r="B146" s="10" t="s">
        <v>27</v>
      </c>
      <c r="C146" s="10" t="s">
        <v>607</v>
      </c>
      <c r="D146" s="10" t="s">
        <v>610</v>
      </c>
      <c r="E146" s="57">
        <f>E147</f>
        <v>500</v>
      </c>
    </row>
    <row r="147" spans="1:5" ht="54" outlineLevel="1">
      <c r="A147" s="17" t="s">
        <v>609</v>
      </c>
      <c r="B147" s="10" t="s">
        <v>27</v>
      </c>
      <c r="C147" s="10" t="s">
        <v>607</v>
      </c>
      <c r="D147" s="10" t="s">
        <v>611</v>
      </c>
      <c r="E147" s="57">
        <v>500</v>
      </c>
    </row>
    <row r="148" spans="1:5" ht="14.25" customHeight="1" outlineLevel="3">
      <c r="A148" s="14" t="s">
        <v>134</v>
      </c>
      <c r="B148" s="13" t="s">
        <v>365</v>
      </c>
      <c r="C148" s="10"/>
      <c r="D148" s="10"/>
      <c r="E148" s="57">
        <f>E149</f>
        <v>895.90000000000009</v>
      </c>
    </row>
    <row r="149" spans="1:5" ht="13.5" outlineLevel="1">
      <c r="A149" s="15" t="s">
        <v>28</v>
      </c>
      <c r="B149" s="10" t="s">
        <v>29</v>
      </c>
      <c r="C149" s="10"/>
      <c r="D149" s="10" t="s">
        <v>445</v>
      </c>
      <c r="E149" s="57">
        <f>E150</f>
        <v>895.90000000000009</v>
      </c>
    </row>
    <row r="150" spans="1:5" ht="27" outlineLevel="1">
      <c r="A150" s="15" t="s">
        <v>208</v>
      </c>
      <c r="B150" s="10" t="s">
        <v>29</v>
      </c>
      <c r="C150" s="13" t="s">
        <v>114</v>
      </c>
      <c r="D150" s="10"/>
      <c r="E150" s="57">
        <f>E151</f>
        <v>895.90000000000009</v>
      </c>
    </row>
    <row r="151" spans="1:5" ht="27" outlineLevel="1">
      <c r="A151" s="15" t="s">
        <v>205</v>
      </c>
      <c r="B151" s="10" t="s">
        <v>29</v>
      </c>
      <c r="C151" s="13" t="s">
        <v>115</v>
      </c>
      <c r="D151" s="10"/>
      <c r="E151" s="57">
        <f>E152+E155+E158</f>
        <v>895.90000000000009</v>
      </c>
    </row>
    <row r="152" spans="1:5" ht="27" outlineLevel="2">
      <c r="A152" s="15" t="s">
        <v>355</v>
      </c>
      <c r="B152" s="10" t="s">
        <v>29</v>
      </c>
      <c r="C152" s="10" t="s">
        <v>116</v>
      </c>
      <c r="D152" s="10" t="s">
        <v>445</v>
      </c>
      <c r="E152" s="57">
        <f>E153</f>
        <v>198.3</v>
      </c>
    </row>
    <row r="153" spans="1:5" ht="13.5" outlineLevel="2">
      <c r="A153" s="17" t="s">
        <v>149</v>
      </c>
      <c r="B153" s="10" t="s">
        <v>29</v>
      </c>
      <c r="C153" s="10" t="s">
        <v>116</v>
      </c>
      <c r="D153" s="10" t="s">
        <v>151</v>
      </c>
      <c r="E153" s="57">
        <f>E154</f>
        <v>198.3</v>
      </c>
    </row>
    <row r="154" spans="1:5" ht="13.5" outlineLevel="3">
      <c r="A154" s="17" t="s">
        <v>150</v>
      </c>
      <c r="B154" s="10" t="s">
        <v>29</v>
      </c>
      <c r="C154" s="10" t="s">
        <v>116</v>
      </c>
      <c r="D154" s="10" t="s">
        <v>152</v>
      </c>
      <c r="E154" s="57">
        <f>ведомственная!F94</f>
        <v>198.3</v>
      </c>
    </row>
    <row r="155" spans="1:5" ht="27" outlineLevel="3">
      <c r="A155" s="17" t="s">
        <v>356</v>
      </c>
      <c r="B155" s="10" t="s">
        <v>29</v>
      </c>
      <c r="C155" s="10" t="s">
        <v>117</v>
      </c>
      <c r="D155" s="10"/>
      <c r="E155" s="57">
        <f>E156</f>
        <v>325.60000000000002</v>
      </c>
    </row>
    <row r="156" spans="1:5" ht="13.5" outlineLevel="3">
      <c r="A156" s="17" t="s">
        <v>149</v>
      </c>
      <c r="B156" s="10" t="s">
        <v>29</v>
      </c>
      <c r="C156" s="10" t="s">
        <v>117</v>
      </c>
      <c r="D156" s="10" t="s">
        <v>151</v>
      </c>
      <c r="E156" s="57">
        <f>E157</f>
        <v>325.60000000000002</v>
      </c>
    </row>
    <row r="157" spans="1:5" ht="13.5" outlineLevel="3">
      <c r="A157" s="17" t="s">
        <v>150</v>
      </c>
      <c r="B157" s="10" t="s">
        <v>29</v>
      </c>
      <c r="C157" s="10" t="s">
        <v>117</v>
      </c>
      <c r="D157" s="10" t="s">
        <v>152</v>
      </c>
      <c r="E157" s="57">
        <f>ведомственная!F97</f>
        <v>325.60000000000002</v>
      </c>
    </row>
    <row r="158" spans="1:5" ht="27" outlineLevel="3">
      <c r="A158" s="17" t="s">
        <v>388</v>
      </c>
      <c r="B158" s="10" t="s">
        <v>29</v>
      </c>
      <c r="C158" s="10" t="s">
        <v>118</v>
      </c>
      <c r="D158" s="10"/>
      <c r="E158" s="57">
        <f>E159</f>
        <v>372</v>
      </c>
    </row>
    <row r="159" spans="1:5" ht="13.5" outlineLevel="3">
      <c r="A159" s="17" t="s">
        <v>149</v>
      </c>
      <c r="B159" s="10" t="s">
        <v>29</v>
      </c>
      <c r="C159" s="10" t="s">
        <v>118</v>
      </c>
      <c r="D159" s="10" t="s">
        <v>151</v>
      </c>
      <c r="E159" s="57">
        <f>E160</f>
        <v>372</v>
      </c>
    </row>
    <row r="160" spans="1:5" ht="13.5" outlineLevel="3">
      <c r="A160" s="17" t="s">
        <v>150</v>
      </c>
      <c r="B160" s="10" t="s">
        <v>29</v>
      </c>
      <c r="C160" s="10" t="s">
        <v>118</v>
      </c>
      <c r="D160" s="10" t="s">
        <v>152</v>
      </c>
      <c r="E160" s="57">
        <f>ведомственная!F100</f>
        <v>372</v>
      </c>
    </row>
    <row r="161" spans="1:5" ht="13.5" outlineLevel="3">
      <c r="A161" s="14" t="s">
        <v>138</v>
      </c>
      <c r="B161" s="13" t="s">
        <v>364</v>
      </c>
      <c r="C161" s="11"/>
      <c r="D161" s="10"/>
      <c r="E161" s="57">
        <f>E162</f>
        <v>20003.8</v>
      </c>
    </row>
    <row r="162" spans="1:5" ht="27" outlineLevel="1">
      <c r="A162" s="15" t="s">
        <v>30</v>
      </c>
      <c r="B162" s="10" t="s">
        <v>31</v>
      </c>
      <c r="C162" s="10"/>
      <c r="D162" s="10" t="s">
        <v>445</v>
      </c>
      <c r="E162" s="57">
        <f>E163</f>
        <v>20003.8</v>
      </c>
    </row>
    <row r="163" spans="1:5" ht="27" outlineLevel="1">
      <c r="A163" s="15" t="s">
        <v>208</v>
      </c>
      <c r="B163" s="10" t="s">
        <v>31</v>
      </c>
      <c r="C163" s="13" t="s">
        <v>114</v>
      </c>
      <c r="D163" s="10"/>
      <c r="E163" s="57">
        <f>E164+E177</f>
        <v>20003.8</v>
      </c>
    </row>
    <row r="164" spans="1:5" ht="18.75" customHeight="1" outlineLevel="1">
      <c r="A164" s="19" t="s">
        <v>202</v>
      </c>
      <c r="B164" s="10" t="s">
        <v>31</v>
      </c>
      <c r="C164" s="10" t="s">
        <v>489</v>
      </c>
      <c r="D164" s="10"/>
      <c r="E164" s="57">
        <f>E165+E168+E171+E174</f>
        <v>1731.8</v>
      </c>
    </row>
    <row r="165" spans="1:5" ht="13.5" outlineLevel="1">
      <c r="A165" s="15" t="s">
        <v>209</v>
      </c>
      <c r="B165" s="10" t="s">
        <v>31</v>
      </c>
      <c r="C165" s="10" t="s">
        <v>490</v>
      </c>
      <c r="D165" s="10"/>
      <c r="E165" s="57">
        <f>E166</f>
        <v>191</v>
      </c>
    </row>
    <row r="166" spans="1:5" ht="13.5" outlineLevel="1">
      <c r="A166" s="17" t="s">
        <v>149</v>
      </c>
      <c r="B166" s="10" t="s">
        <v>31</v>
      </c>
      <c r="C166" s="10" t="s">
        <v>490</v>
      </c>
      <c r="D166" s="10" t="s">
        <v>151</v>
      </c>
      <c r="E166" s="57">
        <f>E167</f>
        <v>191</v>
      </c>
    </row>
    <row r="167" spans="1:5" ht="13.5" outlineLevel="1">
      <c r="A167" s="17" t="s">
        <v>150</v>
      </c>
      <c r="B167" s="10" t="s">
        <v>31</v>
      </c>
      <c r="C167" s="10" t="s">
        <v>490</v>
      </c>
      <c r="D167" s="10" t="s">
        <v>152</v>
      </c>
      <c r="E167" s="57">
        <f>ведомственная!F107</f>
        <v>191</v>
      </c>
    </row>
    <row r="168" spans="1:5" ht="13.5" outlineLevel="1">
      <c r="A168" s="15" t="s">
        <v>210</v>
      </c>
      <c r="B168" s="10" t="s">
        <v>31</v>
      </c>
      <c r="C168" s="10" t="s">
        <v>491</v>
      </c>
      <c r="D168" s="10"/>
      <c r="E168" s="57">
        <f>E169</f>
        <v>937</v>
      </c>
    </row>
    <row r="169" spans="1:5" ht="13.5" outlineLevel="1">
      <c r="A169" s="17" t="s">
        <v>157</v>
      </c>
      <c r="B169" s="10" t="s">
        <v>31</v>
      </c>
      <c r="C169" s="10" t="s">
        <v>491</v>
      </c>
      <c r="D169" s="10" t="s">
        <v>158</v>
      </c>
      <c r="E169" s="57">
        <f>E170</f>
        <v>937</v>
      </c>
    </row>
    <row r="170" spans="1:5" ht="13.5" outlineLevel="1">
      <c r="A170" s="25" t="s">
        <v>166</v>
      </c>
      <c r="B170" s="10" t="s">
        <v>31</v>
      </c>
      <c r="C170" s="10" t="s">
        <v>491</v>
      </c>
      <c r="D170" s="10" t="s">
        <v>167</v>
      </c>
      <c r="E170" s="57">
        <f>ведомственная!F110</f>
        <v>937</v>
      </c>
    </row>
    <row r="171" spans="1:5" ht="27" outlineLevel="1">
      <c r="A171" s="17" t="s">
        <v>601</v>
      </c>
      <c r="B171" s="10" t="s">
        <v>31</v>
      </c>
      <c r="C171" s="10" t="s">
        <v>602</v>
      </c>
      <c r="D171" s="10"/>
      <c r="E171" s="57">
        <f>E172</f>
        <v>250</v>
      </c>
    </row>
    <row r="172" spans="1:5" ht="13.5" outlineLevel="1">
      <c r="A172" s="17" t="s">
        <v>149</v>
      </c>
      <c r="B172" s="10" t="s">
        <v>31</v>
      </c>
      <c r="C172" s="10" t="s">
        <v>602</v>
      </c>
      <c r="D172" s="10" t="s">
        <v>151</v>
      </c>
      <c r="E172" s="57">
        <f>E173</f>
        <v>250</v>
      </c>
    </row>
    <row r="173" spans="1:5" ht="13.5" outlineLevel="1">
      <c r="A173" s="17" t="s">
        <v>150</v>
      </c>
      <c r="B173" s="10" t="s">
        <v>31</v>
      </c>
      <c r="C173" s="10" t="s">
        <v>602</v>
      </c>
      <c r="D173" s="10" t="s">
        <v>152</v>
      </c>
      <c r="E173" s="57">
        <f>ведомственная!F113</f>
        <v>250</v>
      </c>
    </row>
    <row r="174" spans="1:5" ht="40.5" outlineLevel="1">
      <c r="A174" s="17" t="s">
        <v>632</v>
      </c>
      <c r="B174" s="10" t="s">
        <v>31</v>
      </c>
      <c r="C174" s="10" t="s">
        <v>633</v>
      </c>
      <c r="D174" s="10"/>
      <c r="E174" s="57">
        <f>E175</f>
        <v>353.8</v>
      </c>
    </row>
    <row r="175" spans="1:5" ht="13.5" outlineLevel="1">
      <c r="A175" s="17" t="s">
        <v>149</v>
      </c>
      <c r="B175" s="10" t="s">
        <v>31</v>
      </c>
      <c r="C175" s="10" t="s">
        <v>633</v>
      </c>
      <c r="D175" s="10" t="s">
        <v>151</v>
      </c>
      <c r="E175" s="57">
        <f>E176</f>
        <v>353.8</v>
      </c>
    </row>
    <row r="176" spans="1:5" ht="13.5" outlineLevel="1">
      <c r="A176" s="17" t="s">
        <v>150</v>
      </c>
      <c r="B176" s="10" t="s">
        <v>31</v>
      </c>
      <c r="C176" s="10" t="s">
        <v>633</v>
      </c>
      <c r="D176" s="10" t="s">
        <v>152</v>
      </c>
      <c r="E176" s="57">
        <f>ведомственная!F116</f>
        <v>353.8</v>
      </c>
    </row>
    <row r="177" spans="1:5" ht="27" outlineLevel="1">
      <c r="A177" s="19" t="s">
        <v>40</v>
      </c>
      <c r="B177" s="10" t="s">
        <v>31</v>
      </c>
      <c r="C177" s="10" t="s">
        <v>534</v>
      </c>
      <c r="D177" s="10"/>
      <c r="E177" s="57">
        <f>E178+E185+E188+E191+E194+E197+E200+E203+E206</f>
        <v>18272</v>
      </c>
    </row>
    <row r="178" spans="1:5" ht="27" outlineLevel="1">
      <c r="A178" s="17" t="s">
        <v>469</v>
      </c>
      <c r="B178" s="10" t="s">
        <v>31</v>
      </c>
      <c r="C178" s="10" t="s">
        <v>492</v>
      </c>
      <c r="D178" s="10"/>
      <c r="E178" s="57">
        <f>E179+E181+E183</f>
        <v>13943.300000000001</v>
      </c>
    </row>
    <row r="179" spans="1:5" ht="40.5" outlineLevel="3">
      <c r="A179" s="17" t="s">
        <v>147</v>
      </c>
      <c r="B179" s="10" t="s">
        <v>31</v>
      </c>
      <c r="C179" s="10" t="s">
        <v>492</v>
      </c>
      <c r="D179" s="10" t="s">
        <v>129</v>
      </c>
      <c r="E179" s="57">
        <f>E180</f>
        <v>12257.6</v>
      </c>
    </row>
    <row r="180" spans="1:5" ht="13.5" outlineLevel="3">
      <c r="A180" s="17" t="s">
        <v>169</v>
      </c>
      <c r="B180" s="10" t="s">
        <v>31</v>
      </c>
      <c r="C180" s="10" t="s">
        <v>492</v>
      </c>
      <c r="D180" s="10" t="s">
        <v>170</v>
      </c>
      <c r="E180" s="57">
        <f>ведомственная!F120</f>
        <v>12257.6</v>
      </c>
    </row>
    <row r="181" spans="1:5" ht="13.5" outlineLevel="3">
      <c r="A181" s="17" t="s">
        <v>149</v>
      </c>
      <c r="B181" s="10" t="s">
        <v>31</v>
      </c>
      <c r="C181" s="10" t="s">
        <v>492</v>
      </c>
      <c r="D181" s="10" t="s">
        <v>151</v>
      </c>
      <c r="E181" s="57">
        <f>E182</f>
        <v>1670.7</v>
      </c>
    </row>
    <row r="182" spans="1:5" ht="13.5" outlineLevel="3">
      <c r="A182" s="17" t="s">
        <v>150</v>
      </c>
      <c r="B182" s="10" t="s">
        <v>31</v>
      </c>
      <c r="C182" s="10" t="s">
        <v>492</v>
      </c>
      <c r="D182" s="10" t="s">
        <v>152</v>
      </c>
      <c r="E182" s="57">
        <f>ведомственная!F122</f>
        <v>1670.7</v>
      </c>
    </row>
    <row r="183" spans="1:5" ht="13.5" outlineLevel="3">
      <c r="A183" s="17" t="s">
        <v>153</v>
      </c>
      <c r="B183" s="10" t="s">
        <v>31</v>
      </c>
      <c r="C183" s="10" t="s">
        <v>492</v>
      </c>
      <c r="D183" s="10" t="s">
        <v>155</v>
      </c>
      <c r="E183" s="57">
        <f>E184</f>
        <v>15</v>
      </c>
    </row>
    <row r="184" spans="1:5" ht="13.5" outlineLevel="3">
      <c r="A184" s="17" t="s">
        <v>154</v>
      </c>
      <c r="B184" s="10" t="s">
        <v>31</v>
      </c>
      <c r="C184" s="10" t="s">
        <v>492</v>
      </c>
      <c r="D184" s="10" t="s">
        <v>156</v>
      </c>
      <c r="E184" s="57">
        <f>ведомственная!F124</f>
        <v>15</v>
      </c>
    </row>
    <row r="185" spans="1:5" ht="13.5" outlineLevel="1">
      <c r="A185" s="68" t="s">
        <v>416</v>
      </c>
      <c r="B185" s="10" t="s">
        <v>31</v>
      </c>
      <c r="C185" s="10" t="s">
        <v>493</v>
      </c>
      <c r="D185" s="10" t="s">
        <v>445</v>
      </c>
      <c r="E185" s="57">
        <f>E186</f>
        <v>324</v>
      </c>
    </row>
    <row r="186" spans="1:5" ht="13.5" outlineLevel="2">
      <c r="A186" s="17" t="s">
        <v>149</v>
      </c>
      <c r="B186" s="10" t="s">
        <v>31</v>
      </c>
      <c r="C186" s="10" t="s">
        <v>493</v>
      </c>
      <c r="D186" s="10" t="s">
        <v>151</v>
      </c>
      <c r="E186" s="57">
        <f>E187</f>
        <v>324</v>
      </c>
    </row>
    <row r="187" spans="1:5" ht="13.5" outlineLevel="3">
      <c r="A187" s="17" t="s">
        <v>150</v>
      </c>
      <c r="B187" s="10" t="s">
        <v>31</v>
      </c>
      <c r="C187" s="10" t="s">
        <v>493</v>
      </c>
      <c r="D187" s="10" t="s">
        <v>152</v>
      </c>
      <c r="E187" s="57">
        <f>ведомственная!F127</f>
        <v>324</v>
      </c>
    </row>
    <row r="188" spans="1:5" ht="27" outlineLevel="3">
      <c r="A188" s="17" t="s">
        <v>479</v>
      </c>
      <c r="B188" s="10" t="s">
        <v>31</v>
      </c>
      <c r="C188" s="10" t="s">
        <v>494</v>
      </c>
      <c r="D188" s="10"/>
      <c r="E188" s="57">
        <f>E189</f>
        <v>116.9</v>
      </c>
    </row>
    <row r="189" spans="1:5" ht="13.5" outlineLevel="3">
      <c r="A189" s="17" t="s">
        <v>149</v>
      </c>
      <c r="B189" s="10" t="s">
        <v>31</v>
      </c>
      <c r="C189" s="10" t="s">
        <v>494</v>
      </c>
      <c r="D189" s="10" t="s">
        <v>151</v>
      </c>
      <c r="E189" s="57">
        <f>E190</f>
        <v>116.9</v>
      </c>
    </row>
    <row r="190" spans="1:5" ht="13.5" outlineLevel="3">
      <c r="A190" s="17" t="s">
        <v>150</v>
      </c>
      <c r="B190" s="10" t="s">
        <v>31</v>
      </c>
      <c r="C190" s="10" t="s">
        <v>494</v>
      </c>
      <c r="D190" s="10" t="s">
        <v>152</v>
      </c>
      <c r="E190" s="57">
        <f>ведомственная!F130</f>
        <v>116.9</v>
      </c>
    </row>
    <row r="191" spans="1:5" ht="25.5" customHeight="1" outlineLevel="3">
      <c r="A191" s="17" t="s">
        <v>357</v>
      </c>
      <c r="B191" s="10" t="s">
        <v>31</v>
      </c>
      <c r="C191" s="10" t="s">
        <v>495</v>
      </c>
      <c r="D191" s="10"/>
      <c r="E191" s="57">
        <f>E192</f>
        <v>100</v>
      </c>
    </row>
    <row r="192" spans="1:5" ht="13.5" outlineLevel="3">
      <c r="A192" s="17" t="s">
        <v>149</v>
      </c>
      <c r="B192" s="10" t="s">
        <v>31</v>
      </c>
      <c r="C192" s="10" t="s">
        <v>495</v>
      </c>
      <c r="D192" s="10" t="s">
        <v>151</v>
      </c>
      <c r="E192" s="57">
        <f>E193</f>
        <v>100</v>
      </c>
    </row>
    <row r="193" spans="1:5" ht="13.5" outlineLevel="3">
      <c r="A193" s="17" t="s">
        <v>150</v>
      </c>
      <c r="B193" s="10" t="s">
        <v>31</v>
      </c>
      <c r="C193" s="10" t="s">
        <v>495</v>
      </c>
      <c r="D193" s="10" t="s">
        <v>152</v>
      </c>
      <c r="E193" s="57">
        <f>ведомственная!F133</f>
        <v>100</v>
      </c>
    </row>
    <row r="194" spans="1:5" ht="13.5" outlineLevel="3">
      <c r="A194" s="78" t="s">
        <v>417</v>
      </c>
      <c r="B194" s="10" t="s">
        <v>31</v>
      </c>
      <c r="C194" s="10" t="s">
        <v>496</v>
      </c>
      <c r="D194" s="10"/>
      <c r="E194" s="57">
        <f>E195</f>
        <v>1376.8</v>
      </c>
    </row>
    <row r="195" spans="1:5" ht="13.5" outlineLevel="3">
      <c r="A195" s="17" t="s">
        <v>149</v>
      </c>
      <c r="B195" s="10" t="s">
        <v>31</v>
      </c>
      <c r="C195" s="10" t="s">
        <v>496</v>
      </c>
      <c r="D195" s="10" t="s">
        <v>151</v>
      </c>
      <c r="E195" s="57">
        <f>E196</f>
        <v>1376.8</v>
      </c>
    </row>
    <row r="196" spans="1:5" ht="13.5" outlineLevel="3">
      <c r="A196" s="17" t="s">
        <v>150</v>
      </c>
      <c r="B196" s="10" t="s">
        <v>31</v>
      </c>
      <c r="C196" s="10" t="s">
        <v>496</v>
      </c>
      <c r="D196" s="10" t="s">
        <v>152</v>
      </c>
      <c r="E196" s="57">
        <f>ведомственная!F136</f>
        <v>1376.8</v>
      </c>
    </row>
    <row r="197" spans="1:5" ht="13.5" outlineLevel="3">
      <c r="A197" s="17" t="s">
        <v>599</v>
      </c>
      <c r="B197" s="10" t="s">
        <v>31</v>
      </c>
      <c r="C197" s="10" t="s">
        <v>600</v>
      </c>
      <c r="D197" s="10"/>
      <c r="E197" s="57">
        <f>E198</f>
        <v>241</v>
      </c>
    </row>
    <row r="198" spans="1:5" ht="13.5" outlineLevel="3">
      <c r="A198" s="17" t="s">
        <v>149</v>
      </c>
      <c r="B198" s="10" t="s">
        <v>31</v>
      </c>
      <c r="C198" s="10" t="s">
        <v>600</v>
      </c>
      <c r="D198" s="10" t="s">
        <v>151</v>
      </c>
      <c r="E198" s="57">
        <f>E199</f>
        <v>241</v>
      </c>
    </row>
    <row r="199" spans="1:5" ht="13.5" outlineLevel="3">
      <c r="A199" s="17" t="s">
        <v>150</v>
      </c>
      <c r="B199" s="10" t="s">
        <v>31</v>
      </c>
      <c r="C199" s="10" t="s">
        <v>600</v>
      </c>
      <c r="D199" s="10" t="s">
        <v>152</v>
      </c>
      <c r="E199" s="57">
        <f>ведомственная!F139</f>
        <v>241</v>
      </c>
    </row>
    <row r="200" spans="1:5" ht="27" outlineLevel="3">
      <c r="A200" s="17" t="s">
        <v>603</v>
      </c>
      <c r="B200" s="10" t="s">
        <v>31</v>
      </c>
      <c r="C200" s="10" t="s">
        <v>604</v>
      </c>
      <c r="D200" s="10"/>
      <c r="E200" s="57">
        <f>E201</f>
        <v>100</v>
      </c>
    </row>
    <row r="201" spans="1:5" ht="13.5" outlineLevel="3">
      <c r="A201" s="17" t="s">
        <v>149</v>
      </c>
      <c r="B201" s="10" t="s">
        <v>31</v>
      </c>
      <c r="C201" s="10" t="s">
        <v>604</v>
      </c>
      <c r="D201" s="10" t="s">
        <v>151</v>
      </c>
      <c r="E201" s="57">
        <f>E202</f>
        <v>100</v>
      </c>
    </row>
    <row r="202" spans="1:5" ht="13.5" outlineLevel="3">
      <c r="A202" s="17" t="s">
        <v>150</v>
      </c>
      <c r="B202" s="10" t="s">
        <v>31</v>
      </c>
      <c r="C202" s="10" t="s">
        <v>604</v>
      </c>
      <c r="D202" s="10" t="s">
        <v>152</v>
      </c>
      <c r="E202" s="57">
        <f>ведомственная!F142</f>
        <v>100</v>
      </c>
    </row>
    <row r="203" spans="1:5" ht="13.5" outlineLevel="3">
      <c r="A203" s="17" t="s">
        <v>605</v>
      </c>
      <c r="B203" s="10" t="s">
        <v>31</v>
      </c>
      <c r="C203" s="10" t="s">
        <v>606</v>
      </c>
      <c r="D203" s="10"/>
      <c r="E203" s="57">
        <f>E204</f>
        <v>450</v>
      </c>
    </row>
    <row r="204" spans="1:5" ht="13.5" outlineLevel="3">
      <c r="A204" s="17" t="s">
        <v>149</v>
      </c>
      <c r="B204" s="10" t="s">
        <v>31</v>
      </c>
      <c r="C204" s="10" t="s">
        <v>606</v>
      </c>
      <c r="D204" s="10" t="s">
        <v>151</v>
      </c>
      <c r="E204" s="57">
        <f>E205</f>
        <v>450</v>
      </c>
    </row>
    <row r="205" spans="1:5" ht="13.5" outlineLevel="3">
      <c r="A205" s="17" t="s">
        <v>150</v>
      </c>
      <c r="B205" s="10" t="s">
        <v>31</v>
      </c>
      <c r="C205" s="10" t="s">
        <v>606</v>
      </c>
      <c r="D205" s="10" t="s">
        <v>152</v>
      </c>
      <c r="E205" s="57">
        <f>ведомственная!F145</f>
        <v>450</v>
      </c>
    </row>
    <row r="206" spans="1:5" ht="27" outlineLevel="3">
      <c r="A206" s="17" t="s">
        <v>630</v>
      </c>
      <c r="B206" s="10" t="s">
        <v>31</v>
      </c>
      <c r="C206" s="10" t="s">
        <v>631</v>
      </c>
      <c r="D206" s="10"/>
      <c r="E206" s="57">
        <f>E207</f>
        <v>1620</v>
      </c>
    </row>
    <row r="207" spans="1:5" ht="13.5" outlineLevel="3">
      <c r="A207" s="17" t="s">
        <v>149</v>
      </c>
      <c r="B207" s="10" t="s">
        <v>31</v>
      </c>
      <c r="C207" s="10" t="s">
        <v>631</v>
      </c>
      <c r="D207" s="10" t="s">
        <v>151</v>
      </c>
      <c r="E207" s="57">
        <f>E208</f>
        <v>1620</v>
      </c>
    </row>
    <row r="208" spans="1:5" ht="13.5" outlineLevel="3">
      <c r="A208" s="17" t="s">
        <v>150</v>
      </c>
      <c r="B208" s="10" t="s">
        <v>31</v>
      </c>
      <c r="C208" s="10" t="s">
        <v>631</v>
      </c>
      <c r="D208" s="10" t="s">
        <v>152</v>
      </c>
      <c r="E208" s="57">
        <v>1620</v>
      </c>
    </row>
    <row r="209" spans="1:5" ht="13.5" outlineLevel="3">
      <c r="A209" s="14" t="s">
        <v>139</v>
      </c>
      <c r="B209" s="13" t="s">
        <v>363</v>
      </c>
      <c r="C209" s="11"/>
      <c r="D209" s="10"/>
      <c r="E209" s="57">
        <f>E210+E221+E238+E262+E283</f>
        <v>218655.09999999998</v>
      </c>
    </row>
    <row r="210" spans="1:5" ht="13.5" outlineLevel="1">
      <c r="A210" s="15" t="s">
        <v>32</v>
      </c>
      <c r="B210" s="10" t="s">
        <v>33</v>
      </c>
      <c r="C210" s="10"/>
      <c r="D210" s="10" t="s">
        <v>445</v>
      </c>
      <c r="E210" s="57">
        <f>E216+E211</f>
        <v>2445</v>
      </c>
    </row>
    <row r="211" spans="1:5" ht="25.5" outlineLevel="1">
      <c r="A211" s="69" t="s">
        <v>18</v>
      </c>
      <c r="B211" s="10" t="s">
        <v>33</v>
      </c>
      <c r="C211" s="10" t="s">
        <v>497</v>
      </c>
      <c r="D211" s="10"/>
      <c r="E211" s="57">
        <f>E212</f>
        <v>2000</v>
      </c>
    </row>
    <row r="212" spans="1:5" ht="13.5" outlineLevel="1">
      <c r="A212" s="69" t="s">
        <v>19</v>
      </c>
      <c r="B212" s="10" t="s">
        <v>33</v>
      </c>
      <c r="C212" s="10" t="s">
        <v>498</v>
      </c>
      <c r="D212" s="10"/>
      <c r="E212" s="57">
        <f>E213</f>
        <v>2000</v>
      </c>
    </row>
    <row r="213" spans="1:5" ht="13.5" outlineLevel="1">
      <c r="A213" s="69" t="s">
        <v>20</v>
      </c>
      <c r="B213" s="10" t="s">
        <v>33</v>
      </c>
      <c r="C213" s="10" t="s">
        <v>499</v>
      </c>
      <c r="D213" s="10"/>
      <c r="E213" s="57">
        <f>E214</f>
        <v>2000</v>
      </c>
    </row>
    <row r="214" spans="1:5" ht="13.5" outlineLevel="1">
      <c r="A214" s="16" t="s">
        <v>153</v>
      </c>
      <c r="B214" s="10" t="s">
        <v>33</v>
      </c>
      <c r="C214" s="10" t="s">
        <v>499</v>
      </c>
      <c r="D214" s="10" t="s">
        <v>155</v>
      </c>
      <c r="E214" s="57">
        <f>E215</f>
        <v>2000</v>
      </c>
    </row>
    <row r="215" spans="1:5" ht="27" outlineLevel="1">
      <c r="A215" s="15" t="s">
        <v>225</v>
      </c>
      <c r="B215" s="10" t="s">
        <v>33</v>
      </c>
      <c r="C215" s="10" t="s">
        <v>499</v>
      </c>
      <c r="D215" s="10" t="s">
        <v>87</v>
      </c>
      <c r="E215" s="57">
        <f>ведомственная!F155</f>
        <v>2000</v>
      </c>
    </row>
    <row r="216" spans="1:5" ht="13.5" outlineLevel="1">
      <c r="A216" s="15" t="s">
        <v>237</v>
      </c>
      <c r="B216" s="10" t="s">
        <v>33</v>
      </c>
      <c r="C216" s="10" t="s">
        <v>93</v>
      </c>
      <c r="D216" s="10"/>
      <c r="E216" s="57">
        <f>E217</f>
        <v>445</v>
      </c>
    </row>
    <row r="217" spans="1:5" ht="13.5" outlineLevel="2">
      <c r="A217" s="15" t="s">
        <v>179</v>
      </c>
      <c r="B217" s="10" t="s">
        <v>33</v>
      </c>
      <c r="C217" s="10" t="s">
        <v>107</v>
      </c>
      <c r="D217" s="10" t="s">
        <v>445</v>
      </c>
      <c r="E217" s="57">
        <f>E218</f>
        <v>445</v>
      </c>
    </row>
    <row r="218" spans="1:5" ht="13.5" outlineLevel="2">
      <c r="A218" s="15" t="s">
        <v>232</v>
      </c>
      <c r="B218" s="10" t="s">
        <v>33</v>
      </c>
      <c r="C218" s="10" t="s">
        <v>500</v>
      </c>
      <c r="D218" s="10"/>
      <c r="E218" s="57">
        <f>E219</f>
        <v>445</v>
      </c>
    </row>
    <row r="219" spans="1:5" ht="13.5" outlineLevel="2">
      <c r="A219" s="17" t="s">
        <v>149</v>
      </c>
      <c r="B219" s="10" t="s">
        <v>33</v>
      </c>
      <c r="C219" s="10" t="s">
        <v>500</v>
      </c>
      <c r="D219" s="10" t="s">
        <v>151</v>
      </c>
      <c r="E219" s="57">
        <f>E220</f>
        <v>445</v>
      </c>
    </row>
    <row r="220" spans="1:5" ht="13.5" outlineLevel="3">
      <c r="A220" s="17" t="s">
        <v>150</v>
      </c>
      <c r="B220" s="10" t="s">
        <v>33</v>
      </c>
      <c r="C220" s="10" t="s">
        <v>500</v>
      </c>
      <c r="D220" s="10" t="s">
        <v>152</v>
      </c>
      <c r="E220" s="57">
        <f>ведомственная!F160</f>
        <v>445</v>
      </c>
    </row>
    <row r="221" spans="1:5" ht="13.5" outlineLevel="1">
      <c r="A221" s="15" t="s">
        <v>34</v>
      </c>
      <c r="B221" s="10" t="s">
        <v>35</v>
      </c>
      <c r="C221" s="10"/>
      <c r="D221" s="10" t="s">
        <v>445</v>
      </c>
      <c r="E221" s="57">
        <f>E222+E230</f>
        <v>5489</v>
      </c>
    </row>
    <row r="222" spans="1:5" ht="26.25" customHeight="1" outlineLevel="1">
      <c r="A222" s="17" t="s">
        <v>182</v>
      </c>
      <c r="B222" s="10" t="s">
        <v>35</v>
      </c>
      <c r="C222" s="10" t="s">
        <v>501</v>
      </c>
      <c r="D222" s="10"/>
      <c r="E222" s="57">
        <f>E223</f>
        <v>902</v>
      </c>
    </row>
    <row r="223" spans="1:5" ht="27.75" customHeight="1" outlineLevel="1">
      <c r="A223" s="17" t="s">
        <v>207</v>
      </c>
      <c r="B223" s="10" t="s">
        <v>35</v>
      </c>
      <c r="C223" s="10" t="s">
        <v>502</v>
      </c>
      <c r="D223" s="10" t="s">
        <v>445</v>
      </c>
      <c r="E223" s="57">
        <f>E227+E224</f>
        <v>902</v>
      </c>
    </row>
    <row r="224" spans="1:5" ht="42" customHeight="1" outlineLevel="1">
      <c r="A224" s="31" t="s">
        <v>359</v>
      </c>
      <c r="B224" s="10" t="s">
        <v>35</v>
      </c>
      <c r="C224" s="10" t="s">
        <v>503</v>
      </c>
      <c r="D224" s="10"/>
      <c r="E224" s="57">
        <f>E225</f>
        <v>893</v>
      </c>
    </row>
    <row r="225" spans="1:5" ht="19.5" customHeight="1" outlineLevel="1">
      <c r="A225" s="17" t="s">
        <v>149</v>
      </c>
      <c r="B225" s="10" t="s">
        <v>35</v>
      </c>
      <c r="C225" s="10" t="s">
        <v>503</v>
      </c>
      <c r="D225" s="10" t="s">
        <v>151</v>
      </c>
      <c r="E225" s="57">
        <f>E226</f>
        <v>893</v>
      </c>
    </row>
    <row r="226" spans="1:5" ht="18.75" customHeight="1" outlineLevel="1">
      <c r="A226" s="17" t="s">
        <v>150</v>
      </c>
      <c r="B226" s="10" t="s">
        <v>35</v>
      </c>
      <c r="C226" s="10" t="s">
        <v>503</v>
      </c>
      <c r="D226" s="10" t="s">
        <v>152</v>
      </c>
      <c r="E226" s="57">
        <f>ведомственная!F166</f>
        <v>893</v>
      </c>
    </row>
    <row r="227" spans="1:5" ht="38.25" customHeight="1" outlineLevel="1">
      <c r="A227" s="15" t="s">
        <v>358</v>
      </c>
      <c r="B227" s="10" t="s">
        <v>35</v>
      </c>
      <c r="C227" s="10" t="s">
        <v>504</v>
      </c>
      <c r="D227" s="10"/>
      <c r="E227" s="57">
        <f>E228</f>
        <v>9</v>
      </c>
    </row>
    <row r="228" spans="1:5" ht="13.5" outlineLevel="1">
      <c r="A228" s="17" t="s">
        <v>149</v>
      </c>
      <c r="B228" s="10" t="s">
        <v>35</v>
      </c>
      <c r="C228" s="10" t="s">
        <v>504</v>
      </c>
      <c r="D228" s="10" t="s">
        <v>151</v>
      </c>
      <c r="E228" s="57">
        <f>E229</f>
        <v>9</v>
      </c>
    </row>
    <row r="229" spans="1:5" ht="14.25" customHeight="1" outlineLevel="1">
      <c r="A229" s="17" t="s">
        <v>150</v>
      </c>
      <c r="B229" s="10" t="s">
        <v>35</v>
      </c>
      <c r="C229" s="10" t="s">
        <v>504</v>
      </c>
      <c r="D229" s="10" t="s">
        <v>152</v>
      </c>
      <c r="E229" s="57">
        <f>ведомственная!F169</f>
        <v>9</v>
      </c>
    </row>
    <row r="230" spans="1:5" ht="27" outlineLevel="1">
      <c r="A230" s="15" t="s">
        <v>180</v>
      </c>
      <c r="B230" s="10" t="s">
        <v>35</v>
      </c>
      <c r="C230" s="10" t="s">
        <v>505</v>
      </c>
      <c r="D230" s="10"/>
      <c r="E230" s="57">
        <f>E231</f>
        <v>4587</v>
      </c>
    </row>
    <row r="231" spans="1:5" ht="40.5" outlineLevel="1">
      <c r="A231" s="20" t="s">
        <v>181</v>
      </c>
      <c r="B231" s="10" t="s">
        <v>35</v>
      </c>
      <c r="C231" s="10" t="s">
        <v>506</v>
      </c>
      <c r="D231" s="10"/>
      <c r="E231" s="57">
        <f>E232+E235</f>
        <v>4587</v>
      </c>
    </row>
    <row r="232" spans="1:5" ht="40.5" customHeight="1" outlineLevel="1">
      <c r="A232" s="32" t="s">
        <v>415</v>
      </c>
      <c r="B232" s="10" t="s">
        <v>35</v>
      </c>
      <c r="C232" s="10" t="s">
        <v>507</v>
      </c>
      <c r="D232" s="10" t="s">
        <v>445</v>
      </c>
      <c r="E232" s="57">
        <f>E233</f>
        <v>272</v>
      </c>
    </row>
    <row r="233" spans="1:5" ht="13.5" outlineLevel="1">
      <c r="A233" s="17" t="s">
        <v>149</v>
      </c>
      <c r="B233" s="10" t="s">
        <v>35</v>
      </c>
      <c r="C233" s="10" t="s">
        <v>507</v>
      </c>
      <c r="D233" s="10" t="s">
        <v>151</v>
      </c>
      <c r="E233" s="57">
        <f>E234</f>
        <v>272</v>
      </c>
    </row>
    <row r="234" spans="1:5" ht="13.5" outlineLevel="1">
      <c r="A234" s="17" t="s">
        <v>150</v>
      </c>
      <c r="B234" s="10" t="s">
        <v>35</v>
      </c>
      <c r="C234" s="10" t="s">
        <v>507</v>
      </c>
      <c r="D234" s="10" t="s">
        <v>152</v>
      </c>
      <c r="E234" s="57">
        <f>ведомственная!F174</f>
        <v>272</v>
      </c>
    </row>
    <row r="235" spans="1:5" ht="40.5" outlineLevel="1">
      <c r="A235" s="17" t="s">
        <v>440</v>
      </c>
      <c r="B235" s="10" t="s">
        <v>35</v>
      </c>
      <c r="C235" s="10" t="s">
        <v>508</v>
      </c>
      <c r="D235" s="10"/>
      <c r="E235" s="57">
        <f>E236</f>
        <v>4315</v>
      </c>
    </row>
    <row r="236" spans="1:5" ht="13.5" outlineLevel="1">
      <c r="A236" s="17" t="s">
        <v>149</v>
      </c>
      <c r="B236" s="10" t="s">
        <v>35</v>
      </c>
      <c r="C236" s="10" t="s">
        <v>508</v>
      </c>
      <c r="D236" s="10" t="s">
        <v>151</v>
      </c>
      <c r="E236" s="57">
        <f>E237</f>
        <v>4315</v>
      </c>
    </row>
    <row r="237" spans="1:5" ht="13.5" outlineLevel="1">
      <c r="A237" s="17" t="s">
        <v>150</v>
      </c>
      <c r="B237" s="10" t="s">
        <v>35</v>
      </c>
      <c r="C237" s="10" t="s">
        <v>508</v>
      </c>
      <c r="D237" s="10" t="s">
        <v>152</v>
      </c>
      <c r="E237" s="57">
        <f>ведомственная!F177</f>
        <v>4315</v>
      </c>
    </row>
    <row r="238" spans="1:5" ht="13.5" outlineLevel="1">
      <c r="A238" s="15" t="s">
        <v>36</v>
      </c>
      <c r="B238" s="10" t="s">
        <v>37</v>
      </c>
      <c r="C238" s="10"/>
      <c r="D238" s="10" t="s">
        <v>445</v>
      </c>
      <c r="E238" s="57">
        <f>E239</f>
        <v>193520.8</v>
      </c>
    </row>
    <row r="239" spans="1:5" ht="27" outlineLevel="1">
      <c r="A239" s="15" t="s">
        <v>180</v>
      </c>
      <c r="B239" s="10" t="s">
        <v>37</v>
      </c>
      <c r="C239" s="10" t="s">
        <v>505</v>
      </c>
      <c r="D239" s="10"/>
      <c r="E239" s="57">
        <f>E240</f>
        <v>193520.8</v>
      </c>
    </row>
    <row r="240" spans="1:5" ht="27" outlineLevel="1">
      <c r="A240" s="15" t="s">
        <v>389</v>
      </c>
      <c r="B240" s="10" t="s">
        <v>37</v>
      </c>
      <c r="C240" s="10" t="s">
        <v>510</v>
      </c>
      <c r="D240" s="10"/>
      <c r="E240" s="57">
        <f>E241+E244+E250+E247+E253+E256+E259</f>
        <v>193520.8</v>
      </c>
    </row>
    <row r="241" spans="1:5" ht="27" outlineLevel="1">
      <c r="A241" s="15" t="s">
        <v>390</v>
      </c>
      <c r="B241" s="10" t="s">
        <v>37</v>
      </c>
      <c r="C241" s="10" t="s">
        <v>511</v>
      </c>
      <c r="D241" s="10" t="s">
        <v>445</v>
      </c>
      <c r="E241" s="57">
        <f>E242</f>
        <v>62277</v>
      </c>
    </row>
    <row r="242" spans="1:5" ht="13.5" outlineLevel="1">
      <c r="A242" s="17" t="s">
        <v>149</v>
      </c>
      <c r="B242" s="10" t="s">
        <v>37</v>
      </c>
      <c r="C242" s="10" t="s">
        <v>511</v>
      </c>
      <c r="D242" s="10" t="s">
        <v>151</v>
      </c>
      <c r="E242" s="57">
        <f>E243</f>
        <v>62277</v>
      </c>
    </row>
    <row r="243" spans="1:5" ht="13.5" outlineLevel="1">
      <c r="A243" s="17" t="s">
        <v>150</v>
      </c>
      <c r="B243" s="10" t="s">
        <v>37</v>
      </c>
      <c r="C243" s="10" t="s">
        <v>511</v>
      </c>
      <c r="D243" s="10" t="s">
        <v>152</v>
      </c>
      <c r="E243" s="57">
        <f>ведомственная!F183</f>
        <v>62277</v>
      </c>
    </row>
    <row r="244" spans="1:5" ht="27" outlineLevel="1">
      <c r="A244" s="15" t="s">
        <v>391</v>
      </c>
      <c r="B244" s="10" t="s">
        <v>37</v>
      </c>
      <c r="C244" s="10" t="s">
        <v>512</v>
      </c>
      <c r="D244" s="10" t="s">
        <v>445</v>
      </c>
      <c r="E244" s="57">
        <f>E245</f>
        <v>0</v>
      </c>
    </row>
    <row r="245" spans="1:5" ht="13.5" outlineLevel="1">
      <c r="A245" s="17" t="s">
        <v>149</v>
      </c>
      <c r="B245" s="10" t="s">
        <v>37</v>
      </c>
      <c r="C245" s="10" t="s">
        <v>512</v>
      </c>
      <c r="D245" s="10" t="s">
        <v>151</v>
      </c>
      <c r="E245" s="57">
        <f>E246</f>
        <v>0</v>
      </c>
    </row>
    <row r="246" spans="1:5" ht="13.5" outlineLevel="1">
      <c r="A246" s="17" t="s">
        <v>150</v>
      </c>
      <c r="B246" s="10" t="s">
        <v>37</v>
      </c>
      <c r="C246" s="10" t="s">
        <v>512</v>
      </c>
      <c r="D246" s="10" t="s">
        <v>152</v>
      </c>
      <c r="E246" s="57">
        <f>ведомственная!F186</f>
        <v>0</v>
      </c>
    </row>
    <row r="247" spans="1:5" ht="40.5" outlineLevel="1">
      <c r="A247" s="17" t="s">
        <v>352</v>
      </c>
      <c r="B247" s="10" t="s">
        <v>37</v>
      </c>
      <c r="C247" s="10" t="s">
        <v>513</v>
      </c>
      <c r="D247" s="10" t="s">
        <v>445</v>
      </c>
      <c r="E247" s="57">
        <f>E248</f>
        <v>0</v>
      </c>
    </row>
    <row r="248" spans="1:5" ht="13.5" outlineLevel="1">
      <c r="A248" s="17" t="s">
        <v>149</v>
      </c>
      <c r="B248" s="10" t="s">
        <v>37</v>
      </c>
      <c r="C248" s="10" t="s">
        <v>513</v>
      </c>
      <c r="D248" s="10" t="s">
        <v>151</v>
      </c>
      <c r="E248" s="57">
        <f>E249</f>
        <v>0</v>
      </c>
    </row>
    <row r="249" spans="1:5" ht="13.5" outlineLevel="1">
      <c r="A249" s="17" t="s">
        <v>150</v>
      </c>
      <c r="B249" s="10" t="s">
        <v>37</v>
      </c>
      <c r="C249" s="10" t="s">
        <v>513</v>
      </c>
      <c r="D249" s="10" t="s">
        <v>152</v>
      </c>
      <c r="E249" s="57">
        <f>ведомственная!F189</f>
        <v>0</v>
      </c>
    </row>
    <row r="250" spans="1:5" ht="25.5" outlineLevel="1">
      <c r="A250" s="90" t="s">
        <v>550</v>
      </c>
      <c r="B250" s="10" t="s">
        <v>37</v>
      </c>
      <c r="C250" s="10" t="s">
        <v>551</v>
      </c>
      <c r="D250" s="10" t="s">
        <v>445</v>
      </c>
      <c r="E250" s="57">
        <f>E251</f>
        <v>131243.79999999999</v>
      </c>
    </row>
    <row r="251" spans="1:5" ht="13.5" outlineLevel="1">
      <c r="A251" s="17" t="s">
        <v>149</v>
      </c>
      <c r="B251" s="10" t="s">
        <v>37</v>
      </c>
      <c r="C251" s="10" t="s">
        <v>551</v>
      </c>
      <c r="D251" s="10" t="s">
        <v>151</v>
      </c>
      <c r="E251" s="57">
        <f>E252</f>
        <v>131243.79999999999</v>
      </c>
    </row>
    <row r="252" spans="1:5" ht="13.5" outlineLevel="1">
      <c r="A252" s="17" t="s">
        <v>150</v>
      </c>
      <c r="B252" s="10" t="s">
        <v>37</v>
      </c>
      <c r="C252" s="10" t="s">
        <v>551</v>
      </c>
      <c r="D252" s="10" t="s">
        <v>152</v>
      </c>
      <c r="E252" s="57">
        <f>ведомственная!F192</f>
        <v>131243.79999999999</v>
      </c>
    </row>
    <row r="253" spans="1:5" ht="13.5" outlineLevel="1">
      <c r="A253" s="90" t="s">
        <v>554</v>
      </c>
      <c r="B253" s="10" t="s">
        <v>37</v>
      </c>
      <c r="C253" s="10" t="s">
        <v>555</v>
      </c>
      <c r="D253" s="10" t="s">
        <v>445</v>
      </c>
      <c r="E253" s="57">
        <f>E254</f>
        <v>0</v>
      </c>
    </row>
    <row r="254" spans="1:5" ht="13.5" outlineLevel="1">
      <c r="A254" s="17" t="s">
        <v>149</v>
      </c>
      <c r="B254" s="10" t="s">
        <v>37</v>
      </c>
      <c r="C254" s="10" t="s">
        <v>555</v>
      </c>
      <c r="D254" s="10" t="s">
        <v>151</v>
      </c>
      <c r="E254" s="57">
        <f>E255</f>
        <v>0</v>
      </c>
    </row>
    <row r="255" spans="1:5" ht="13.5" outlineLevel="1">
      <c r="A255" s="17" t="s">
        <v>150</v>
      </c>
      <c r="B255" s="10" t="s">
        <v>37</v>
      </c>
      <c r="C255" s="10" t="s">
        <v>555</v>
      </c>
      <c r="D255" s="10" t="s">
        <v>152</v>
      </c>
      <c r="E255" s="57"/>
    </row>
    <row r="256" spans="1:5" ht="13.5" outlineLevel="1">
      <c r="A256" s="90" t="s">
        <v>552</v>
      </c>
      <c r="B256" s="10" t="s">
        <v>37</v>
      </c>
      <c r="C256" s="10" t="s">
        <v>556</v>
      </c>
      <c r="D256" s="10" t="s">
        <v>445</v>
      </c>
      <c r="E256" s="57">
        <f>E257</f>
        <v>0</v>
      </c>
    </row>
    <row r="257" spans="1:5" ht="13.5" outlineLevel="1">
      <c r="A257" s="17" t="s">
        <v>149</v>
      </c>
      <c r="B257" s="10" t="s">
        <v>37</v>
      </c>
      <c r="C257" s="10" t="s">
        <v>556</v>
      </c>
      <c r="D257" s="10" t="s">
        <v>151</v>
      </c>
      <c r="E257" s="57">
        <f>E258</f>
        <v>0</v>
      </c>
    </row>
    <row r="258" spans="1:5" ht="13.5" outlineLevel="1">
      <c r="A258" s="17" t="s">
        <v>150</v>
      </c>
      <c r="B258" s="10" t="s">
        <v>37</v>
      </c>
      <c r="C258" s="10" t="s">
        <v>556</v>
      </c>
      <c r="D258" s="10" t="s">
        <v>152</v>
      </c>
      <c r="E258" s="57"/>
    </row>
    <row r="259" spans="1:5" ht="25.5" outlineLevel="1">
      <c r="A259" s="90" t="s">
        <v>553</v>
      </c>
      <c r="B259" s="10" t="s">
        <v>37</v>
      </c>
      <c r="C259" s="10" t="s">
        <v>557</v>
      </c>
      <c r="D259" s="10" t="s">
        <v>445</v>
      </c>
      <c r="E259" s="57">
        <f>E260</f>
        <v>0</v>
      </c>
    </row>
    <row r="260" spans="1:5" ht="13.5" outlineLevel="1">
      <c r="A260" s="17" t="s">
        <v>149</v>
      </c>
      <c r="B260" s="10" t="s">
        <v>37</v>
      </c>
      <c r="C260" s="10" t="s">
        <v>557</v>
      </c>
      <c r="D260" s="10" t="s">
        <v>151</v>
      </c>
      <c r="E260" s="57">
        <f>E261</f>
        <v>0</v>
      </c>
    </row>
    <row r="261" spans="1:5" ht="13.5" outlineLevel="1">
      <c r="A261" s="17" t="s">
        <v>150</v>
      </c>
      <c r="B261" s="10" t="s">
        <v>37</v>
      </c>
      <c r="C261" s="10" t="s">
        <v>557</v>
      </c>
      <c r="D261" s="10" t="s">
        <v>152</v>
      </c>
      <c r="E261" s="57"/>
    </row>
    <row r="262" spans="1:5" ht="13.5" outlineLevel="1">
      <c r="A262" s="15" t="s">
        <v>38</v>
      </c>
      <c r="B262" s="10" t="s">
        <v>39</v>
      </c>
      <c r="C262" s="10"/>
      <c r="D262" s="10" t="s">
        <v>445</v>
      </c>
      <c r="E262" s="57">
        <f>E263</f>
        <v>15689</v>
      </c>
    </row>
    <row r="263" spans="1:5" ht="13.5" outlineLevel="1">
      <c r="A263" s="15" t="s">
        <v>237</v>
      </c>
      <c r="B263" s="10" t="s">
        <v>39</v>
      </c>
      <c r="C263" s="10" t="s">
        <v>93</v>
      </c>
      <c r="D263" s="10"/>
      <c r="E263" s="57">
        <f>E264</f>
        <v>15689</v>
      </c>
    </row>
    <row r="264" spans="1:5" ht="27" outlineLevel="1">
      <c r="A264" s="15" t="s">
        <v>360</v>
      </c>
      <c r="B264" s="10" t="s">
        <v>39</v>
      </c>
      <c r="C264" s="10" t="s">
        <v>514</v>
      </c>
      <c r="D264" s="10"/>
      <c r="E264" s="57">
        <f>E265+E268+E271+E280+E274+E277</f>
        <v>15689</v>
      </c>
    </row>
    <row r="265" spans="1:5" ht="27" outlineLevel="1">
      <c r="A265" s="15" t="s">
        <v>616</v>
      </c>
      <c r="B265" s="10" t="s">
        <v>39</v>
      </c>
      <c r="C265" s="10" t="s">
        <v>515</v>
      </c>
      <c r="D265" s="10"/>
      <c r="E265" s="57">
        <f>E266</f>
        <v>3210</v>
      </c>
    </row>
    <row r="266" spans="1:5" ht="13.5" outlineLevel="2">
      <c r="A266" s="17" t="s">
        <v>149</v>
      </c>
      <c r="B266" s="10" t="s">
        <v>39</v>
      </c>
      <c r="C266" s="10" t="s">
        <v>515</v>
      </c>
      <c r="D266" s="10" t="s">
        <v>151</v>
      </c>
      <c r="E266" s="57">
        <f>E267</f>
        <v>3210</v>
      </c>
    </row>
    <row r="267" spans="1:5" ht="13.5" outlineLevel="3">
      <c r="A267" s="17" t="s">
        <v>150</v>
      </c>
      <c r="B267" s="10" t="s">
        <v>39</v>
      </c>
      <c r="C267" s="10" t="s">
        <v>515</v>
      </c>
      <c r="D267" s="10" t="s">
        <v>152</v>
      </c>
      <c r="E267" s="57">
        <f>ведомственная!F207</f>
        <v>3210</v>
      </c>
    </row>
    <row r="268" spans="1:5" ht="15.75" customHeight="1" outlineLevel="3">
      <c r="A268" s="16" t="s">
        <v>617</v>
      </c>
      <c r="B268" s="10" t="s">
        <v>39</v>
      </c>
      <c r="C268" s="10" t="s">
        <v>516</v>
      </c>
      <c r="D268" s="10"/>
      <c r="E268" s="57">
        <f>E269</f>
        <v>162</v>
      </c>
    </row>
    <row r="269" spans="1:5" ht="13.5" outlineLevel="3">
      <c r="A269" s="17" t="s">
        <v>149</v>
      </c>
      <c r="B269" s="10" t="s">
        <v>39</v>
      </c>
      <c r="C269" s="10" t="s">
        <v>516</v>
      </c>
      <c r="D269" s="10" t="s">
        <v>151</v>
      </c>
      <c r="E269" s="57">
        <f>E270</f>
        <v>162</v>
      </c>
    </row>
    <row r="270" spans="1:5" ht="13.5" outlineLevel="3">
      <c r="A270" s="17" t="s">
        <v>150</v>
      </c>
      <c r="B270" s="10" t="s">
        <v>39</v>
      </c>
      <c r="C270" s="10" t="s">
        <v>516</v>
      </c>
      <c r="D270" s="10" t="s">
        <v>152</v>
      </c>
      <c r="E270" s="57">
        <f>ведомственная!F210</f>
        <v>162</v>
      </c>
    </row>
    <row r="271" spans="1:5" ht="27" outlineLevel="3">
      <c r="A271" s="16" t="s">
        <v>618</v>
      </c>
      <c r="B271" s="10" t="s">
        <v>39</v>
      </c>
      <c r="C271" s="10" t="s">
        <v>517</v>
      </c>
      <c r="D271" s="10"/>
      <c r="E271" s="57">
        <f>E272</f>
        <v>2035</v>
      </c>
    </row>
    <row r="272" spans="1:5" ht="13.5" outlineLevel="3">
      <c r="A272" s="17" t="s">
        <v>149</v>
      </c>
      <c r="B272" s="10" t="s">
        <v>39</v>
      </c>
      <c r="C272" s="10" t="s">
        <v>517</v>
      </c>
      <c r="D272" s="10" t="s">
        <v>151</v>
      </c>
      <c r="E272" s="57">
        <f>E273</f>
        <v>2035</v>
      </c>
    </row>
    <row r="273" spans="1:5" ht="13.5" outlineLevel="3">
      <c r="A273" s="17" t="s">
        <v>150</v>
      </c>
      <c r="B273" s="10" t="s">
        <v>39</v>
      </c>
      <c r="C273" s="10" t="s">
        <v>517</v>
      </c>
      <c r="D273" s="10" t="s">
        <v>152</v>
      </c>
      <c r="E273" s="57">
        <f>ведомственная!F213</f>
        <v>2035</v>
      </c>
    </row>
    <row r="274" spans="1:5" ht="27" outlineLevel="3">
      <c r="A274" s="17" t="s">
        <v>619</v>
      </c>
      <c r="B274" s="10" t="s">
        <v>39</v>
      </c>
      <c r="C274" s="10" t="s">
        <v>620</v>
      </c>
      <c r="D274" s="10"/>
      <c r="E274" s="57">
        <f>E275</f>
        <v>1606</v>
      </c>
    </row>
    <row r="275" spans="1:5" ht="13.5" outlineLevel="3">
      <c r="A275" s="17" t="s">
        <v>149</v>
      </c>
      <c r="B275" s="10" t="s">
        <v>39</v>
      </c>
      <c r="C275" s="10" t="s">
        <v>620</v>
      </c>
      <c r="D275" s="10" t="s">
        <v>151</v>
      </c>
      <c r="E275" s="57">
        <f>E276</f>
        <v>1606</v>
      </c>
    </row>
    <row r="276" spans="1:5" ht="13.5" outlineLevel="3">
      <c r="A276" s="17" t="s">
        <v>150</v>
      </c>
      <c r="B276" s="10" t="s">
        <v>39</v>
      </c>
      <c r="C276" s="10" t="s">
        <v>620</v>
      </c>
      <c r="D276" s="10" t="s">
        <v>152</v>
      </c>
      <c r="E276" s="57">
        <f>ведомственная!F216</f>
        <v>1606</v>
      </c>
    </row>
    <row r="277" spans="1:5" ht="54" outlineLevel="3">
      <c r="A277" s="17" t="s">
        <v>623</v>
      </c>
      <c r="B277" s="10" t="s">
        <v>39</v>
      </c>
      <c r="C277" s="10" t="s">
        <v>624</v>
      </c>
      <c r="D277" s="10"/>
      <c r="E277" s="57">
        <f>E278</f>
        <v>50</v>
      </c>
    </row>
    <row r="278" spans="1:5" ht="13.5" outlineLevel="3">
      <c r="A278" s="17" t="s">
        <v>149</v>
      </c>
      <c r="B278" s="10" t="s">
        <v>39</v>
      </c>
      <c r="C278" s="10" t="s">
        <v>624</v>
      </c>
      <c r="D278" s="10" t="s">
        <v>151</v>
      </c>
      <c r="E278" s="57">
        <f>E279</f>
        <v>50</v>
      </c>
    </row>
    <row r="279" spans="1:5" ht="13.5" outlineLevel="3">
      <c r="A279" s="17" t="s">
        <v>150</v>
      </c>
      <c r="B279" s="10" t="s">
        <v>39</v>
      </c>
      <c r="C279" s="10" t="s">
        <v>624</v>
      </c>
      <c r="D279" s="10" t="s">
        <v>152</v>
      </c>
      <c r="E279" s="57">
        <f>ведомственная!F219</f>
        <v>50</v>
      </c>
    </row>
    <row r="280" spans="1:5" ht="40.5" outlineLevel="3">
      <c r="A280" s="15" t="s">
        <v>621</v>
      </c>
      <c r="B280" s="10" t="s">
        <v>39</v>
      </c>
      <c r="C280" s="10" t="s">
        <v>622</v>
      </c>
      <c r="D280" s="10"/>
      <c r="E280" s="57">
        <f>E281</f>
        <v>8626</v>
      </c>
    </row>
    <row r="281" spans="1:5" ht="13.5" outlineLevel="3">
      <c r="A281" s="17" t="s">
        <v>149</v>
      </c>
      <c r="B281" s="10" t="s">
        <v>39</v>
      </c>
      <c r="C281" s="10" t="s">
        <v>622</v>
      </c>
      <c r="D281" s="10" t="s">
        <v>151</v>
      </c>
      <c r="E281" s="57">
        <f>E282</f>
        <v>8626</v>
      </c>
    </row>
    <row r="282" spans="1:5" ht="13.5" outlineLevel="3">
      <c r="A282" s="17" t="s">
        <v>150</v>
      </c>
      <c r="B282" s="10" t="s">
        <v>39</v>
      </c>
      <c r="C282" s="10" t="s">
        <v>622</v>
      </c>
      <c r="D282" s="10" t="s">
        <v>152</v>
      </c>
      <c r="E282" s="57">
        <f>ведомственная!F222</f>
        <v>8626</v>
      </c>
    </row>
    <row r="283" spans="1:5" ht="15" customHeight="1" outlineLevel="1">
      <c r="A283" s="15" t="s">
        <v>53</v>
      </c>
      <c r="B283" s="10" t="s">
        <v>54</v>
      </c>
      <c r="C283" s="10"/>
      <c r="D283" s="10" t="s">
        <v>445</v>
      </c>
      <c r="E283" s="57">
        <f>E284+E293</f>
        <v>1511.3</v>
      </c>
    </row>
    <row r="284" spans="1:5" ht="24.75" customHeight="1" outlineLevel="1">
      <c r="A284" s="17" t="s">
        <v>182</v>
      </c>
      <c r="B284" s="10" t="s">
        <v>54</v>
      </c>
      <c r="C284" s="10" t="s">
        <v>501</v>
      </c>
      <c r="D284" s="10"/>
      <c r="E284" s="57">
        <f>E285+E289</f>
        <v>1050</v>
      </c>
    </row>
    <row r="285" spans="1:5" ht="27" outlineLevel="1">
      <c r="A285" s="17" t="s">
        <v>183</v>
      </c>
      <c r="B285" s="10" t="s">
        <v>54</v>
      </c>
      <c r="C285" s="10" t="s">
        <v>518</v>
      </c>
      <c r="D285" s="10"/>
      <c r="E285" s="57">
        <f>E286</f>
        <v>1000</v>
      </c>
    </row>
    <row r="286" spans="1:5" ht="27" outlineLevel="2">
      <c r="A286" s="71" t="s">
        <v>392</v>
      </c>
      <c r="B286" s="10" t="s">
        <v>54</v>
      </c>
      <c r="C286" s="10" t="s">
        <v>433</v>
      </c>
      <c r="D286" s="10" t="s">
        <v>445</v>
      </c>
      <c r="E286" s="57">
        <f>E287</f>
        <v>1000</v>
      </c>
    </row>
    <row r="287" spans="1:5" ht="13.5" outlineLevel="2">
      <c r="A287" s="16" t="s">
        <v>153</v>
      </c>
      <c r="B287" s="10" t="s">
        <v>54</v>
      </c>
      <c r="C287" s="10" t="s">
        <v>433</v>
      </c>
      <c r="D287" s="10" t="s">
        <v>155</v>
      </c>
      <c r="E287" s="57">
        <f>E288</f>
        <v>1000</v>
      </c>
    </row>
    <row r="288" spans="1:5" ht="27" outlineLevel="3">
      <c r="A288" s="15" t="s">
        <v>225</v>
      </c>
      <c r="B288" s="10" t="s">
        <v>54</v>
      </c>
      <c r="C288" s="10" t="s">
        <v>433</v>
      </c>
      <c r="D288" s="10" t="s">
        <v>87</v>
      </c>
      <c r="E288" s="57">
        <f>ведомственная!F228</f>
        <v>1000</v>
      </c>
    </row>
    <row r="289" spans="1:7" ht="13.5" outlineLevel="3">
      <c r="A289" s="17" t="s">
        <v>353</v>
      </c>
      <c r="B289" s="10" t="s">
        <v>54</v>
      </c>
      <c r="C289" s="10" t="s">
        <v>519</v>
      </c>
      <c r="D289" s="10"/>
      <c r="E289" s="57">
        <f>E290</f>
        <v>50</v>
      </c>
    </row>
    <row r="290" spans="1:7" ht="13.5" outlineLevel="3">
      <c r="A290" s="17" t="s">
        <v>354</v>
      </c>
      <c r="B290" s="10" t="s">
        <v>54</v>
      </c>
      <c r="C290" s="10" t="s">
        <v>520</v>
      </c>
      <c r="D290" s="10"/>
      <c r="E290" s="57">
        <f>E291</f>
        <v>50</v>
      </c>
    </row>
    <row r="291" spans="1:7" ht="13.5" outlineLevel="3">
      <c r="A291" s="17" t="s">
        <v>149</v>
      </c>
      <c r="B291" s="10" t="s">
        <v>54</v>
      </c>
      <c r="C291" s="10" t="s">
        <v>520</v>
      </c>
      <c r="D291" s="10" t="s">
        <v>151</v>
      </c>
      <c r="E291" s="57">
        <f>E292</f>
        <v>50</v>
      </c>
    </row>
    <row r="292" spans="1:7" ht="13.5" outlineLevel="3">
      <c r="A292" s="17" t="s">
        <v>150</v>
      </c>
      <c r="B292" s="10" t="s">
        <v>54</v>
      </c>
      <c r="C292" s="10" t="s">
        <v>520</v>
      </c>
      <c r="D292" s="10" t="s">
        <v>152</v>
      </c>
      <c r="E292" s="57">
        <f>ведомственная!F232</f>
        <v>50</v>
      </c>
    </row>
    <row r="293" spans="1:7" ht="13.5" outlineLevel="3">
      <c r="A293" s="15" t="s">
        <v>237</v>
      </c>
      <c r="B293" s="10" t="s">
        <v>54</v>
      </c>
      <c r="C293" s="10" t="s">
        <v>93</v>
      </c>
      <c r="D293" s="10"/>
      <c r="E293" s="57">
        <f>E294</f>
        <v>461.3</v>
      </c>
    </row>
    <row r="294" spans="1:7" ht="13.5" outlineLevel="2">
      <c r="A294" s="15" t="s">
        <v>179</v>
      </c>
      <c r="B294" s="10" t="s">
        <v>54</v>
      </c>
      <c r="C294" s="10" t="s">
        <v>107</v>
      </c>
      <c r="D294" s="10" t="s">
        <v>445</v>
      </c>
      <c r="E294" s="57">
        <f>E295+E298</f>
        <v>461.3</v>
      </c>
    </row>
    <row r="295" spans="1:7" ht="13.5" outlineLevel="2">
      <c r="A295" s="15" t="s">
        <v>189</v>
      </c>
      <c r="B295" s="10" t="s">
        <v>54</v>
      </c>
      <c r="C295" s="10" t="s">
        <v>108</v>
      </c>
      <c r="D295" s="10"/>
      <c r="E295" s="57">
        <f>E296</f>
        <v>50</v>
      </c>
    </row>
    <row r="296" spans="1:7" ht="13.5" outlineLevel="2">
      <c r="A296" s="17" t="s">
        <v>149</v>
      </c>
      <c r="B296" s="10" t="s">
        <v>54</v>
      </c>
      <c r="C296" s="10" t="s">
        <v>108</v>
      </c>
      <c r="D296" s="10" t="s">
        <v>151</v>
      </c>
      <c r="E296" s="57">
        <f>E297</f>
        <v>50</v>
      </c>
    </row>
    <row r="297" spans="1:7" ht="13.5" outlineLevel="3">
      <c r="A297" s="17" t="s">
        <v>150</v>
      </c>
      <c r="B297" s="10" t="s">
        <v>54</v>
      </c>
      <c r="C297" s="10" t="s">
        <v>108</v>
      </c>
      <c r="D297" s="10" t="s">
        <v>152</v>
      </c>
      <c r="E297" s="57">
        <f>ведомственная!F375</f>
        <v>50</v>
      </c>
    </row>
    <row r="298" spans="1:7" ht="13.5" outlineLevel="3">
      <c r="A298" s="15" t="s">
        <v>232</v>
      </c>
      <c r="B298" s="10" t="s">
        <v>54</v>
      </c>
      <c r="C298" s="10" t="s">
        <v>500</v>
      </c>
      <c r="D298" s="10" t="s">
        <v>445</v>
      </c>
      <c r="E298" s="57">
        <f>E299</f>
        <v>411.3</v>
      </c>
      <c r="F298" s="35"/>
      <c r="G298" s="36"/>
    </row>
    <row r="299" spans="1:7" ht="13.5" outlineLevel="3">
      <c r="A299" s="17" t="s">
        <v>149</v>
      </c>
      <c r="B299" s="10" t="s">
        <v>54</v>
      </c>
      <c r="C299" s="10" t="s">
        <v>500</v>
      </c>
      <c r="D299" s="10" t="s">
        <v>151</v>
      </c>
      <c r="E299" s="57">
        <f>E300</f>
        <v>411.3</v>
      </c>
    </row>
    <row r="300" spans="1:7" ht="13.5" outlineLevel="3">
      <c r="A300" s="17" t="s">
        <v>150</v>
      </c>
      <c r="B300" s="10" t="s">
        <v>54</v>
      </c>
      <c r="C300" s="10" t="s">
        <v>500</v>
      </c>
      <c r="D300" s="10" t="s">
        <v>152</v>
      </c>
      <c r="E300" s="57">
        <f>ведомственная!F237+ведомственная!F378</f>
        <v>411.3</v>
      </c>
    </row>
    <row r="301" spans="1:7" ht="13.5" outlineLevel="3">
      <c r="A301" s="14" t="s">
        <v>140</v>
      </c>
      <c r="B301" s="13" t="s">
        <v>361</v>
      </c>
      <c r="C301" s="11"/>
      <c r="D301" s="10"/>
      <c r="E301" s="57">
        <f>E302+E325</f>
        <v>67389</v>
      </c>
    </row>
    <row r="302" spans="1:7" ht="13.5" outlineLevel="1">
      <c r="A302" s="15" t="s">
        <v>55</v>
      </c>
      <c r="B302" s="10" t="s">
        <v>56</v>
      </c>
      <c r="C302" s="10"/>
      <c r="D302" s="10" t="s">
        <v>445</v>
      </c>
      <c r="E302" s="57">
        <f>E316+E303+E312</f>
        <v>53586</v>
      </c>
    </row>
    <row r="303" spans="1:7" ht="27" outlineLevel="1">
      <c r="A303" s="15" t="s">
        <v>44</v>
      </c>
      <c r="B303" s="10" t="s">
        <v>56</v>
      </c>
      <c r="C303" s="10" t="s">
        <v>522</v>
      </c>
      <c r="D303" s="10"/>
      <c r="E303" s="57">
        <f>E304</f>
        <v>45717</v>
      </c>
    </row>
    <row r="304" spans="1:7" ht="13.5" outlineLevel="1">
      <c r="A304" s="54" t="s">
        <v>50</v>
      </c>
      <c r="B304" s="10" t="s">
        <v>56</v>
      </c>
      <c r="C304" s="10" t="s">
        <v>523</v>
      </c>
      <c r="D304" s="10"/>
      <c r="E304" s="57">
        <f>E305+E308</f>
        <v>45717</v>
      </c>
    </row>
    <row r="305" spans="1:5" ht="13.5" outlineLevel="1">
      <c r="A305" s="15" t="s">
        <v>592</v>
      </c>
      <c r="B305" s="10" t="s">
        <v>56</v>
      </c>
      <c r="C305" s="10" t="s">
        <v>524</v>
      </c>
      <c r="D305" s="10"/>
      <c r="E305" s="57">
        <f>E306</f>
        <v>15717</v>
      </c>
    </row>
    <row r="306" spans="1:5" ht="13.5" outlineLevel="1">
      <c r="A306" s="17" t="s">
        <v>149</v>
      </c>
      <c r="B306" s="10" t="s">
        <v>56</v>
      </c>
      <c r="C306" s="10" t="s">
        <v>524</v>
      </c>
      <c r="D306" s="10" t="s">
        <v>151</v>
      </c>
      <c r="E306" s="57">
        <f>E307</f>
        <v>15717</v>
      </c>
    </row>
    <row r="307" spans="1:5" ht="13.5" outlineLevel="1">
      <c r="A307" s="17" t="s">
        <v>150</v>
      </c>
      <c r="B307" s="10" t="s">
        <v>56</v>
      </c>
      <c r="C307" s="10" t="s">
        <v>524</v>
      </c>
      <c r="D307" s="10" t="s">
        <v>152</v>
      </c>
      <c r="E307" s="57">
        <f>ведомственная!F244</f>
        <v>15717</v>
      </c>
    </row>
    <row r="308" spans="1:5" ht="13.5" outlineLevel="1">
      <c r="A308" s="22" t="s">
        <v>593</v>
      </c>
      <c r="B308" s="10" t="s">
        <v>56</v>
      </c>
      <c r="C308" s="10" t="s">
        <v>594</v>
      </c>
      <c r="D308" s="10"/>
      <c r="E308" s="57">
        <f>E309</f>
        <v>30000</v>
      </c>
    </row>
    <row r="309" spans="1:5" ht="13.5" outlineLevel="1">
      <c r="A309" s="25" t="s">
        <v>161</v>
      </c>
      <c r="B309" s="10" t="s">
        <v>56</v>
      </c>
      <c r="C309" s="10" t="s">
        <v>594</v>
      </c>
      <c r="D309" s="10" t="s">
        <v>162</v>
      </c>
      <c r="E309" s="57">
        <f>E310</f>
        <v>30000</v>
      </c>
    </row>
    <row r="310" spans="1:5" ht="13.5" outlineLevel="1">
      <c r="A310" s="22" t="s">
        <v>59</v>
      </c>
      <c r="B310" s="10" t="s">
        <v>56</v>
      </c>
      <c r="C310" s="10" t="s">
        <v>594</v>
      </c>
      <c r="D310" s="10" t="s">
        <v>60</v>
      </c>
      <c r="E310" s="57">
        <f>ведомственная!F247</f>
        <v>30000</v>
      </c>
    </row>
    <row r="311" spans="1:5" ht="13.5" outlineLevel="1">
      <c r="A311" s="15" t="s">
        <v>237</v>
      </c>
      <c r="B311" s="10" t="s">
        <v>56</v>
      </c>
      <c r="C311" s="10" t="s">
        <v>93</v>
      </c>
      <c r="D311" s="10"/>
      <c r="E311" s="57">
        <f>E312</f>
        <v>400</v>
      </c>
    </row>
    <row r="312" spans="1:5" ht="13.5" outlineLevel="1">
      <c r="A312" s="15" t="s">
        <v>179</v>
      </c>
      <c r="B312" s="10" t="s">
        <v>56</v>
      </c>
      <c r="C312" s="10" t="s">
        <v>107</v>
      </c>
      <c r="D312" s="10" t="s">
        <v>445</v>
      </c>
      <c r="E312" s="57">
        <f>E313</f>
        <v>400</v>
      </c>
    </row>
    <row r="313" spans="1:5" ht="13.5" outlineLevel="1">
      <c r="A313" s="15" t="s">
        <v>232</v>
      </c>
      <c r="B313" s="10" t="s">
        <v>56</v>
      </c>
      <c r="C313" s="10" t="s">
        <v>500</v>
      </c>
      <c r="D313" s="10" t="s">
        <v>445</v>
      </c>
      <c r="E313" s="57">
        <f>E314</f>
        <v>400</v>
      </c>
    </row>
    <row r="314" spans="1:5" ht="13.5" outlineLevel="1">
      <c r="A314" s="17" t="s">
        <v>149</v>
      </c>
      <c r="B314" s="10" t="s">
        <v>56</v>
      </c>
      <c r="C314" s="10" t="s">
        <v>500</v>
      </c>
      <c r="D314" s="10" t="s">
        <v>151</v>
      </c>
      <c r="E314" s="57">
        <f>E315</f>
        <v>400</v>
      </c>
    </row>
    <row r="315" spans="1:5" ht="13.5" outlineLevel="1">
      <c r="A315" s="17" t="s">
        <v>150</v>
      </c>
      <c r="B315" s="10" t="s">
        <v>56</v>
      </c>
      <c r="C315" s="10" t="s">
        <v>500</v>
      </c>
      <c r="D315" s="10" t="s">
        <v>152</v>
      </c>
      <c r="E315" s="57">
        <f>ведомственная!F252</f>
        <v>400</v>
      </c>
    </row>
    <row r="316" spans="1:5" ht="27" outlineLevel="2">
      <c r="A316" s="15" t="s">
        <v>184</v>
      </c>
      <c r="B316" s="10" t="s">
        <v>56</v>
      </c>
      <c r="C316" s="10" t="s">
        <v>521</v>
      </c>
      <c r="D316" s="10" t="s">
        <v>445</v>
      </c>
      <c r="E316" s="57">
        <f>E317+E321</f>
        <v>7469</v>
      </c>
    </row>
    <row r="317" spans="1:5" ht="13.5" outlineLevel="2">
      <c r="A317" s="25" t="s">
        <v>393</v>
      </c>
      <c r="B317" s="10" t="s">
        <v>56</v>
      </c>
      <c r="C317" s="10" t="s">
        <v>525</v>
      </c>
      <c r="D317" s="10"/>
      <c r="E317" s="57">
        <f>E318</f>
        <v>4469</v>
      </c>
    </row>
    <row r="318" spans="1:5" ht="13.5" outlineLevel="2">
      <c r="A318" s="15" t="s">
        <v>394</v>
      </c>
      <c r="B318" s="10" t="s">
        <v>56</v>
      </c>
      <c r="C318" s="10" t="s">
        <v>526</v>
      </c>
      <c r="D318" s="10"/>
      <c r="E318" s="57">
        <f>E319</f>
        <v>4469</v>
      </c>
    </row>
    <row r="319" spans="1:5" ht="13.5" outlineLevel="2">
      <c r="A319" s="17" t="s">
        <v>149</v>
      </c>
      <c r="B319" s="10" t="s">
        <v>56</v>
      </c>
      <c r="C319" s="10" t="s">
        <v>526</v>
      </c>
      <c r="D319" s="10" t="s">
        <v>151</v>
      </c>
      <c r="E319" s="57">
        <f>E320</f>
        <v>4469</v>
      </c>
    </row>
    <row r="320" spans="1:5" ht="15.75" customHeight="1" outlineLevel="3">
      <c r="A320" s="17" t="s">
        <v>150</v>
      </c>
      <c r="B320" s="10" t="s">
        <v>56</v>
      </c>
      <c r="C320" s="10" t="s">
        <v>526</v>
      </c>
      <c r="D320" s="10" t="s">
        <v>152</v>
      </c>
      <c r="E320" s="57">
        <f>ведомственная!F257</f>
        <v>4469</v>
      </c>
    </row>
    <row r="321" spans="1:5" ht="25.5" customHeight="1" outlineLevel="3">
      <c r="A321" s="17" t="s">
        <v>595</v>
      </c>
      <c r="B321" s="10" t="s">
        <v>56</v>
      </c>
      <c r="C321" s="10" t="s">
        <v>596</v>
      </c>
      <c r="D321" s="10"/>
      <c r="E321" s="57">
        <f>E322</f>
        <v>3000</v>
      </c>
    </row>
    <row r="322" spans="1:5" ht="25.5" customHeight="1" outlineLevel="3">
      <c r="A322" s="17" t="s">
        <v>598</v>
      </c>
      <c r="B322" s="10" t="s">
        <v>56</v>
      </c>
      <c r="C322" s="10" t="s">
        <v>597</v>
      </c>
      <c r="D322" s="10"/>
      <c r="E322" s="57">
        <f>E323</f>
        <v>3000</v>
      </c>
    </row>
    <row r="323" spans="1:5" ht="25.5" customHeight="1" outlineLevel="3">
      <c r="A323" s="17" t="s">
        <v>149</v>
      </c>
      <c r="B323" s="10" t="s">
        <v>56</v>
      </c>
      <c r="C323" s="10" t="s">
        <v>597</v>
      </c>
      <c r="D323" s="10" t="s">
        <v>151</v>
      </c>
      <c r="E323" s="57">
        <f>E324</f>
        <v>3000</v>
      </c>
    </row>
    <row r="324" spans="1:5" ht="25.5" customHeight="1" outlineLevel="3">
      <c r="A324" s="17" t="s">
        <v>150</v>
      </c>
      <c r="B324" s="10" t="s">
        <v>56</v>
      </c>
      <c r="C324" s="10" t="s">
        <v>597</v>
      </c>
      <c r="D324" s="10" t="s">
        <v>152</v>
      </c>
      <c r="E324" s="57">
        <f>ведомственная!F261</f>
        <v>3000</v>
      </c>
    </row>
    <row r="325" spans="1:5" ht="18.75" customHeight="1" outlineLevel="3">
      <c r="A325" s="17" t="s">
        <v>13</v>
      </c>
      <c r="B325" s="10" t="s">
        <v>12</v>
      </c>
      <c r="C325" s="10"/>
      <c r="D325" s="10"/>
      <c r="E325" s="57">
        <f>E326</f>
        <v>13803</v>
      </c>
    </row>
    <row r="326" spans="1:5" ht="26.25" customHeight="1" outlineLevel="3">
      <c r="A326" s="17" t="s">
        <v>182</v>
      </c>
      <c r="B326" s="10" t="s">
        <v>12</v>
      </c>
      <c r="C326" s="10" t="s">
        <v>501</v>
      </c>
      <c r="D326" s="10"/>
      <c r="E326" s="57">
        <f>E327</f>
        <v>13803</v>
      </c>
    </row>
    <row r="327" spans="1:5" ht="26.25" customHeight="1" outlineLevel="3">
      <c r="A327" s="17" t="s">
        <v>207</v>
      </c>
      <c r="B327" s="10" t="s">
        <v>12</v>
      </c>
      <c r="C327" s="10" t="s">
        <v>502</v>
      </c>
      <c r="D327" s="10"/>
      <c r="E327" s="57">
        <f>E328</f>
        <v>13803</v>
      </c>
    </row>
    <row r="328" spans="1:5" ht="18.75" customHeight="1" outlineLevel="3">
      <c r="A328" s="17" t="s">
        <v>395</v>
      </c>
      <c r="B328" s="10" t="s">
        <v>12</v>
      </c>
      <c r="C328" s="10" t="s">
        <v>527</v>
      </c>
      <c r="D328" s="10"/>
      <c r="E328" s="57">
        <f>E329</f>
        <v>13803</v>
      </c>
    </row>
    <row r="329" spans="1:5" ht="18" customHeight="1" outlineLevel="3">
      <c r="A329" s="17" t="s">
        <v>149</v>
      </c>
      <c r="B329" s="10" t="s">
        <v>12</v>
      </c>
      <c r="C329" s="10" t="s">
        <v>527</v>
      </c>
      <c r="D329" s="10" t="s">
        <v>151</v>
      </c>
      <c r="E329" s="57">
        <f>E330</f>
        <v>13803</v>
      </c>
    </row>
    <row r="330" spans="1:5" ht="17.25" customHeight="1" outlineLevel="3">
      <c r="A330" s="17" t="s">
        <v>150</v>
      </c>
      <c r="B330" s="10" t="s">
        <v>12</v>
      </c>
      <c r="C330" s="10" t="s">
        <v>527</v>
      </c>
      <c r="D330" s="10" t="s">
        <v>152</v>
      </c>
      <c r="E330" s="57">
        <f>ведомственная!F267</f>
        <v>13803</v>
      </c>
    </row>
    <row r="331" spans="1:5" ht="17.25" customHeight="1" outlineLevel="3">
      <c r="A331" s="17"/>
      <c r="B331" s="10"/>
      <c r="C331" s="10"/>
      <c r="D331" s="10"/>
      <c r="E331" s="57"/>
    </row>
    <row r="332" spans="1:5" ht="13.5" outlineLevel="3">
      <c r="A332" s="14" t="s">
        <v>141</v>
      </c>
      <c r="B332" s="13" t="s">
        <v>362</v>
      </c>
      <c r="C332" s="10"/>
      <c r="D332" s="10"/>
      <c r="E332" s="57">
        <f>E333</f>
        <v>4258</v>
      </c>
    </row>
    <row r="333" spans="1:5" ht="15" customHeight="1" outlineLevel="1">
      <c r="A333" s="15" t="s">
        <v>57</v>
      </c>
      <c r="B333" s="10" t="s">
        <v>58</v>
      </c>
      <c r="C333" s="10"/>
      <c r="D333" s="10" t="s">
        <v>445</v>
      </c>
      <c r="E333" s="57">
        <f>E334</f>
        <v>4258</v>
      </c>
    </row>
    <row r="334" spans="1:5" ht="27" outlineLevel="2">
      <c r="A334" s="15" t="s">
        <v>367</v>
      </c>
      <c r="B334" s="10" t="s">
        <v>58</v>
      </c>
      <c r="C334" s="10" t="s">
        <v>528</v>
      </c>
      <c r="D334" s="10" t="s">
        <v>445</v>
      </c>
      <c r="E334" s="57">
        <f>E335+E338+E341+E344+E347</f>
        <v>4258</v>
      </c>
    </row>
    <row r="335" spans="1:5" ht="13.5" outlineLevel="3">
      <c r="A335" s="22" t="s">
        <v>398</v>
      </c>
      <c r="B335" s="10" t="s">
        <v>58</v>
      </c>
      <c r="C335" s="10" t="s">
        <v>529</v>
      </c>
      <c r="D335" s="10"/>
      <c r="E335" s="57">
        <f>E336</f>
        <v>1800</v>
      </c>
    </row>
    <row r="336" spans="1:5" ht="13.5" outlineLevel="3">
      <c r="A336" s="17" t="s">
        <v>149</v>
      </c>
      <c r="B336" s="10" t="s">
        <v>58</v>
      </c>
      <c r="C336" s="10" t="s">
        <v>529</v>
      </c>
      <c r="D336" s="10" t="s">
        <v>151</v>
      </c>
      <c r="E336" s="57">
        <f>E337</f>
        <v>1800</v>
      </c>
    </row>
    <row r="337" spans="1:16" ht="13.5" outlineLevel="3">
      <c r="A337" s="17" t="s">
        <v>150</v>
      </c>
      <c r="B337" s="10" t="s">
        <v>58</v>
      </c>
      <c r="C337" s="10" t="s">
        <v>529</v>
      </c>
      <c r="D337" s="10" t="s">
        <v>152</v>
      </c>
      <c r="E337" s="57">
        <f>ведомственная!F274</f>
        <v>1800</v>
      </c>
    </row>
    <row r="338" spans="1:16" ht="13.5" outlineLevel="3">
      <c r="A338" s="22" t="s">
        <v>399</v>
      </c>
      <c r="B338" s="10" t="s">
        <v>58</v>
      </c>
      <c r="C338" s="10" t="s">
        <v>530</v>
      </c>
      <c r="D338" s="10"/>
      <c r="E338" s="57">
        <f>E339</f>
        <v>530</v>
      </c>
    </row>
    <row r="339" spans="1:16" ht="13.5" outlineLevel="3">
      <c r="A339" s="17" t="s">
        <v>149</v>
      </c>
      <c r="B339" s="10" t="s">
        <v>58</v>
      </c>
      <c r="C339" s="10" t="s">
        <v>530</v>
      </c>
      <c r="D339" s="10" t="s">
        <v>151</v>
      </c>
      <c r="E339" s="57">
        <f>E340</f>
        <v>530</v>
      </c>
    </row>
    <row r="340" spans="1:16" ht="13.5" outlineLevel="3">
      <c r="A340" s="17" t="s">
        <v>150</v>
      </c>
      <c r="B340" s="10" t="s">
        <v>58</v>
      </c>
      <c r="C340" s="10" t="s">
        <v>530</v>
      </c>
      <c r="D340" s="10" t="s">
        <v>152</v>
      </c>
      <c r="E340" s="57">
        <f>ведомственная!F277</f>
        <v>530</v>
      </c>
    </row>
    <row r="341" spans="1:16" ht="13.5" outlineLevel="3">
      <c r="A341" s="22" t="s">
        <v>581</v>
      </c>
      <c r="B341" s="10" t="s">
        <v>58</v>
      </c>
      <c r="C341" s="10" t="s">
        <v>531</v>
      </c>
      <c r="D341" s="10"/>
      <c r="E341" s="57">
        <f>E342</f>
        <v>660</v>
      </c>
    </row>
    <row r="342" spans="1:16" ht="13.5" outlineLevel="3">
      <c r="A342" s="25" t="s">
        <v>161</v>
      </c>
      <c r="B342" s="10" t="s">
        <v>58</v>
      </c>
      <c r="C342" s="10" t="s">
        <v>531</v>
      </c>
      <c r="D342" s="10" t="s">
        <v>162</v>
      </c>
      <c r="E342" s="57">
        <f>E343</f>
        <v>660</v>
      </c>
    </row>
    <row r="343" spans="1:16" ht="13.5" outlineLevel="3">
      <c r="A343" s="22" t="s">
        <v>59</v>
      </c>
      <c r="B343" s="10" t="s">
        <v>58</v>
      </c>
      <c r="C343" s="10" t="s">
        <v>531</v>
      </c>
      <c r="D343" s="10" t="s">
        <v>60</v>
      </c>
      <c r="E343" s="57">
        <f>ведомственная!F280</f>
        <v>660</v>
      </c>
    </row>
    <row r="344" spans="1:16" ht="13.5" outlineLevel="3">
      <c r="A344" s="17" t="s">
        <v>368</v>
      </c>
      <c r="B344" s="10" t="s">
        <v>58</v>
      </c>
      <c r="C344" s="10" t="s">
        <v>532</v>
      </c>
      <c r="D344" s="10"/>
      <c r="E344" s="57">
        <f>E345</f>
        <v>878</v>
      </c>
    </row>
    <row r="345" spans="1:16" ht="13.5" outlineLevel="3">
      <c r="A345" s="17" t="s">
        <v>149</v>
      </c>
      <c r="B345" s="10" t="s">
        <v>58</v>
      </c>
      <c r="C345" s="10" t="s">
        <v>532</v>
      </c>
      <c r="D345" s="10" t="s">
        <v>151</v>
      </c>
      <c r="E345" s="57">
        <f>E346</f>
        <v>878</v>
      </c>
    </row>
    <row r="346" spans="1:16" ht="13.5" outlineLevel="3">
      <c r="A346" s="17" t="s">
        <v>150</v>
      </c>
      <c r="B346" s="10" t="s">
        <v>58</v>
      </c>
      <c r="C346" s="10" t="s">
        <v>532</v>
      </c>
      <c r="D346" s="10" t="s">
        <v>152</v>
      </c>
      <c r="E346" s="57">
        <f>ведомственная!F283</f>
        <v>878</v>
      </c>
    </row>
    <row r="347" spans="1:16" ht="27" outlineLevel="3">
      <c r="A347" s="22" t="s">
        <v>485</v>
      </c>
      <c r="B347" s="10" t="s">
        <v>58</v>
      </c>
      <c r="C347" s="10" t="s">
        <v>533</v>
      </c>
      <c r="D347" s="10"/>
      <c r="E347" s="57">
        <f>E348</f>
        <v>390</v>
      </c>
    </row>
    <row r="348" spans="1:16" ht="13.5" outlineLevel="3">
      <c r="A348" s="17" t="s">
        <v>149</v>
      </c>
      <c r="B348" s="10" t="s">
        <v>58</v>
      </c>
      <c r="C348" s="10" t="s">
        <v>533</v>
      </c>
      <c r="D348" s="10" t="s">
        <v>151</v>
      </c>
      <c r="E348" s="57">
        <f>E349</f>
        <v>390</v>
      </c>
    </row>
    <row r="349" spans="1:16" ht="13.5" outlineLevel="3">
      <c r="A349" s="17" t="s">
        <v>150</v>
      </c>
      <c r="B349" s="10" t="s">
        <v>58</v>
      </c>
      <c r="C349" s="10" t="s">
        <v>533</v>
      </c>
      <c r="D349" s="10" t="s">
        <v>152</v>
      </c>
      <c r="E349" s="57">
        <f>ведомственная!F286</f>
        <v>390</v>
      </c>
    </row>
    <row r="350" spans="1:16" ht="13.5" outlineLevel="3">
      <c r="A350" s="14" t="s">
        <v>142</v>
      </c>
      <c r="B350" s="13" t="s">
        <v>369</v>
      </c>
      <c r="C350" s="10"/>
      <c r="D350" s="10"/>
      <c r="E350" s="57">
        <f>E351+E377+E511+E555+E472+E498</f>
        <v>2782159.8000000003</v>
      </c>
      <c r="F350" s="61"/>
      <c r="G350" s="7"/>
      <c r="H350" s="3"/>
      <c r="I350" s="3"/>
      <c r="J350" s="3"/>
      <c r="K350" s="3"/>
      <c r="L350" s="3"/>
      <c r="M350" s="3"/>
      <c r="N350" s="3"/>
      <c r="O350" s="3"/>
      <c r="P350" s="3"/>
    </row>
    <row r="351" spans="1:16" ht="13.5" outlineLevel="3">
      <c r="A351" s="15" t="s">
        <v>76</v>
      </c>
      <c r="B351" s="10" t="s">
        <v>77</v>
      </c>
      <c r="C351" s="10"/>
      <c r="D351" s="10" t="s">
        <v>445</v>
      </c>
      <c r="E351" s="57">
        <f>E352</f>
        <v>1059378.1000000001</v>
      </c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ht="27" outlineLevel="3">
      <c r="A352" s="15" t="s">
        <v>185</v>
      </c>
      <c r="B352" s="10" t="s">
        <v>77</v>
      </c>
      <c r="C352" s="10" t="s">
        <v>90</v>
      </c>
      <c r="D352" s="10"/>
      <c r="E352" s="57">
        <f>E353</f>
        <v>1059378.1000000001</v>
      </c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ht="13.5" outlineLevel="3">
      <c r="A353" s="23" t="s">
        <v>186</v>
      </c>
      <c r="B353" s="10" t="s">
        <v>77</v>
      </c>
      <c r="C353" s="10" t="s">
        <v>252</v>
      </c>
      <c r="D353" s="10"/>
      <c r="E353" s="57">
        <f>E354+E357+E360+E363+E366+E374+E371</f>
        <v>1059378.1000000001</v>
      </c>
      <c r="F353" s="7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ht="27" outlineLevel="3">
      <c r="A354" s="71" t="s">
        <v>418</v>
      </c>
      <c r="B354" s="10" t="s">
        <v>77</v>
      </c>
      <c r="C354" s="10" t="s">
        <v>253</v>
      </c>
      <c r="D354" s="10" t="s">
        <v>445</v>
      </c>
      <c r="E354" s="57">
        <f>E355</f>
        <v>452777.2</v>
      </c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ht="13.5" outlineLevel="3">
      <c r="A355" s="17" t="s">
        <v>157</v>
      </c>
      <c r="B355" s="10" t="s">
        <v>77</v>
      </c>
      <c r="C355" s="10" t="s">
        <v>253</v>
      </c>
      <c r="D355" s="10" t="s">
        <v>158</v>
      </c>
      <c r="E355" s="57">
        <f>E356</f>
        <v>452777.2</v>
      </c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ht="13.5" outlineLevel="3">
      <c r="A356" s="25" t="s">
        <v>168</v>
      </c>
      <c r="B356" s="10" t="s">
        <v>77</v>
      </c>
      <c r="C356" s="10" t="s">
        <v>253</v>
      </c>
      <c r="D356" s="10" t="s">
        <v>159</v>
      </c>
      <c r="E356" s="57">
        <f>ведомственная!F415</f>
        <v>452777.2</v>
      </c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ht="27" outlineLevel="3">
      <c r="A357" s="25" t="s">
        <v>374</v>
      </c>
      <c r="B357" s="10" t="s">
        <v>77</v>
      </c>
      <c r="C357" s="10" t="s">
        <v>254</v>
      </c>
      <c r="D357" s="10"/>
      <c r="E357" s="57">
        <f>E358</f>
        <v>24272</v>
      </c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ht="13.5" outlineLevel="3">
      <c r="A358" s="17" t="s">
        <v>149</v>
      </c>
      <c r="B358" s="10" t="s">
        <v>77</v>
      </c>
      <c r="C358" s="10" t="s">
        <v>254</v>
      </c>
      <c r="D358" s="10" t="s">
        <v>151</v>
      </c>
      <c r="E358" s="57">
        <f>E359</f>
        <v>24272</v>
      </c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ht="13.5" outlineLevel="3">
      <c r="A359" s="17" t="s">
        <v>150</v>
      </c>
      <c r="B359" s="10" t="s">
        <v>77</v>
      </c>
      <c r="C359" s="10" t="s">
        <v>254</v>
      </c>
      <c r="D359" s="10" t="s">
        <v>152</v>
      </c>
      <c r="E359" s="57">
        <f>ведомственная!F418</f>
        <v>24272</v>
      </c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ht="27" outlineLevel="3">
      <c r="A360" s="17" t="s">
        <v>380</v>
      </c>
      <c r="B360" s="10" t="s">
        <v>77</v>
      </c>
      <c r="C360" s="10" t="s">
        <v>255</v>
      </c>
      <c r="D360" s="10"/>
      <c r="E360" s="57">
        <f>E362</f>
        <v>1782.2</v>
      </c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ht="13.5" outlineLevel="3">
      <c r="A361" s="17" t="s">
        <v>157</v>
      </c>
      <c r="B361" s="10" t="s">
        <v>77</v>
      </c>
      <c r="C361" s="10" t="s">
        <v>255</v>
      </c>
      <c r="D361" s="10" t="s">
        <v>158</v>
      </c>
      <c r="E361" s="57">
        <f>E362</f>
        <v>1782.2</v>
      </c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ht="13.5" outlineLevel="3">
      <c r="A362" s="25" t="s">
        <v>168</v>
      </c>
      <c r="B362" s="10" t="s">
        <v>77</v>
      </c>
      <c r="C362" s="10" t="s">
        <v>255</v>
      </c>
      <c r="D362" s="10" t="s">
        <v>159</v>
      </c>
      <c r="E362" s="57">
        <f>ведомственная!F421</f>
        <v>1782.2</v>
      </c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ht="27" outlineLevel="3">
      <c r="A363" s="25" t="s">
        <v>21</v>
      </c>
      <c r="B363" s="10" t="s">
        <v>77</v>
      </c>
      <c r="C363" s="10" t="s">
        <v>256</v>
      </c>
      <c r="D363" s="10"/>
      <c r="E363" s="57">
        <f>E364</f>
        <v>2200.6999999999998</v>
      </c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ht="13.5" outlineLevel="3">
      <c r="A364" s="17" t="s">
        <v>157</v>
      </c>
      <c r="B364" s="10" t="s">
        <v>77</v>
      </c>
      <c r="C364" s="10" t="s">
        <v>256</v>
      </c>
      <c r="D364" s="10" t="s">
        <v>158</v>
      </c>
      <c r="E364" s="57">
        <f>E365</f>
        <v>2200.6999999999998</v>
      </c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ht="13.5" outlineLevel="3">
      <c r="A365" s="25" t="s">
        <v>168</v>
      </c>
      <c r="B365" s="10" t="s">
        <v>77</v>
      </c>
      <c r="C365" s="10" t="s">
        <v>256</v>
      </c>
      <c r="D365" s="10" t="s">
        <v>159</v>
      </c>
      <c r="E365" s="57">
        <f>ведомственная!F424</f>
        <v>2200.6999999999998</v>
      </c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ht="67.5" outlineLevel="3">
      <c r="A366" s="32" t="s">
        <v>375</v>
      </c>
      <c r="B366" s="10" t="s">
        <v>77</v>
      </c>
      <c r="C366" s="10" t="s">
        <v>257</v>
      </c>
      <c r="D366" s="10"/>
      <c r="E366" s="57">
        <f>E367+E369</f>
        <v>576624</v>
      </c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ht="40.5" outlineLevel="3">
      <c r="A367" s="17" t="s">
        <v>147</v>
      </c>
      <c r="B367" s="10" t="s">
        <v>77</v>
      </c>
      <c r="C367" s="10" t="s">
        <v>257</v>
      </c>
      <c r="D367" s="10" t="s">
        <v>129</v>
      </c>
      <c r="E367" s="57">
        <f>E368</f>
        <v>24157.5</v>
      </c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ht="13.5" outlineLevel="3">
      <c r="A368" s="17" t="s">
        <v>169</v>
      </c>
      <c r="B368" s="10" t="s">
        <v>77</v>
      </c>
      <c r="C368" s="10" t="s">
        <v>257</v>
      </c>
      <c r="D368" s="10" t="s">
        <v>170</v>
      </c>
      <c r="E368" s="57">
        <f>ведомственная!F427</f>
        <v>24157.5</v>
      </c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ht="13.5" outlineLevel="3">
      <c r="A369" s="17" t="s">
        <v>157</v>
      </c>
      <c r="B369" s="10" t="s">
        <v>77</v>
      </c>
      <c r="C369" s="10" t="s">
        <v>257</v>
      </c>
      <c r="D369" s="10" t="s">
        <v>158</v>
      </c>
      <c r="E369" s="57">
        <f>E370</f>
        <v>552466.5</v>
      </c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ht="13.5" outlineLevel="3">
      <c r="A370" s="25" t="s">
        <v>168</v>
      </c>
      <c r="B370" s="10" t="s">
        <v>77</v>
      </c>
      <c r="C370" s="10" t="s">
        <v>257</v>
      </c>
      <c r="D370" s="10" t="s">
        <v>159</v>
      </c>
      <c r="E370" s="57">
        <f>ведомственная!F429</f>
        <v>552466.5</v>
      </c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ht="13.5" outlineLevel="3">
      <c r="A371" s="17" t="s">
        <v>470</v>
      </c>
      <c r="B371" s="10" t="s">
        <v>77</v>
      </c>
      <c r="C371" s="10" t="s">
        <v>343</v>
      </c>
      <c r="D371" s="10"/>
      <c r="E371" s="57">
        <f>E372</f>
        <v>1572</v>
      </c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ht="13.5" outlineLevel="3">
      <c r="A372" s="17" t="s">
        <v>157</v>
      </c>
      <c r="B372" s="10" t="s">
        <v>77</v>
      </c>
      <c r="C372" s="10" t="s">
        <v>343</v>
      </c>
      <c r="D372" s="10" t="s">
        <v>158</v>
      </c>
      <c r="E372" s="57">
        <f>E373</f>
        <v>1572</v>
      </c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ht="13.5" outlineLevel="3">
      <c r="A373" s="25" t="s">
        <v>166</v>
      </c>
      <c r="B373" s="10" t="s">
        <v>77</v>
      </c>
      <c r="C373" s="10" t="s">
        <v>343</v>
      </c>
      <c r="D373" s="10" t="s">
        <v>159</v>
      </c>
      <c r="E373" s="57">
        <f>ведомственная!F432</f>
        <v>1572</v>
      </c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ht="40.5" outlineLevel="3">
      <c r="A374" s="25" t="s">
        <v>376</v>
      </c>
      <c r="B374" s="10" t="s">
        <v>77</v>
      </c>
      <c r="C374" s="10" t="s">
        <v>344</v>
      </c>
      <c r="D374" s="10"/>
      <c r="E374" s="57">
        <f>E375</f>
        <v>150</v>
      </c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ht="13.5" outlineLevel="3">
      <c r="A375" s="17" t="s">
        <v>149</v>
      </c>
      <c r="B375" s="10" t="s">
        <v>77</v>
      </c>
      <c r="C375" s="10" t="s">
        <v>344</v>
      </c>
      <c r="D375" s="10" t="s">
        <v>151</v>
      </c>
      <c r="E375" s="57">
        <f>E376</f>
        <v>150</v>
      </c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ht="13.5" outlineLevel="3">
      <c r="A376" s="17" t="s">
        <v>150</v>
      </c>
      <c r="B376" s="10" t="s">
        <v>77</v>
      </c>
      <c r="C376" s="10" t="s">
        <v>344</v>
      </c>
      <c r="D376" s="10" t="s">
        <v>152</v>
      </c>
      <c r="E376" s="57">
        <f>ведомственная!F435</f>
        <v>150</v>
      </c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ht="13.5" outlineLevel="3">
      <c r="A377" s="15" t="s">
        <v>85</v>
      </c>
      <c r="B377" s="10" t="s">
        <v>86</v>
      </c>
      <c r="C377" s="10"/>
      <c r="D377" s="10" t="s">
        <v>445</v>
      </c>
      <c r="E377" s="57">
        <f>E378+E460+E464</f>
        <v>1300350.3</v>
      </c>
      <c r="F377" s="3">
        <f>ведомственная!F618+ведомственная!F436+ведомственная!F380</f>
        <v>1300350.3</v>
      </c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ht="27" outlineLevel="3">
      <c r="A378" s="15" t="s">
        <v>185</v>
      </c>
      <c r="B378" s="10" t="s">
        <v>86</v>
      </c>
      <c r="C378" s="10" t="s">
        <v>90</v>
      </c>
      <c r="D378" s="10"/>
      <c r="E378" s="57">
        <f>E379</f>
        <v>1079104.6000000001</v>
      </c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ht="13.5" outlineLevel="3">
      <c r="A379" s="23" t="s">
        <v>187</v>
      </c>
      <c r="B379" s="10" t="s">
        <v>86</v>
      </c>
      <c r="C379" s="10" t="s">
        <v>91</v>
      </c>
      <c r="D379" s="10"/>
      <c r="E379" s="57">
        <f>E380+E404+E389+E392+E395+E398+E409+E420+E427+E430+E435+E443+E446+E449+E454+E457+E401+E440+E414+E417</f>
        <v>1079104.6000000001</v>
      </c>
      <c r="F379" s="7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40.5" outlineLevel="3">
      <c r="A380" s="23" t="s">
        <v>419</v>
      </c>
      <c r="B380" s="10" t="s">
        <v>86</v>
      </c>
      <c r="C380" s="10" t="s">
        <v>258</v>
      </c>
      <c r="D380" s="10"/>
      <c r="E380" s="57">
        <f>E383+E385+E387+E381</f>
        <v>117032.9</v>
      </c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ht="40.5" outlineLevel="3">
      <c r="A381" s="17" t="s">
        <v>147</v>
      </c>
      <c r="B381" s="10" t="s">
        <v>86</v>
      </c>
      <c r="C381" s="10" t="s">
        <v>258</v>
      </c>
      <c r="D381" s="10" t="s">
        <v>129</v>
      </c>
      <c r="E381" s="57">
        <f>E382</f>
        <v>3461.4</v>
      </c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ht="13.5" outlineLevel="3">
      <c r="A382" s="17" t="s">
        <v>169</v>
      </c>
      <c r="B382" s="10" t="s">
        <v>86</v>
      </c>
      <c r="C382" s="10" t="s">
        <v>258</v>
      </c>
      <c r="D382" s="10" t="s">
        <v>170</v>
      </c>
      <c r="E382" s="57">
        <f>ведомственная!F441</f>
        <v>3461.4</v>
      </c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ht="13.5" outlineLevel="3">
      <c r="A383" s="17" t="s">
        <v>149</v>
      </c>
      <c r="B383" s="10" t="s">
        <v>86</v>
      </c>
      <c r="C383" s="10" t="s">
        <v>258</v>
      </c>
      <c r="D383" s="10" t="s">
        <v>151</v>
      </c>
      <c r="E383" s="57">
        <f>E384</f>
        <v>18466.7</v>
      </c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ht="13.5" outlineLevel="3">
      <c r="A384" s="17" t="s">
        <v>150</v>
      </c>
      <c r="B384" s="10" t="s">
        <v>86</v>
      </c>
      <c r="C384" s="10" t="s">
        <v>258</v>
      </c>
      <c r="D384" s="10" t="s">
        <v>152</v>
      </c>
      <c r="E384" s="57">
        <f>ведомственная!F443</f>
        <v>18466.7</v>
      </c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ht="13.5" outlineLevel="3">
      <c r="A385" s="17" t="s">
        <v>157</v>
      </c>
      <c r="B385" s="10" t="s">
        <v>86</v>
      </c>
      <c r="C385" s="10" t="s">
        <v>258</v>
      </c>
      <c r="D385" s="10" t="s">
        <v>158</v>
      </c>
      <c r="E385" s="57">
        <f>E386</f>
        <v>94133</v>
      </c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ht="13.5" outlineLevel="3">
      <c r="A386" s="25" t="s">
        <v>166</v>
      </c>
      <c r="B386" s="10" t="s">
        <v>86</v>
      </c>
      <c r="C386" s="10" t="s">
        <v>258</v>
      </c>
      <c r="D386" s="10" t="s">
        <v>167</v>
      </c>
      <c r="E386" s="57">
        <f>ведомственная!F445</f>
        <v>94133</v>
      </c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ht="13.5" outlineLevel="3">
      <c r="A387" s="16" t="s">
        <v>153</v>
      </c>
      <c r="B387" s="10" t="s">
        <v>86</v>
      </c>
      <c r="C387" s="10" t="s">
        <v>258</v>
      </c>
      <c r="D387" s="10" t="s">
        <v>155</v>
      </c>
      <c r="E387" s="57">
        <f>E388</f>
        <v>971.8</v>
      </c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ht="13.5" outlineLevel="3">
      <c r="A388" s="22" t="s">
        <v>456</v>
      </c>
      <c r="B388" s="10" t="s">
        <v>86</v>
      </c>
      <c r="C388" s="10" t="s">
        <v>258</v>
      </c>
      <c r="D388" s="10" t="s">
        <v>156</v>
      </c>
      <c r="E388" s="57">
        <f>ведомственная!F447</f>
        <v>971.8</v>
      </c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ht="13.5" outlineLevel="3">
      <c r="A389" s="25" t="s">
        <v>211</v>
      </c>
      <c r="B389" s="10" t="s">
        <v>86</v>
      </c>
      <c r="C389" s="10" t="s">
        <v>259</v>
      </c>
      <c r="D389" s="10"/>
      <c r="E389" s="57">
        <f>E390</f>
        <v>276.89999999999998</v>
      </c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ht="13.5" outlineLevel="3">
      <c r="A390" s="17" t="s">
        <v>79</v>
      </c>
      <c r="B390" s="10" t="s">
        <v>86</v>
      </c>
      <c r="C390" s="10" t="s">
        <v>259</v>
      </c>
      <c r="D390" s="10" t="s">
        <v>80</v>
      </c>
      <c r="E390" s="57">
        <f>E391</f>
        <v>276.89999999999998</v>
      </c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ht="13.5" outlineLevel="3">
      <c r="A391" s="17" t="s">
        <v>474</v>
      </c>
      <c r="B391" s="10" t="s">
        <v>86</v>
      </c>
      <c r="C391" s="10" t="s">
        <v>259</v>
      </c>
      <c r="D391" s="10" t="s">
        <v>475</v>
      </c>
      <c r="E391" s="57">
        <f>ведомственная!F450</f>
        <v>276.89999999999998</v>
      </c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ht="27" outlineLevel="3">
      <c r="A392" s="25" t="s">
        <v>212</v>
      </c>
      <c r="B392" s="10" t="s">
        <v>86</v>
      </c>
      <c r="C392" s="10" t="s">
        <v>260</v>
      </c>
      <c r="D392" s="10"/>
      <c r="E392" s="57">
        <f>E393</f>
        <v>42.8</v>
      </c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ht="13.5" outlineLevel="3">
      <c r="A393" s="17" t="s">
        <v>149</v>
      </c>
      <c r="B393" s="10" t="s">
        <v>86</v>
      </c>
      <c r="C393" s="10" t="s">
        <v>260</v>
      </c>
      <c r="D393" s="10" t="s">
        <v>151</v>
      </c>
      <c r="E393" s="57">
        <f>E394</f>
        <v>42.8</v>
      </c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ht="13.5" outlineLevel="3">
      <c r="A394" s="17" t="s">
        <v>150</v>
      </c>
      <c r="B394" s="10" t="s">
        <v>86</v>
      </c>
      <c r="C394" s="10" t="s">
        <v>260</v>
      </c>
      <c r="D394" s="10" t="s">
        <v>152</v>
      </c>
      <c r="E394" s="57">
        <f>ведомственная!F453</f>
        <v>42.8</v>
      </c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ht="19.5" customHeight="1" outlineLevel="3">
      <c r="A395" s="25" t="s">
        <v>213</v>
      </c>
      <c r="B395" s="10" t="s">
        <v>86</v>
      </c>
      <c r="C395" s="10" t="s">
        <v>261</v>
      </c>
      <c r="D395" s="10"/>
      <c r="E395" s="57">
        <f>E396</f>
        <v>259.2</v>
      </c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ht="13.5" outlineLevel="3">
      <c r="A396" s="17" t="s">
        <v>149</v>
      </c>
      <c r="B396" s="10" t="s">
        <v>86</v>
      </c>
      <c r="C396" s="10" t="s">
        <v>261</v>
      </c>
      <c r="D396" s="10" t="s">
        <v>151</v>
      </c>
      <c r="E396" s="57">
        <f>E397</f>
        <v>259.2</v>
      </c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ht="13.5" outlineLevel="3">
      <c r="A397" s="17" t="s">
        <v>150</v>
      </c>
      <c r="B397" s="10" t="s">
        <v>86</v>
      </c>
      <c r="C397" s="10" t="s">
        <v>261</v>
      </c>
      <c r="D397" s="10" t="s">
        <v>152</v>
      </c>
      <c r="E397" s="57">
        <f>ведомственная!F456</f>
        <v>259.2</v>
      </c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ht="27" outlineLevel="3">
      <c r="A398" s="17" t="s">
        <v>381</v>
      </c>
      <c r="B398" s="10" t="s">
        <v>86</v>
      </c>
      <c r="C398" s="10" t="s">
        <v>262</v>
      </c>
      <c r="D398" s="10"/>
      <c r="E398" s="57">
        <f>E399</f>
        <v>350</v>
      </c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ht="13.5" outlineLevel="3">
      <c r="A399" s="17" t="s">
        <v>149</v>
      </c>
      <c r="B399" s="10" t="s">
        <v>86</v>
      </c>
      <c r="C399" s="10" t="s">
        <v>262</v>
      </c>
      <c r="D399" s="10" t="s">
        <v>151</v>
      </c>
      <c r="E399" s="57">
        <f>E400</f>
        <v>350</v>
      </c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ht="13.5" outlineLevel="3">
      <c r="A400" s="17" t="s">
        <v>150</v>
      </c>
      <c r="B400" s="10" t="s">
        <v>86</v>
      </c>
      <c r="C400" s="10" t="s">
        <v>262</v>
      </c>
      <c r="D400" s="10" t="s">
        <v>152</v>
      </c>
      <c r="E400" s="57">
        <f>ведомственная!F459</f>
        <v>350</v>
      </c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ht="30.75" customHeight="1" outlineLevel="3">
      <c r="A401" s="17" t="s">
        <v>585</v>
      </c>
      <c r="B401" s="10" t="s">
        <v>86</v>
      </c>
      <c r="C401" s="10" t="s">
        <v>263</v>
      </c>
      <c r="D401" s="10"/>
      <c r="E401" s="57">
        <f>E402</f>
        <v>1200</v>
      </c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ht="13.5" outlineLevel="3">
      <c r="A402" s="17" t="s">
        <v>149</v>
      </c>
      <c r="B402" s="10" t="s">
        <v>86</v>
      </c>
      <c r="C402" s="10" t="s">
        <v>263</v>
      </c>
      <c r="D402" s="10" t="s">
        <v>151</v>
      </c>
      <c r="E402" s="57">
        <f>E403</f>
        <v>1200</v>
      </c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ht="13.5" outlineLevel="3">
      <c r="A403" s="17" t="s">
        <v>150</v>
      </c>
      <c r="B403" s="10" t="s">
        <v>86</v>
      </c>
      <c r="C403" s="10" t="s">
        <v>263</v>
      </c>
      <c r="D403" s="10" t="s">
        <v>152</v>
      </c>
      <c r="E403" s="57">
        <f>ведомственная!F462</f>
        <v>1200</v>
      </c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ht="27" outlineLevel="3">
      <c r="A404" s="17" t="s">
        <v>380</v>
      </c>
      <c r="B404" s="10" t="s">
        <v>86</v>
      </c>
      <c r="C404" s="10" t="s">
        <v>264</v>
      </c>
      <c r="D404" s="10"/>
      <c r="E404" s="57">
        <f>E405+E407</f>
        <v>1960.9</v>
      </c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ht="40.5" outlineLevel="3">
      <c r="A405" s="17" t="s">
        <v>147</v>
      </c>
      <c r="B405" s="10" t="s">
        <v>86</v>
      </c>
      <c r="C405" s="10" t="s">
        <v>264</v>
      </c>
      <c r="D405" s="10" t="s">
        <v>129</v>
      </c>
      <c r="E405" s="57">
        <f>E406</f>
        <v>358</v>
      </c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ht="13.5" outlineLevel="3">
      <c r="A406" s="17" t="s">
        <v>169</v>
      </c>
      <c r="B406" s="10" t="s">
        <v>86</v>
      </c>
      <c r="C406" s="10" t="s">
        <v>264</v>
      </c>
      <c r="D406" s="10" t="s">
        <v>170</v>
      </c>
      <c r="E406" s="57">
        <f>ведомственная!F465</f>
        <v>358</v>
      </c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ht="13.5" outlineLevel="3">
      <c r="A407" s="17" t="s">
        <v>157</v>
      </c>
      <c r="B407" s="10" t="s">
        <v>86</v>
      </c>
      <c r="C407" s="10" t="s">
        <v>264</v>
      </c>
      <c r="D407" s="10" t="s">
        <v>158</v>
      </c>
      <c r="E407" s="57">
        <f>E408</f>
        <v>1602.9</v>
      </c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ht="13.5" outlineLevel="3">
      <c r="A408" s="25" t="s">
        <v>166</v>
      </c>
      <c r="B408" s="10" t="s">
        <v>86</v>
      </c>
      <c r="C408" s="10" t="s">
        <v>264</v>
      </c>
      <c r="D408" s="10" t="s">
        <v>167</v>
      </c>
      <c r="E408" s="57">
        <f>ведомственная!F467</f>
        <v>1602.9</v>
      </c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ht="27" outlineLevel="3">
      <c r="A409" s="25" t="s">
        <v>21</v>
      </c>
      <c r="B409" s="10" t="s">
        <v>86</v>
      </c>
      <c r="C409" s="10" t="s">
        <v>265</v>
      </c>
      <c r="D409" s="10"/>
      <c r="E409" s="57">
        <f>E410+E412</f>
        <v>1289.4000000000001</v>
      </c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ht="40.5" outlineLevel="3">
      <c r="A410" s="17" t="s">
        <v>147</v>
      </c>
      <c r="B410" s="10" t="s">
        <v>86</v>
      </c>
      <c r="C410" s="10" t="s">
        <v>265</v>
      </c>
      <c r="D410" s="10" t="s">
        <v>129</v>
      </c>
      <c r="E410" s="57">
        <f>E411</f>
        <v>93</v>
      </c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ht="13.5" outlineLevel="3">
      <c r="A411" s="17" t="s">
        <v>169</v>
      </c>
      <c r="B411" s="10" t="s">
        <v>86</v>
      </c>
      <c r="C411" s="10" t="s">
        <v>265</v>
      </c>
      <c r="D411" s="10" t="s">
        <v>170</v>
      </c>
      <c r="E411" s="57">
        <f>ведомственная!F470</f>
        <v>93</v>
      </c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ht="13.5" outlineLevel="3">
      <c r="A412" s="17" t="s">
        <v>157</v>
      </c>
      <c r="B412" s="10" t="s">
        <v>86</v>
      </c>
      <c r="C412" s="10" t="s">
        <v>265</v>
      </c>
      <c r="D412" s="10" t="s">
        <v>158</v>
      </c>
      <c r="E412" s="57">
        <f>E413</f>
        <v>1196.4000000000001</v>
      </c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ht="13.5" outlineLevel="3">
      <c r="A413" s="25" t="s">
        <v>166</v>
      </c>
      <c r="B413" s="10" t="s">
        <v>86</v>
      </c>
      <c r="C413" s="10" t="s">
        <v>265</v>
      </c>
      <c r="D413" s="10" t="s">
        <v>167</v>
      </c>
      <c r="E413" s="57">
        <f>ведомственная!F472</f>
        <v>1196.4000000000001</v>
      </c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ht="27" outlineLevel="3">
      <c r="A414" s="25" t="s">
        <v>568</v>
      </c>
      <c r="B414" s="10" t="s">
        <v>86</v>
      </c>
      <c r="C414" s="10" t="s">
        <v>266</v>
      </c>
      <c r="D414" s="10"/>
      <c r="E414" s="57">
        <f>E415</f>
        <v>40000</v>
      </c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ht="13.5" outlineLevel="3">
      <c r="A415" s="17" t="s">
        <v>157</v>
      </c>
      <c r="B415" s="10" t="s">
        <v>86</v>
      </c>
      <c r="C415" s="10" t="s">
        <v>266</v>
      </c>
      <c r="D415" s="10" t="s">
        <v>158</v>
      </c>
      <c r="E415" s="57">
        <f>E416</f>
        <v>40000</v>
      </c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ht="13.5" outlineLevel="3">
      <c r="A416" s="25" t="s">
        <v>166</v>
      </c>
      <c r="B416" s="10" t="s">
        <v>86</v>
      </c>
      <c r="C416" s="10" t="s">
        <v>266</v>
      </c>
      <c r="D416" s="10" t="s">
        <v>167</v>
      </c>
      <c r="E416" s="57">
        <f>ведомственная!F475</f>
        <v>40000</v>
      </c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ht="13.5" outlineLevel="3">
      <c r="A417" s="17" t="s">
        <v>579</v>
      </c>
      <c r="B417" s="84" t="s">
        <v>86</v>
      </c>
      <c r="C417" s="77" t="s">
        <v>580</v>
      </c>
      <c r="D417" s="84"/>
      <c r="E417" s="57">
        <f>E418</f>
        <v>20000</v>
      </c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ht="27" outlineLevel="3">
      <c r="A418" s="85" t="s">
        <v>163</v>
      </c>
      <c r="B418" s="84" t="s">
        <v>86</v>
      </c>
      <c r="C418" s="77" t="s">
        <v>580</v>
      </c>
      <c r="D418" s="84" t="s">
        <v>78</v>
      </c>
      <c r="E418" s="57">
        <f>E419</f>
        <v>20000</v>
      </c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ht="13.5" outlineLevel="3">
      <c r="A419" s="85" t="s">
        <v>164</v>
      </c>
      <c r="B419" s="84" t="s">
        <v>86</v>
      </c>
      <c r="C419" s="77" t="s">
        <v>580</v>
      </c>
      <c r="D419" s="84" t="s">
        <v>165</v>
      </c>
      <c r="E419" s="57">
        <f>ведомственная!F385</f>
        <v>20000</v>
      </c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67.5" outlineLevel="3">
      <c r="A420" s="32" t="s">
        <v>215</v>
      </c>
      <c r="B420" s="10" t="s">
        <v>86</v>
      </c>
      <c r="C420" s="10" t="s">
        <v>267</v>
      </c>
      <c r="D420" s="10"/>
      <c r="E420" s="57">
        <f>E421+E423+E425</f>
        <v>824018</v>
      </c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ht="40.5" outlineLevel="3">
      <c r="A421" s="17" t="s">
        <v>147</v>
      </c>
      <c r="B421" s="10" t="s">
        <v>86</v>
      </c>
      <c r="C421" s="10" t="s">
        <v>267</v>
      </c>
      <c r="D421" s="10" t="s">
        <v>129</v>
      </c>
      <c r="E421" s="57">
        <f>E422</f>
        <v>55873.3</v>
      </c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ht="13.5" outlineLevel="3">
      <c r="A422" s="17" t="s">
        <v>169</v>
      </c>
      <c r="B422" s="10" t="s">
        <v>86</v>
      </c>
      <c r="C422" s="10" t="s">
        <v>267</v>
      </c>
      <c r="D422" s="10" t="s">
        <v>170</v>
      </c>
      <c r="E422" s="57">
        <f>ведомственная!F478</f>
        <v>55873.3</v>
      </c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ht="13.5" outlineLevel="3">
      <c r="A423" s="17" t="s">
        <v>149</v>
      </c>
      <c r="B423" s="10" t="s">
        <v>86</v>
      </c>
      <c r="C423" s="10" t="s">
        <v>267</v>
      </c>
      <c r="D423" s="10" t="s">
        <v>151</v>
      </c>
      <c r="E423" s="57">
        <f>E424</f>
        <v>494</v>
      </c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ht="13.5" outlineLevel="3">
      <c r="A424" s="17" t="s">
        <v>150</v>
      </c>
      <c r="B424" s="10" t="s">
        <v>86</v>
      </c>
      <c r="C424" s="10" t="s">
        <v>267</v>
      </c>
      <c r="D424" s="10" t="s">
        <v>152</v>
      </c>
      <c r="E424" s="57">
        <f>ведомственная!F480</f>
        <v>494</v>
      </c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ht="13.5" outlineLevel="3">
      <c r="A425" s="17" t="s">
        <v>157</v>
      </c>
      <c r="B425" s="10" t="s">
        <v>86</v>
      </c>
      <c r="C425" s="10" t="s">
        <v>267</v>
      </c>
      <c r="D425" s="10" t="s">
        <v>158</v>
      </c>
      <c r="E425" s="57">
        <f>E426</f>
        <v>767650.7</v>
      </c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ht="13.5" outlineLevel="3">
      <c r="A426" s="25" t="s">
        <v>166</v>
      </c>
      <c r="B426" s="10" t="s">
        <v>86</v>
      </c>
      <c r="C426" s="10" t="s">
        <v>267</v>
      </c>
      <c r="D426" s="10" t="s">
        <v>167</v>
      </c>
      <c r="E426" s="57">
        <f>ведомственная!F482</f>
        <v>767650.7</v>
      </c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ht="81" outlineLevel="3">
      <c r="A427" s="32" t="s">
        <v>219</v>
      </c>
      <c r="B427" s="10" t="s">
        <v>86</v>
      </c>
      <c r="C427" s="10" t="s">
        <v>268</v>
      </c>
      <c r="D427" s="10" t="s">
        <v>445</v>
      </c>
      <c r="E427" s="57">
        <f>E428</f>
        <v>5188</v>
      </c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ht="13.5" outlineLevel="3">
      <c r="A428" s="16" t="s">
        <v>153</v>
      </c>
      <c r="B428" s="10" t="s">
        <v>86</v>
      </c>
      <c r="C428" s="10" t="s">
        <v>268</v>
      </c>
      <c r="D428" s="10" t="s">
        <v>155</v>
      </c>
      <c r="E428" s="57">
        <f>E429</f>
        <v>5188</v>
      </c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ht="27" outlineLevel="3">
      <c r="A429" s="15" t="s">
        <v>225</v>
      </c>
      <c r="B429" s="10" t="s">
        <v>86</v>
      </c>
      <c r="C429" s="10" t="s">
        <v>268</v>
      </c>
      <c r="D429" s="10" t="s">
        <v>87</v>
      </c>
      <c r="E429" s="57">
        <f>ведомственная!F485</f>
        <v>5188</v>
      </c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ht="40.5" outlineLevel="3">
      <c r="A430" s="17" t="s">
        <v>214</v>
      </c>
      <c r="B430" s="10" t="s">
        <v>86</v>
      </c>
      <c r="C430" s="10" t="s">
        <v>269</v>
      </c>
      <c r="D430" s="10" t="s">
        <v>445</v>
      </c>
      <c r="E430" s="57">
        <f>E431+E433</f>
        <v>52527</v>
      </c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ht="13.5" outlineLevel="3">
      <c r="A431" s="17" t="s">
        <v>149</v>
      </c>
      <c r="B431" s="10" t="s">
        <v>86</v>
      </c>
      <c r="C431" s="10" t="s">
        <v>269</v>
      </c>
      <c r="D431" s="10" t="s">
        <v>151</v>
      </c>
      <c r="E431" s="57">
        <f>E432</f>
        <v>164.6</v>
      </c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ht="13.5" outlineLevel="3">
      <c r="A432" s="17" t="s">
        <v>150</v>
      </c>
      <c r="B432" s="10" t="s">
        <v>86</v>
      </c>
      <c r="C432" s="10" t="s">
        <v>269</v>
      </c>
      <c r="D432" s="10" t="s">
        <v>152</v>
      </c>
      <c r="E432" s="57">
        <f>ведомственная!F488</f>
        <v>164.6</v>
      </c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ht="13.5" outlineLevel="3">
      <c r="A433" s="17" t="s">
        <v>157</v>
      </c>
      <c r="B433" s="10" t="s">
        <v>86</v>
      </c>
      <c r="C433" s="10" t="s">
        <v>269</v>
      </c>
      <c r="D433" s="10" t="s">
        <v>158</v>
      </c>
      <c r="E433" s="57">
        <f>E434</f>
        <v>52362.400000000001</v>
      </c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ht="13.5" outlineLevel="3">
      <c r="A434" s="25" t="s">
        <v>166</v>
      </c>
      <c r="B434" s="10" t="s">
        <v>86</v>
      </c>
      <c r="C434" s="10" t="s">
        <v>269</v>
      </c>
      <c r="D434" s="10" t="s">
        <v>167</v>
      </c>
      <c r="E434" s="57">
        <f>ведомственная!F490</f>
        <v>52362.400000000001</v>
      </c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ht="40.5" outlineLevel="3">
      <c r="A435" s="15" t="s">
        <v>220</v>
      </c>
      <c r="B435" s="10" t="s">
        <v>86</v>
      </c>
      <c r="C435" s="10" t="s">
        <v>270</v>
      </c>
      <c r="D435" s="10" t="s">
        <v>445</v>
      </c>
      <c r="E435" s="57">
        <f>E436+E438</f>
        <v>948</v>
      </c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ht="13.5" outlineLevel="3">
      <c r="A436" s="17" t="s">
        <v>79</v>
      </c>
      <c r="B436" s="10" t="s">
        <v>86</v>
      </c>
      <c r="C436" s="10" t="s">
        <v>270</v>
      </c>
      <c r="D436" s="10" t="s">
        <v>80</v>
      </c>
      <c r="E436" s="57">
        <f>E437</f>
        <v>79.900000000000006</v>
      </c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ht="13.5" outlineLevel="3">
      <c r="A437" s="17" t="s">
        <v>88</v>
      </c>
      <c r="B437" s="10" t="s">
        <v>86</v>
      </c>
      <c r="C437" s="10" t="s">
        <v>270</v>
      </c>
      <c r="D437" s="10" t="s">
        <v>89</v>
      </c>
      <c r="E437" s="57">
        <f>ведомственная!F493</f>
        <v>79.900000000000006</v>
      </c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ht="13.5" outlineLevel="3">
      <c r="A438" s="17" t="s">
        <v>157</v>
      </c>
      <c r="B438" s="10" t="s">
        <v>86</v>
      </c>
      <c r="C438" s="10" t="s">
        <v>270</v>
      </c>
      <c r="D438" s="10" t="s">
        <v>158</v>
      </c>
      <c r="E438" s="57">
        <f>E439</f>
        <v>868.1</v>
      </c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ht="13.5" outlineLevel="3">
      <c r="A439" s="25" t="s">
        <v>166</v>
      </c>
      <c r="B439" s="10" t="s">
        <v>86</v>
      </c>
      <c r="C439" s="10" t="s">
        <v>270</v>
      </c>
      <c r="D439" s="10" t="s">
        <v>167</v>
      </c>
      <c r="E439" s="57">
        <f>ведомственная!F495</f>
        <v>868.1</v>
      </c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ht="27" outlineLevel="3">
      <c r="A440" s="15" t="s">
        <v>567</v>
      </c>
      <c r="B440" s="10" t="s">
        <v>86</v>
      </c>
      <c r="C440" s="10" t="s">
        <v>271</v>
      </c>
      <c r="D440" s="10"/>
      <c r="E440" s="57">
        <f>E441</f>
        <v>5604</v>
      </c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ht="13.5" outlineLevel="3">
      <c r="A441" s="17" t="s">
        <v>149</v>
      </c>
      <c r="B441" s="10" t="s">
        <v>86</v>
      </c>
      <c r="C441" s="10" t="s">
        <v>271</v>
      </c>
      <c r="D441" s="10" t="s">
        <v>151</v>
      </c>
      <c r="E441" s="57">
        <f>E442</f>
        <v>5604</v>
      </c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ht="13.5" outlineLevel="3">
      <c r="A442" s="17" t="s">
        <v>150</v>
      </c>
      <c r="B442" s="10" t="s">
        <v>86</v>
      </c>
      <c r="C442" s="10" t="s">
        <v>271</v>
      </c>
      <c r="D442" s="10" t="s">
        <v>152</v>
      </c>
      <c r="E442" s="57">
        <f>ведомственная!F498</f>
        <v>5604</v>
      </c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ht="27" outlineLevel="3">
      <c r="A443" s="25" t="s">
        <v>221</v>
      </c>
      <c r="B443" s="10" t="s">
        <v>86</v>
      </c>
      <c r="C443" s="10" t="s">
        <v>430</v>
      </c>
      <c r="D443" s="10"/>
      <c r="E443" s="57">
        <f>E444</f>
        <v>400</v>
      </c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ht="13.5" outlineLevel="3">
      <c r="A444" s="17" t="s">
        <v>149</v>
      </c>
      <c r="B444" s="10" t="s">
        <v>86</v>
      </c>
      <c r="C444" s="10" t="s">
        <v>430</v>
      </c>
      <c r="D444" s="10" t="s">
        <v>151</v>
      </c>
      <c r="E444" s="57">
        <f>E445</f>
        <v>400</v>
      </c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ht="13.5" outlineLevel="3">
      <c r="A445" s="17" t="s">
        <v>150</v>
      </c>
      <c r="B445" s="10" t="s">
        <v>86</v>
      </c>
      <c r="C445" s="10" t="s">
        <v>430</v>
      </c>
      <c r="D445" s="10" t="s">
        <v>152</v>
      </c>
      <c r="E445" s="57">
        <f>ведомственная!F501</f>
        <v>400</v>
      </c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ht="40.5" outlineLevel="3">
      <c r="A446" s="25" t="s">
        <v>222</v>
      </c>
      <c r="B446" s="10" t="s">
        <v>86</v>
      </c>
      <c r="C446" s="10" t="s">
        <v>432</v>
      </c>
      <c r="D446" s="10"/>
      <c r="E446" s="57">
        <f>E447</f>
        <v>100</v>
      </c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ht="13.5" outlineLevel="3">
      <c r="A447" s="17" t="s">
        <v>149</v>
      </c>
      <c r="B447" s="10" t="s">
        <v>86</v>
      </c>
      <c r="C447" s="10" t="s">
        <v>432</v>
      </c>
      <c r="D447" s="10" t="s">
        <v>151</v>
      </c>
      <c r="E447" s="57">
        <f>E448</f>
        <v>100</v>
      </c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ht="13.5" outlineLevel="3">
      <c r="A448" s="17" t="s">
        <v>150</v>
      </c>
      <c r="B448" s="10" t="s">
        <v>86</v>
      </c>
      <c r="C448" s="10" t="s">
        <v>432</v>
      </c>
      <c r="D448" s="10" t="s">
        <v>152</v>
      </c>
      <c r="E448" s="57">
        <f>ведомственная!F504</f>
        <v>100</v>
      </c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ht="13.5" outlineLevel="3">
      <c r="A449" s="17" t="s">
        <v>470</v>
      </c>
      <c r="B449" s="10" t="s">
        <v>86</v>
      </c>
      <c r="C449" s="10" t="s">
        <v>429</v>
      </c>
      <c r="D449" s="10"/>
      <c r="E449" s="57">
        <f>E450+E452</f>
        <v>2203.5</v>
      </c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ht="13.5" outlineLevel="3">
      <c r="A450" s="17" t="s">
        <v>149</v>
      </c>
      <c r="B450" s="10" t="s">
        <v>86</v>
      </c>
      <c r="C450" s="10" t="s">
        <v>429</v>
      </c>
      <c r="D450" s="10" t="s">
        <v>151</v>
      </c>
      <c r="E450" s="57">
        <f>E451</f>
        <v>165</v>
      </c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ht="13.5" outlineLevel="3">
      <c r="A451" s="17" t="s">
        <v>150</v>
      </c>
      <c r="B451" s="10" t="s">
        <v>86</v>
      </c>
      <c r="C451" s="10" t="s">
        <v>429</v>
      </c>
      <c r="D451" s="10" t="s">
        <v>152</v>
      </c>
      <c r="E451" s="57">
        <f>ведомственная!F507</f>
        <v>165</v>
      </c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ht="13.5" outlineLevel="3">
      <c r="A452" s="17" t="s">
        <v>157</v>
      </c>
      <c r="B452" s="10" t="s">
        <v>86</v>
      </c>
      <c r="C452" s="10" t="s">
        <v>429</v>
      </c>
      <c r="D452" s="10" t="s">
        <v>158</v>
      </c>
      <c r="E452" s="57">
        <f>E453</f>
        <v>2038.5</v>
      </c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ht="13.5" outlineLevel="3">
      <c r="A453" s="25" t="s">
        <v>166</v>
      </c>
      <c r="B453" s="10" t="s">
        <v>86</v>
      </c>
      <c r="C453" s="10" t="s">
        <v>429</v>
      </c>
      <c r="D453" s="10" t="s">
        <v>167</v>
      </c>
      <c r="E453" s="57">
        <f>ведомственная!F509</f>
        <v>2038.5</v>
      </c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ht="27" outlineLevel="3">
      <c r="A454" s="17" t="s">
        <v>223</v>
      </c>
      <c r="B454" s="10" t="s">
        <v>86</v>
      </c>
      <c r="C454" s="10" t="s">
        <v>428</v>
      </c>
      <c r="D454" s="10"/>
      <c r="E454" s="57">
        <f>E455</f>
        <v>5604</v>
      </c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ht="13.5" outlineLevel="3">
      <c r="A455" s="17" t="s">
        <v>149</v>
      </c>
      <c r="B455" s="10" t="s">
        <v>86</v>
      </c>
      <c r="C455" s="10" t="s">
        <v>428</v>
      </c>
      <c r="D455" s="10" t="s">
        <v>151</v>
      </c>
      <c r="E455" s="57">
        <f>E456</f>
        <v>5604</v>
      </c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ht="13.5" outlineLevel="3">
      <c r="A456" s="17" t="s">
        <v>150</v>
      </c>
      <c r="B456" s="10" t="s">
        <v>86</v>
      </c>
      <c r="C456" s="10" t="s">
        <v>428</v>
      </c>
      <c r="D456" s="10" t="s">
        <v>152</v>
      </c>
      <c r="E456" s="57">
        <f>ведомственная!F512</f>
        <v>5604</v>
      </c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ht="40.5" outlineLevel="3">
      <c r="A457" s="17" t="s">
        <v>224</v>
      </c>
      <c r="B457" s="10" t="s">
        <v>86</v>
      </c>
      <c r="C457" s="10" t="s">
        <v>431</v>
      </c>
      <c r="D457" s="10"/>
      <c r="E457" s="57">
        <f>E458</f>
        <v>100</v>
      </c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ht="13.5" outlineLevel="3">
      <c r="A458" s="17" t="s">
        <v>149</v>
      </c>
      <c r="B458" s="10" t="s">
        <v>86</v>
      </c>
      <c r="C458" s="10" t="s">
        <v>431</v>
      </c>
      <c r="D458" s="10" t="s">
        <v>151</v>
      </c>
      <c r="E458" s="57">
        <f>E459</f>
        <v>100</v>
      </c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ht="13.5" outlineLevel="3">
      <c r="A459" s="17" t="s">
        <v>150</v>
      </c>
      <c r="B459" s="10" t="s">
        <v>86</v>
      </c>
      <c r="C459" s="10" t="s">
        <v>431</v>
      </c>
      <c r="D459" s="10" t="s">
        <v>152</v>
      </c>
      <c r="E459" s="57">
        <f>ведомственная!F515</f>
        <v>100</v>
      </c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ht="27" outlineLevel="3">
      <c r="A460" s="26" t="s">
        <v>199</v>
      </c>
      <c r="B460" s="10" t="s">
        <v>86</v>
      </c>
      <c r="C460" s="10" t="s">
        <v>296</v>
      </c>
      <c r="D460" s="10"/>
      <c r="E460" s="57">
        <f>E461</f>
        <v>206939</v>
      </c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ht="14.25" customHeight="1" outlineLevel="3">
      <c r="A461" s="15" t="s">
        <v>25</v>
      </c>
      <c r="B461" s="10" t="s">
        <v>86</v>
      </c>
      <c r="C461" s="10" t="s">
        <v>297</v>
      </c>
      <c r="D461" s="10" t="s">
        <v>445</v>
      </c>
      <c r="E461" s="57">
        <f>E462</f>
        <v>206939</v>
      </c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ht="13.5" outlineLevel="3">
      <c r="A462" s="17" t="s">
        <v>157</v>
      </c>
      <c r="B462" s="10" t="s">
        <v>86</v>
      </c>
      <c r="C462" s="10" t="s">
        <v>297</v>
      </c>
      <c r="D462" s="10" t="s">
        <v>158</v>
      </c>
      <c r="E462" s="57">
        <f>E463</f>
        <v>206939</v>
      </c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ht="13.5" outlineLevel="3">
      <c r="A463" s="25" t="s">
        <v>166</v>
      </c>
      <c r="B463" s="10" t="s">
        <v>86</v>
      </c>
      <c r="C463" s="10" t="s">
        <v>297</v>
      </c>
      <c r="D463" s="10" t="s">
        <v>167</v>
      </c>
      <c r="E463" s="57">
        <f>ведомственная!F622</f>
        <v>206939</v>
      </c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ht="13.5" outlineLevel="3">
      <c r="A464" s="83" t="s">
        <v>48</v>
      </c>
      <c r="B464" s="84" t="s">
        <v>86</v>
      </c>
      <c r="C464" s="84" t="s">
        <v>410</v>
      </c>
      <c r="D464" s="13"/>
      <c r="E464" s="62">
        <f>E465</f>
        <v>14306.7</v>
      </c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ht="27" outlineLevel="3">
      <c r="A465" s="83" t="s">
        <v>5</v>
      </c>
      <c r="B465" s="84" t="s">
        <v>86</v>
      </c>
      <c r="C465" s="84" t="s">
        <v>411</v>
      </c>
      <c r="D465" s="13"/>
      <c r="E465" s="62">
        <f>E466+E469</f>
        <v>14306.7</v>
      </c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ht="27" outlineLevel="3">
      <c r="A466" s="83" t="s">
        <v>6</v>
      </c>
      <c r="B466" s="84" t="s">
        <v>86</v>
      </c>
      <c r="C466" s="84" t="s">
        <v>412</v>
      </c>
      <c r="D466" s="13"/>
      <c r="E466" s="62">
        <f>E467</f>
        <v>8306.7000000000007</v>
      </c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ht="15.75" customHeight="1" outlineLevel="3">
      <c r="A467" s="85" t="s">
        <v>163</v>
      </c>
      <c r="B467" s="84" t="s">
        <v>86</v>
      </c>
      <c r="C467" s="84" t="s">
        <v>412</v>
      </c>
      <c r="D467" s="84" t="s">
        <v>78</v>
      </c>
      <c r="E467" s="62">
        <f>E468</f>
        <v>8306.7000000000007</v>
      </c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ht="13.5" outlineLevel="3">
      <c r="A468" s="85" t="s">
        <v>164</v>
      </c>
      <c r="B468" s="84" t="s">
        <v>86</v>
      </c>
      <c r="C468" s="84" t="s">
        <v>412</v>
      </c>
      <c r="D468" s="84" t="s">
        <v>165</v>
      </c>
      <c r="E468" s="62">
        <f>ведомственная!F390</f>
        <v>8306.7000000000007</v>
      </c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ht="27" outlineLevel="3">
      <c r="A469" s="83" t="s">
        <v>7</v>
      </c>
      <c r="B469" s="84" t="s">
        <v>86</v>
      </c>
      <c r="C469" s="84" t="s">
        <v>413</v>
      </c>
      <c r="D469" s="13"/>
      <c r="E469" s="62">
        <f>E470</f>
        <v>6000</v>
      </c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ht="16.5" customHeight="1" outlineLevel="3">
      <c r="A470" s="85" t="s">
        <v>163</v>
      </c>
      <c r="B470" s="84" t="s">
        <v>86</v>
      </c>
      <c r="C470" s="84" t="s">
        <v>413</v>
      </c>
      <c r="D470" s="84" t="s">
        <v>78</v>
      </c>
      <c r="E470" s="62">
        <f>E471</f>
        <v>6000</v>
      </c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ht="13.5" outlineLevel="3">
      <c r="A471" s="85" t="s">
        <v>164</v>
      </c>
      <c r="B471" s="84" t="s">
        <v>86</v>
      </c>
      <c r="C471" s="84" t="s">
        <v>413</v>
      </c>
      <c r="D471" s="84" t="s">
        <v>165</v>
      </c>
      <c r="E471" s="62">
        <f>ведомственная!F393</f>
        <v>6000</v>
      </c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ht="13.5" outlineLevel="3">
      <c r="A472" s="17" t="s">
        <v>576</v>
      </c>
      <c r="B472" s="10" t="s">
        <v>577</v>
      </c>
      <c r="C472" s="10"/>
      <c r="D472" s="10"/>
      <c r="E472" s="57">
        <f>E485+E473</f>
        <v>243364.10000000003</v>
      </c>
      <c r="F472" s="3">
        <f>ведомственная!F516+ведомственная!F623</f>
        <v>243364.10000000003</v>
      </c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ht="27" outlineLevel="3">
      <c r="A473" s="15" t="s">
        <v>382</v>
      </c>
      <c r="B473" s="10" t="s">
        <v>577</v>
      </c>
      <c r="C473" s="10" t="s">
        <v>292</v>
      </c>
      <c r="D473" s="10"/>
      <c r="E473" s="57">
        <f>E474</f>
        <v>88238.3</v>
      </c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ht="27" outlineLevel="3">
      <c r="A474" s="26" t="s">
        <v>206</v>
      </c>
      <c r="B474" s="10" t="s">
        <v>577</v>
      </c>
      <c r="C474" s="10" t="s">
        <v>293</v>
      </c>
      <c r="D474" s="10"/>
      <c r="E474" s="57">
        <f>E475+E482+E479</f>
        <v>88238.3</v>
      </c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ht="13.5" outlineLevel="3">
      <c r="A475" s="15" t="s">
        <v>244</v>
      </c>
      <c r="B475" s="10" t="s">
        <v>577</v>
      </c>
      <c r="C475" s="10" t="s">
        <v>294</v>
      </c>
      <c r="D475" s="10" t="s">
        <v>445</v>
      </c>
      <c r="E475" s="57">
        <f>E476</f>
        <v>87673.8</v>
      </c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ht="13.5" outlineLevel="3">
      <c r="A476" s="17" t="s">
        <v>157</v>
      </c>
      <c r="B476" s="10" t="s">
        <v>577</v>
      </c>
      <c r="C476" s="10" t="s">
        <v>294</v>
      </c>
      <c r="D476" s="10" t="s">
        <v>158</v>
      </c>
      <c r="E476" s="57">
        <f>E477+E478</f>
        <v>87673.8</v>
      </c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ht="13.5" outlineLevel="3">
      <c r="A477" s="25" t="s">
        <v>166</v>
      </c>
      <c r="B477" s="10" t="s">
        <v>577</v>
      </c>
      <c r="C477" s="10" t="s">
        <v>294</v>
      </c>
      <c r="D477" s="10" t="s">
        <v>167</v>
      </c>
      <c r="E477" s="57">
        <f>ведомственная!F628</f>
        <v>43837.4</v>
      </c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ht="13.5" outlineLevel="3">
      <c r="A478" s="25" t="s">
        <v>168</v>
      </c>
      <c r="B478" s="10" t="s">
        <v>577</v>
      </c>
      <c r="C478" s="10" t="s">
        <v>294</v>
      </c>
      <c r="D478" s="10" t="s">
        <v>159</v>
      </c>
      <c r="E478" s="57">
        <f>ведомственная!F629</f>
        <v>43836.4</v>
      </c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ht="27" outlineLevel="3">
      <c r="A479" s="25" t="s">
        <v>590</v>
      </c>
      <c r="B479" s="10" t="s">
        <v>577</v>
      </c>
      <c r="C479" s="10" t="s">
        <v>591</v>
      </c>
      <c r="D479" s="10"/>
      <c r="E479" s="57">
        <f>E480</f>
        <v>88</v>
      </c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ht="13.5" outlineLevel="3">
      <c r="A480" s="17" t="s">
        <v>157</v>
      </c>
      <c r="B480" s="10" t="s">
        <v>577</v>
      </c>
      <c r="C480" s="10" t="s">
        <v>591</v>
      </c>
      <c r="D480" s="10" t="s">
        <v>158</v>
      </c>
      <c r="E480" s="57">
        <f>E481</f>
        <v>88</v>
      </c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ht="13.5" outlineLevel="3">
      <c r="A481" s="25" t="s">
        <v>168</v>
      </c>
      <c r="B481" s="10" t="s">
        <v>577</v>
      </c>
      <c r="C481" s="10" t="s">
        <v>591</v>
      </c>
      <c r="D481" s="10" t="s">
        <v>159</v>
      </c>
      <c r="E481" s="57">
        <f>ведомственная!F632</f>
        <v>88</v>
      </c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ht="40.5" outlineLevel="3">
      <c r="A482" s="71" t="s">
        <v>396</v>
      </c>
      <c r="B482" s="10" t="s">
        <v>577</v>
      </c>
      <c r="C482" s="10" t="s">
        <v>295</v>
      </c>
      <c r="D482" s="10"/>
      <c r="E482" s="57">
        <f>E483</f>
        <v>476.5</v>
      </c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ht="13.5" outlineLevel="3">
      <c r="A483" s="17" t="s">
        <v>157</v>
      </c>
      <c r="B483" s="10" t="s">
        <v>577</v>
      </c>
      <c r="C483" s="10" t="s">
        <v>295</v>
      </c>
      <c r="D483" s="10" t="s">
        <v>158</v>
      </c>
      <c r="E483" s="57">
        <f>E484</f>
        <v>476.5</v>
      </c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ht="13.5" outlineLevel="3">
      <c r="A484" s="25" t="s">
        <v>168</v>
      </c>
      <c r="B484" s="10" t="s">
        <v>577</v>
      </c>
      <c r="C484" s="10" t="s">
        <v>295</v>
      </c>
      <c r="D484" s="10" t="s">
        <v>159</v>
      </c>
      <c r="E484" s="57">
        <f>ведомственная!F635</f>
        <v>476.5</v>
      </c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ht="27" outlineLevel="3">
      <c r="A485" s="23" t="s">
        <v>379</v>
      </c>
      <c r="B485" s="10" t="s">
        <v>577</v>
      </c>
      <c r="C485" s="10" t="s">
        <v>559</v>
      </c>
      <c r="D485" s="10"/>
      <c r="E485" s="57">
        <f>E486+E489+E492+E495</f>
        <v>155125.80000000002</v>
      </c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ht="27" outlineLevel="3">
      <c r="A486" s="71" t="s">
        <v>420</v>
      </c>
      <c r="B486" s="10" t="s">
        <v>577</v>
      </c>
      <c r="C486" s="10" t="s">
        <v>272</v>
      </c>
      <c r="D486" s="10" t="s">
        <v>445</v>
      </c>
      <c r="E486" s="57">
        <f>E487</f>
        <v>153852.6</v>
      </c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ht="13.5" outlineLevel="3">
      <c r="A487" s="17" t="s">
        <v>157</v>
      </c>
      <c r="B487" s="10" t="s">
        <v>577</v>
      </c>
      <c r="C487" s="10" t="s">
        <v>272</v>
      </c>
      <c r="D487" s="10" t="s">
        <v>158</v>
      </c>
      <c r="E487" s="57">
        <f>E488</f>
        <v>153852.6</v>
      </c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ht="13.5" outlineLevel="3">
      <c r="A488" s="25" t="s">
        <v>166</v>
      </c>
      <c r="B488" s="10" t="s">
        <v>577</v>
      </c>
      <c r="C488" s="10" t="s">
        <v>272</v>
      </c>
      <c r="D488" s="10" t="s">
        <v>167</v>
      </c>
      <c r="E488" s="57">
        <f>ведомственная!F520</f>
        <v>153852.6</v>
      </c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ht="27" outlineLevel="3">
      <c r="A489" s="17" t="s">
        <v>380</v>
      </c>
      <c r="B489" s="10" t="s">
        <v>577</v>
      </c>
      <c r="C489" s="10" t="s">
        <v>273</v>
      </c>
      <c r="D489" s="10" t="s">
        <v>445</v>
      </c>
      <c r="E489" s="57">
        <f>E490</f>
        <v>90.2</v>
      </c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ht="13.5" outlineLevel="3">
      <c r="A490" s="17" t="s">
        <v>157</v>
      </c>
      <c r="B490" s="10" t="s">
        <v>577</v>
      </c>
      <c r="C490" s="10" t="s">
        <v>273</v>
      </c>
      <c r="D490" s="10" t="s">
        <v>158</v>
      </c>
      <c r="E490" s="57">
        <f>E491</f>
        <v>90.2</v>
      </c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ht="13.5" outlineLevel="3">
      <c r="A491" s="25" t="s">
        <v>166</v>
      </c>
      <c r="B491" s="10" t="s">
        <v>577</v>
      </c>
      <c r="C491" s="10" t="s">
        <v>273</v>
      </c>
      <c r="D491" s="10" t="s">
        <v>167</v>
      </c>
      <c r="E491" s="57">
        <f>ведомственная!F523</f>
        <v>90.2</v>
      </c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ht="27" outlineLevel="3">
      <c r="A492" s="25" t="s">
        <v>21</v>
      </c>
      <c r="B492" s="10" t="s">
        <v>577</v>
      </c>
      <c r="C492" s="10" t="s">
        <v>274</v>
      </c>
      <c r="D492" s="10" t="s">
        <v>445</v>
      </c>
      <c r="E492" s="57">
        <f>E493</f>
        <v>270.7</v>
      </c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ht="13.5" outlineLevel="3">
      <c r="A493" s="17" t="s">
        <v>157</v>
      </c>
      <c r="B493" s="10" t="s">
        <v>577</v>
      </c>
      <c r="C493" s="10" t="s">
        <v>274</v>
      </c>
      <c r="D493" s="10" t="s">
        <v>158</v>
      </c>
      <c r="E493" s="57">
        <f>E494</f>
        <v>270.7</v>
      </c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ht="13.5" outlineLevel="3">
      <c r="A494" s="25" t="s">
        <v>166</v>
      </c>
      <c r="B494" s="10" t="s">
        <v>577</v>
      </c>
      <c r="C494" s="10" t="s">
        <v>274</v>
      </c>
      <c r="D494" s="10" t="s">
        <v>167</v>
      </c>
      <c r="E494" s="57">
        <f>ведомственная!F526</f>
        <v>270.7</v>
      </c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ht="13.5" outlineLevel="3">
      <c r="A495" s="25" t="s">
        <v>586</v>
      </c>
      <c r="B495" s="10" t="s">
        <v>577</v>
      </c>
      <c r="C495" s="10" t="s">
        <v>587</v>
      </c>
      <c r="D495" s="10"/>
      <c r="E495" s="57">
        <f>E496</f>
        <v>912.3</v>
      </c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ht="13.5" outlineLevel="3">
      <c r="A496" s="17" t="s">
        <v>157</v>
      </c>
      <c r="B496" s="10" t="s">
        <v>577</v>
      </c>
      <c r="C496" s="10" t="s">
        <v>587</v>
      </c>
      <c r="D496" s="10" t="s">
        <v>158</v>
      </c>
      <c r="E496" s="57">
        <f>E497</f>
        <v>912.3</v>
      </c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ht="13.5" outlineLevel="3">
      <c r="A497" s="25" t="s">
        <v>166</v>
      </c>
      <c r="B497" s="10" t="s">
        <v>577</v>
      </c>
      <c r="C497" s="10" t="s">
        <v>587</v>
      </c>
      <c r="D497" s="10" t="s">
        <v>167</v>
      </c>
      <c r="E497" s="57">
        <f>ведомственная!F529</f>
        <v>912.3</v>
      </c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ht="13.5" outlineLevel="3">
      <c r="A498" s="27" t="s">
        <v>119</v>
      </c>
      <c r="B498" s="10" t="s">
        <v>120</v>
      </c>
      <c r="C498" s="10"/>
      <c r="D498" s="10"/>
      <c r="E498" s="57">
        <f>E499</f>
        <v>601</v>
      </c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ht="27" outlineLevel="3">
      <c r="A499" s="15" t="s">
        <v>185</v>
      </c>
      <c r="B499" s="10" t="s">
        <v>120</v>
      </c>
      <c r="C499" s="10" t="s">
        <v>90</v>
      </c>
      <c r="D499" s="10"/>
      <c r="E499" s="57">
        <f>E500+E504+E508</f>
        <v>601</v>
      </c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ht="13.5" outlineLevel="3">
      <c r="A500" s="23" t="s">
        <v>186</v>
      </c>
      <c r="B500" s="10" t="s">
        <v>120</v>
      </c>
      <c r="C500" s="10" t="s">
        <v>252</v>
      </c>
      <c r="D500" s="10"/>
      <c r="E500" s="57">
        <f>E501</f>
        <v>200</v>
      </c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ht="27" outlineLevel="3">
      <c r="A501" s="15" t="s">
        <v>226</v>
      </c>
      <c r="B501" s="10" t="s">
        <v>120</v>
      </c>
      <c r="C501" s="10" t="s">
        <v>275</v>
      </c>
      <c r="D501" s="10" t="s">
        <v>445</v>
      </c>
      <c r="E501" s="57">
        <f>E502</f>
        <v>200</v>
      </c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ht="13.5" outlineLevel="3">
      <c r="A502" s="27" t="s">
        <v>119</v>
      </c>
      <c r="B502" s="10" t="s">
        <v>120</v>
      </c>
      <c r="C502" s="10" t="s">
        <v>275</v>
      </c>
      <c r="D502" s="10" t="s">
        <v>170</v>
      </c>
      <c r="E502" s="57">
        <f>ведомственная!F535</f>
        <v>200</v>
      </c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ht="27" outlineLevel="3">
      <c r="A503" s="15" t="s">
        <v>185</v>
      </c>
      <c r="B503" s="10" t="s">
        <v>120</v>
      </c>
      <c r="C503" s="10" t="s">
        <v>91</v>
      </c>
      <c r="D503" s="10"/>
      <c r="E503" s="57">
        <f>E504</f>
        <v>350</v>
      </c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ht="13.5" outlineLevel="3">
      <c r="A504" s="23" t="s">
        <v>186</v>
      </c>
      <c r="B504" s="10" t="s">
        <v>120</v>
      </c>
      <c r="C504" s="10" t="s">
        <v>276</v>
      </c>
      <c r="D504" s="10" t="s">
        <v>445</v>
      </c>
      <c r="E504" s="57">
        <f>E505</f>
        <v>350</v>
      </c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ht="27" outlineLevel="3">
      <c r="A505" s="15" t="s">
        <v>226</v>
      </c>
      <c r="B505" s="10" t="s">
        <v>120</v>
      </c>
      <c r="C505" s="10" t="s">
        <v>276</v>
      </c>
      <c r="D505" s="10" t="s">
        <v>129</v>
      </c>
      <c r="E505" s="57">
        <f>E506</f>
        <v>350</v>
      </c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ht="13.5" outlineLevel="3">
      <c r="A506" s="17" t="s">
        <v>169</v>
      </c>
      <c r="B506" s="10" t="s">
        <v>120</v>
      </c>
      <c r="C506" s="10" t="s">
        <v>276</v>
      </c>
      <c r="D506" s="10" t="s">
        <v>170</v>
      </c>
      <c r="E506" s="57">
        <f>ведомственная!F539</f>
        <v>350</v>
      </c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ht="27" outlineLevel="3">
      <c r="A507" s="23" t="s">
        <v>379</v>
      </c>
      <c r="B507" s="10" t="s">
        <v>120</v>
      </c>
      <c r="C507" s="10" t="s">
        <v>559</v>
      </c>
      <c r="D507" s="10"/>
      <c r="E507" s="57">
        <f>E508</f>
        <v>51</v>
      </c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ht="27" outlineLevel="3">
      <c r="A508" s="15" t="s">
        <v>226</v>
      </c>
      <c r="B508" s="10" t="s">
        <v>120</v>
      </c>
      <c r="C508" s="10" t="s">
        <v>277</v>
      </c>
      <c r="D508" s="10" t="s">
        <v>445</v>
      </c>
      <c r="E508" s="57">
        <f>E509</f>
        <v>51</v>
      </c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ht="40.5" outlineLevel="3">
      <c r="A509" s="17" t="s">
        <v>147</v>
      </c>
      <c r="B509" s="10" t="s">
        <v>120</v>
      </c>
      <c r="C509" s="10" t="s">
        <v>277</v>
      </c>
      <c r="D509" s="10" t="s">
        <v>129</v>
      </c>
      <c r="E509" s="57">
        <f>E510</f>
        <v>51</v>
      </c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ht="13.5" outlineLevel="3">
      <c r="A510" s="17" t="s">
        <v>169</v>
      </c>
      <c r="B510" s="10" t="s">
        <v>120</v>
      </c>
      <c r="C510" s="10" t="s">
        <v>277</v>
      </c>
      <c r="D510" s="10" t="s">
        <v>170</v>
      </c>
      <c r="E510" s="57">
        <f>ведомственная!F543</f>
        <v>51</v>
      </c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ht="13.5" outlineLevel="3">
      <c r="A511" s="15" t="s">
        <v>575</v>
      </c>
      <c r="B511" s="10" t="s">
        <v>61</v>
      </c>
      <c r="C511" s="10"/>
      <c r="D511" s="10"/>
      <c r="E511" s="57">
        <f>E512+E526+E531</f>
        <v>91743</v>
      </c>
      <c r="F511" s="3"/>
      <c r="G511" s="7"/>
      <c r="H511" s="3"/>
      <c r="I511" s="3"/>
      <c r="J511" s="3"/>
      <c r="K511" s="3"/>
      <c r="L511" s="3"/>
      <c r="M511" s="3"/>
      <c r="N511" s="3"/>
      <c r="O511" s="3"/>
      <c r="P511" s="3"/>
    </row>
    <row r="512" spans="1:16" ht="27" outlineLevel="3">
      <c r="A512" s="15" t="s">
        <v>185</v>
      </c>
      <c r="B512" s="10" t="s">
        <v>61</v>
      </c>
      <c r="C512" s="10" t="s">
        <v>90</v>
      </c>
      <c r="D512" s="10"/>
      <c r="E512" s="57">
        <f>E513</f>
        <v>29917</v>
      </c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ht="27" outlineLevel="3">
      <c r="A513" s="23" t="s">
        <v>379</v>
      </c>
      <c r="B513" s="10" t="s">
        <v>61</v>
      </c>
      <c r="C513" s="10" t="s">
        <v>559</v>
      </c>
      <c r="D513" s="10"/>
      <c r="E513" s="57">
        <f>E514+E521</f>
        <v>29917</v>
      </c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ht="27" outlineLevel="3">
      <c r="A514" s="17" t="s">
        <v>227</v>
      </c>
      <c r="B514" s="10" t="s">
        <v>61</v>
      </c>
      <c r="C514" s="10" t="s">
        <v>560</v>
      </c>
      <c r="D514" s="10"/>
      <c r="E514" s="57">
        <f>E519+E515+E517</f>
        <v>28766.7</v>
      </c>
      <c r="F514" s="7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ht="13.5" outlineLevel="3">
      <c r="A515" s="17" t="s">
        <v>149</v>
      </c>
      <c r="B515" s="10" t="s">
        <v>61</v>
      </c>
      <c r="C515" s="10" t="s">
        <v>560</v>
      </c>
      <c r="D515" s="10" t="s">
        <v>151</v>
      </c>
      <c r="E515" s="57">
        <f>E516</f>
        <v>18599</v>
      </c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ht="13.5" outlineLevel="3">
      <c r="A516" s="17" t="s">
        <v>150</v>
      </c>
      <c r="B516" s="10" t="s">
        <v>61</v>
      </c>
      <c r="C516" s="10" t="s">
        <v>560</v>
      </c>
      <c r="D516" s="10" t="s">
        <v>152</v>
      </c>
      <c r="E516" s="57">
        <f>ведомственная!F549</f>
        <v>18599</v>
      </c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ht="13.5" outlineLevel="3">
      <c r="A517" s="17" t="s">
        <v>157</v>
      </c>
      <c r="B517" s="10" t="s">
        <v>61</v>
      </c>
      <c r="C517" s="10" t="s">
        <v>560</v>
      </c>
      <c r="D517" s="10" t="s">
        <v>158</v>
      </c>
      <c r="E517" s="57">
        <f>E518</f>
        <v>7167.7</v>
      </c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ht="13.5" outlineLevel="3">
      <c r="A518" s="25" t="s">
        <v>166</v>
      </c>
      <c r="B518" s="10" t="s">
        <v>61</v>
      </c>
      <c r="C518" s="10" t="s">
        <v>560</v>
      </c>
      <c r="D518" s="10" t="s">
        <v>167</v>
      </c>
      <c r="E518" s="57">
        <f>ведомственная!F641</f>
        <v>7167.7</v>
      </c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ht="13.5" outlineLevel="3">
      <c r="A519" s="24" t="s">
        <v>153</v>
      </c>
      <c r="B519" s="10" t="s">
        <v>61</v>
      </c>
      <c r="C519" s="10" t="s">
        <v>560</v>
      </c>
      <c r="D519" s="10" t="s">
        <v>155</v>
      </c>
      <c r="E519" s="57">
        <f>E520</f>
        <v>3000</v>
      </c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ht="27" outlineLevel="3">
      <c r="A520" s="24" t="s">
        <v>171</v>
      </c>
      <c r="B520" s="10" t="s">
        <v>61</v>
      </c>
      <c r="C520" s="10" t="s">
        <v>560</v>
      </c>
      <c r="D520" s="10" t="s">
        <v>87</v>
      </c>
      <c r="E520" s="57">
        <f>ведомственная!F293</f>
        <v>3000</v>
      </c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ht="13.5" outlineLevel="3">
      <c r="A521" s="15" t="s">
        <v>377</v>
      </c>
      <c r="B521" s="10" t="s">
        <v>61</v>
      </c>
      <c r="C521" s="10" t="s">
        <v>278</v>
      </c>
      <c r="D521" s="10" t="s">
        <v>445</v>
      </c>
      <c r="E521" s="57">
        <f>E522+E524</f>
        <v>1150.3</v>
      </c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ht="13.5" outlineLevel="3">
      <c r="A522" s="17" t="s">
        <v>149</v>
      </c>
      <c r="B522" s="10" t="s">
        <v>61</v>
      </c>
      <c r="C522" s="10" t="s">
        <v>278</v>
      </c>
      <c r="D522" s="10" t="s">
        <v>151</v>
      </c>
      <c r="E522" s="57">
        <f>E523</f>
        <v>551</v>
      </c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ht="13.5" outlineLevel="3">
      <c r="A523" s="17" t="s">
        <v>150</v>
      </c>
      <c r="B523" s="10" t="s">
        <v>61</v>
      </c>
      <c r="C523" s="10" t="s">
        <v>278</v>
      </c>
      <c r="D523" s="10" t="s">
        <v>152</v>
      </c>
      <c r="E523" s="57">
        <f>ведомственная!F552</f>
        <v>551</v>
      </c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ht="13.5" outlineLevel="3">
      <c r="A524" s="17" t="s">
        <v>157</v>
      </c>
      <c r="B524" s="10" t="s">
        <v>61</v>
      </c>
      <c r="C524" s="10" t="s">
        <v>278</v>
      </c>
      <c r="D524" s="10" t="s">
        <v>158</v>
      </c>
      <c r="E524" s="57">
        <f>E525</f>
        <v>599.29999999999995</v>
      </c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ht="13.5" outlineLevel="3">
      <c r="A525" s="25" t="s">
        <v>166</v>
      </c>
      <c r="B525" s="10" t="s">
        <v>61</v>
      </c>
      <c r="C525" s="10" t="s">
        <v>278</v>
      </c>
      <c r="D525" s="10" t="s">
        <v>167</v>
      </c>
      <c r="E525" s="57">
        <f>ведомственная!F644</f>
        <v>599.29999999999995</v>
      </c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ht="13.5" outlineLevel="3">
      <c r="A526" s="15" t="s">
        <v>237</v>
      </c>
      <c r="B526" s="10" t="s">
        <v>61</v>
      </c>
      <c r="C526" s="10" t="s">
        <v>93</v>
      </c>
      <c r="D526" s="10"/>
      <c r="E526" s="57">
        <f>E527</f>
        <v>50</v>
      </c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ht="13.5" outlineLevel="3">
      <c r="A527" s="15" t="s">
        <v>179</v>
      </c>
      <c r="B527" s="10" t="s">
        <v>61</v>
      </c>
      <c r="C527" s="10" t="s">
        <v>107</v>
      </c>
      <c r="D527" s="10" t="s">
        <v>445</v>
      </c>
      <c r="E527" s="57">
        <f>E528</f>
        <v>50</v>
      </c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ht="13.5" outlineLevel="3">
      <c r="A528" s="15" t="s">
        <v>232</v>
      </c>
      <c r="B528" s="10" t="s">
        <v>61</v>
      </c>
      <c r="C528" s="10" t="s">
        <v>500</v>
      </c>
      <c r="D528" s="10"/>
      <c r="E528" s="57">
        <f>E529</f>
        <v>50</v>
      </c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ht="13.5" outlineLevel="3">
      <c r="A529" s="17" t="s">
        <v>149</v>
      </c>
      <c r="B529" s="10" t="s">
        <v>61</v>
      </c>
      <c r="C529" s="10" t="s">
        <v>500</v>
      </c>
      <c r="D529" s="10" t="s">
        <v>151</v>
      </c>
      <c r="E529" s="57">
        <f>E530</f>
        <v>50</v>
      </c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ht="13.5" outlineLevel="3">
      <c r="A530" s="17" t="s">
        <v>150</v>
      </c>
      <c r="B530" s="10" t="s">
        <v>61</v>
      </c>
      <c r="C530" s="10" t="s">
        <v>500</v>
      </c>
      <c r="D530" s="10" t="s">
        <v>152</v>
      </c>
      <c r="E530" s="57">
        <f>ведомственная!F649</f>
        <v>50</v>
      </c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ht="27" outlineLevel="3">
      <c r="A531" s="26" t="s">
        <v>424</v>
      </c>
      <c r="B531" s="10" t="s">
        <v>61</v>
      </c>
      <c r="C531" s="10" t="s">
        <v>298</v>
      </c>
      <c r="D531" s="10"/>
      <c r="E531" s="57">
        <f>E532+E548</f>
        <v>61776</v>
      </c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ht="13.5" outlineLevel="3">
      <c r="A532" s="26" t="s">
        <v>425</v>
      </c>
      <c r="B532" s="10" t="s">
        <v>61</v>
      </c>
      <c r="C532" s="10" t="s">
        <v>330</v>
      </c>
      <c r="D532" s="10"/>
      <c r="E532" s="57">
        <f>E533+E542+E545</f>
        <v>56277</v>
      </c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ht="13.5" outlineLevel="3">
      <c r="A533" s="15" t="s">
        <v>249</v>
      </c>
      <c r="B533" s="10" t="s">
        <v>61</v>
      </c>
      <c r="C533" s="10" t="s">
        <v>331</v>
      </c>
      <c r="D533" s="10" t="s">
        <v>445</v>
      </c>
      <c r="E533" s="57">
        <f>E538+E534+E536+E540</f>
        <v>54027</v>
      </c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ht="40.5" outlineLevel="3">
      <c r="A534" s="17" t="s">
        <v>147</v>
      </c>
      <c r="B534" s="10" t="s">
        <v>61</v>
      </c>
      <c r="C534" s="10" t="s">
        <v>331</v>
      </c>
      <c r="D534" s="10" t="s">
        <v>129</v>
      </c>
      <c r="E534" s="57">
        <f>E535</f>
        <v>5300</v>
      </c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ht="13.5" outlineLevel="3">
      <c r="A535" s="17" t="s">
        <v>169</v>
      </c>
      <c r="B535" s="10" t="s">
        <v>61</v>
      </c>
      <c r="C535" s="10" t="s">
        <v>331</v>
      </c>
      <c r="D535" s="10" t="s">
        <v>170</v>
      </c>
      <c r="E535" s="57">
        <f>ведомственная!F654</f>
        <v>5300</v>
      </c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ht="13.5" outlineLevel="3">
      <c r="A536" s="17" t="s">
        <v>149</v>
      </c>
      <c r="B536" s="10" t="s">
        <v>61</v>
      </c>
      <c r="C536" s="10" t="s">
        <v>331</v>
      </c>
      <c r="D536" s="10" t="s">
        <v>151</v>
      </c>
      <c r="E536" s="57">
        <f>E537</f>
        <v>185</v>
      </c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ht="13.5" outlineLevel="3">
      <c r="A537" s="17" t="s">
        <v>150</v>
      </c>
      <c r="B537" s="10" t="s">
        <v>61</v>
      </c>
      <c r="C537" s="10" t="s">
        <v>331</v>
      </c>
      <c r="D537" s="10" t="s">
        <v>152</v>
      </c>
      <c r="E537" s="57">
        <f>ведомственная!F656</f>
        <v>185</v>
      </c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ht="13.5" outlineLevel="3">
      <c r="A538" s="17" t="s">
        <v>157</v>
      </c>
      <c r="B538" s="10" t="s">
        <v>61</v>
      </c>
      <c r="C538" s="10" t="s">
        <v>331</v>
      </c>
      <c r="D538" s="10" t="s">
        <v>158</v>
      </c>
      <c r="E538" s="57">
        <f>E539</f>
        <v>48541.8</v>
      </c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ht="13.5" outlineLevel="3">
      <c r="A539" s="25" t="s">
        <v>166</v>
      </c>
      <c r="B539" s="10" t="s">
        <v>61</v>
      </c>
      <c r="C539" s="10" t="s">
        <v>331</v>
      </c>
      <c r="D539" s="10" t="s">
        <v>167</v>
      </c>
      <c r="E539" s="57">
        <f>ведомственная!F658</f>
        <v>48541.8</v>
      </c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ht="13.5" outlineLevel="3">
      <c r="A540" s="16" t="s">
        <v>153</v>
      </c>
      <c r="B540" s="10" t="s">
        <v>61</v>
      </c>
      <c r="C540" s="10" t="s">
        <v>331</v>
      </c>
      <c r="D540" s="10" t="s">
        <v>155</v>
      </c>
      <c r="E540" s="57">
        <f>E541</f>
        <v>0.2</v>
      </c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ht="13.5" outlineLevel="3">
      <c r="A541" s="17" t="s">
        <v>154</v>
      </c>
      <c r="B541" s="10" t="s">
        <v>61</v>
      </c>
      <c r="C541" s="10" t="s">
        <v>331</v>
      </c>
      <c r="D541" s="10" t="s">
        <v>156</v>
      </c>
      <c r="E541" s="57">
        <f>ведомственная!F660</f>
        <v>0.2</v>
      </c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ht="27" outlineLevel="3">
      <c r="A542" s="25" t="s">
        <v>241</v>
      </c>
      <c r="B542" s="10" t="s">
        <v>61</v>
      </c>
      <c r="C542" s="10" t="s">
        <v>299</v>
      </c>
      <c r="D542" s="10" t="s">
        <v>445</v>
      </c>
      <c r="E542" s="57">
        <f>E543</f>
        <v>29</v>
      </c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ht="13.5" outlineLevel="3">
      <c r="A543" s="17" t="s">
        <v>157</v>
      </c>
      <c r="B543" s="10" t="s">
        <v>61</v>
      </c>
      <c r="C543" s="10" t="s">
        <v>299</v>
      </c>
      <c r="D543" s="10" t="s">
        <v>158</v>
      </c>
      <c r="E543" s="57">
        <f>E544</f>
        <v>29</v>
      </c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ht="13.5" outlineLevel="3">
      <c r="A544" s="25" t="s">
        <v>166</v>
      </c>
      <c r="B544" s="10" t="s">
        <v>61</v>
      </c>
      <c r="C544" s="10" t="s">
        <v>299</v>
      </c>
      <c r="D544" s="10" t="s">
        <v>167</v>
      </c>
      <c r="E544" s="57">
        <f>ведомственная!F663</f>
        <v>29</v>
      </c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ht="13.5" outlineLevel="3">
      <c r="A545" s="15" t="s">
        <v>240</v>
      </c>
      <c r="B545" s="10" t="s">
        <v>61</v>
      </c>
      <c r="C545" s="10" t="s">
        <v>300</v>
      </c>
      <c r="D545" s="10"/>
      <c r="E545" s="57">
        <f>E546</f>
        <v>2221</v>
      </c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ht="13.5" outlineLevel="3">
      <c r="A546" s="17" t="s">
        <v>157</v>
      </c>
      <c r="B546" s="10" t="s">
        <v>61</v>
      </c>
      <c r="C546" s="10" t="s">
        <v>300</v>
      </c>
      <c r="D546" s="10" t="s">
        <v>158</v>
      </c>
      <c r="E546" s="57">
        <f>E547</f>
        <v>2221</v>
      </c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ht="13.5" outlineLevel="3">
      <c r="A547" s="25" t="s">
        <v>166</v>
      </c>
      <c r="B547" s="10" t="s">
        <v>61</v>
      </c>
      <c r="C547" s="10" t="s">
        <v>300</v>
      </c>
      <c r="D547" s="10" t="s">
        <v>167</v>
      </c>
      <c r="E547" s="57">
        <f>ведомственная!F666</f>
        <v>2221</v>
      </c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ht="13.5" outlineLevel="3">
      <c r="A548" s="26" t="s">
        <v>47</v>
      </c>
      <c r="B548" s="10" t="s">
        <v>61</v>
      </c>
      <c r="C548" s="10" t="s">
        <v>302</v>
      </c>
      <c r="D548" s="10"/>
      <c r="E548" s="57">
        <f>E549+E552</f>
        <v>5499</v>
      </c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ht="13.5" outlineLevel="3">
      <c r="A549" s="15" t="s">
        <v>249</v>
      </c>
      <c r="B549" s="10" t="s">
        <v>61</v>
      </c>
      <c r="C549" s="10" t="s">
        <v>303</v>
      </c>
      <c r="D549" s="10" t="s">
        <v>445</v>
      </c>
      <c r="E549" s="57">
        <f>E550</f>
        <v>5349</v>
      </c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ht="13.5" outlineLevel="3">
      <c r="A550" s="17" t="s">
        <v>157</v>
      </c>
      <c r="B550" s="10" t="s">
        <v>61</v>
      </c>
      <c r="C550" s="10" t="s">
        <v>303</v>
      </c>
      <c r="D550" s="10" t="s">
        <v>158</v>
      </c>
      <c r="E550" s="57">
        <f>E551</f>
        <v>5349</v>
      </c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ht="13.5" outlineLevel="3">
      <c r="A551" s="25" t="s">
        <v>166</v>
      </c>
      <c r="B551" s="10" t="s">
        <v>61</v>
      </c>
      <c r="C551" s="10" t="s">
        <v>303</v>
      </c>
      <c r="D551" s="10" t="s">
        <v>167</v>
      </c>
      <c r="E551" s="57">
        <f>ведомственная!F670</f>
        <v>5349</v>
      </c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ht="13.5" outlineLevel="3">
      <c r="A552" s="15" t="s">
        <v>240</v>
      </c>
      <c r="B552" s="10" t="s">
        <v>61</v>
      </c>
      <c r="C552" s="10" t="s">
        <v>301</v>
      </c>
      <c r="D552" s="10" t="s">
        <v>445</v>
      </c>
      <c r="E552" s="57">
        <f>E553</f>
        <v>150</v>
      </c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ht="13.5" outlineLevel="3">
      <c r="A553" s="17" t="s">
        <v>157</v>
      </c>
      <c r="B553" s="10" t="s">
        <v>61</v>
      </c>
      <c r="C553" s="10" t="s">
        <v>301</v>
      </c>
      <c r="D553" s="10" t="s">
        <v>158</v>
      </c>
      <c r="E553" s="57">
        <f>E554</f>
        <v>150</v>
      </c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ht="13.5" outlineLevel="3">
      <c r="A554" s="25" t="s">
        <v>166</v>
      </c>
      <c r="B554" s="10" t="s">
        <v>61</v>
      </c>
      <c r="C554" s="10" t="s">
        <v>301</v>
      </c>
      <c r="D554" s="10" t="s">
        <v>167</v>
      </c>
      <c r="E554" s="57">
        <f>ведомственная!F673</f>
        <v>150</v>
      </c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ht="13.5" outlineLevel="1">
      <c r="A555" s="15" t="s">
        <v>62</v>
      </c>
      <c r="B555" s="10" t="s">
        <v>63</v>
      </c>
      <c r="C555" s="10"/>
      <c r="D555" s="10" t="s">
        <v>445</v>
      </c>
      <c r="E555" s="57">
        <f>E556+E594+E613+E602</f>
        <v>86723.3</v>
      </c>
    </row>
    <row r="556" spans="1:16" ht="27" outlineLevel="1">
      <c r="A556" s="15" t="s">
        <v>185</v>
      </c>
      <c r="B556" s="10" t="s">
        <v>63</v>
      </c>
      <c r="C556" s="10" t="s">
        <v>90</v>
      </c>
      <c r="D556" s="10"/>
      <c r="E556" s="57">
        <f>E557+E561</f>
        <v>64883.1</v>
      </c>
    </row>
    <row r="557" spans="1:16" ht="13.5" outlineLevel="2">
      <c r="A557" s="23" t="s">
        <v>186</v>
      </c>
      <c r="B557" s="10" t="s">
        <v>63</v>
      </c>
      <c r="C557" s="10" t="s">
        <v>252</v>
      </c>
      <c r="D557" s="10"/>
      <c r="E557" s="57">
        <f>E558</f>
        <v>1746</v>
      </c>
    </row>
    <row r="558" spans="1:16" ht="40.5" outlineLevel="3">
      <c r="A558" s="22" t="s">
        <v>228</v>
      </c>
      <c r="B558" s="10" t="s">
        <v>63</v>
      </c>
      <c r="C558" s="10" t="s">
        <v>279</v>
      </c>
      <c r="D558" s="10" t="s">
        <v>445</v>
      </c>
      <c r="E558" s="57">
        <f>E559</f>
        <v>1746</v>
      </c>
    </row>
    <row r="559" spans="1:16" ht="40.5" outlineLevel="3">
      <c r="A559" s="17" t="s">
        <v>147</v>
      </c>
      <c r="B559" s="10" t="s">
        <v>63</v>
      </c>
      <c r="C559" s="10" t="s">
        <v>279</v>
      </c>
      <c r="D559" s="10" t="s">
        <v>129</v>
      </c>
      <c r="E559" s="57">
        <f>E560</f>
        <v>1746</v>
      </c>
    </row>
    <row r="560" spans="1:16" ht="13.5" outlineLevel="3">
      <c r="A560" s="17" t="s">
        <v>169</v>
      </c>
      <c r="B560" s="10" t="s">
        <v>63</v>
      </c>
      <c r="C560" s="10" t="s">
        <v>279</v>
      </c>
      <c r="D560" s="10" t="s">
        <v>170</v>
      </c>
      <c r="E560" s="57">
        <f>ведомственная!F558</f>
        <v>1746</v>
      </c>
    </row>
    <row r="561" spans="1:5" ht="13.5" outlineLevel="3">
      <c r="A561" s="25" t="s">
        <v>229</v>
      </c>
      <c r="B561" s="10" t="s">
        <v>63</v>
      </c>
      <c r="C561" s="10" t="s">
        <v>280</v>
      </c>
      <c r="D561" s="10"/>
      <c r="E561" s="57">
        <f>E569+E572+E562+E579+E582+E585+E588+E591</f>
        <v>63137.1</v>
      </c>
    </row>
    <row r="562" spans="1:5" ht="27" outlineLevel="3">
      <c r="A562" s="15" t="s">
        <v>203</v>
      </c>
      <c r="B562" s="10" t="s">
        <v>63</v>
      </c>
      <c r="C562" s="10" t="s">
        <v>281</v>
      </c>
      <c r="D562" s="10" t="s">
        <v>445</v>
      </c>
      <c r="E562" s="57">
        <f>E563+E565+E567</f>
        <v>35626</v>
      </c>
    </row>
    <row r="563" spans="1:5" ht="40.5" outlineLevel="3">
      <c r="A563" s="17" t="s">
        <v>147</v>
      </c>
      <c r="B563" s="10" t="s">
        <v>63</v>
      </c>
      <c r="C563" s="10" t="s">
        <v>281</v>
      </c>
      <c r="D563" s="10" t="s">
        <v>129</v>
      </c>
      <c r="E563" s="57">
        <f>E564</f>
        <v>31156.1</v>
      </c>
    </row>
    <row r="564" spans="1:5" ht="13.5" outlineLevel="3">
      <c r="A564" s="17" t="s">
        <v>169</v>
      </c>
      <c r="B564" s="10" t="s">
        <v>63</v>
      </c>
      <c r="C564" s="10" t="s">
        <v>281</v>
      </c>
      <c r="D564" s="10" t="s">
        <v>170</v>
      </c>
      <c r="E564" s="57">
        <f>ведомственная!F562</f>
        <v>31156.1</v>
      </c>
    </row>
    <row r="565" spans="1:5" ht="13.5" outlineLevel="3">
      <c r="A565" s="17" t="s">
        <v>149</v>
      </c>
      <c r="B565" s="10" t="s">
        <v>63</v>
      </c>
      <c r="C565" s="10" t="s">
        <v>281</v>
      </c>
      <c r="D565" s="10" t="s">
        <v>151</v>
      </c>
      <c r="E565" s="57">
        <f>E566</f>
        <v>4435.5</v>
      </c>
    </row>
    <row r="566" spans="1:5" ht="13.5" outlineLevel="3">
      <c r="A566" s="17" t="s">
        <v>150</v>
      </c>
      <c r="B566" s="10" t="s">
        <v>63</v>
      </c>
      <c r="C566" s="10" t="s">
        <v>281</v>
      </c>
      <c r="D566" s="10" t="s">
        <v>152</v>
      </c>
      <c r="E566" s="57">
        <f>ведомственная!F564</f>
        <v>4435.5</v>
      </c>
    </row>
    <row r="567" spans="1:5" ht="13.5" outlineLevel="3">
      <c r="A567" s="16" t="s">
        <v>153</v>
      </c>
      <c r="B567" s="10" t="s">
        <v>63</v>
      </c>
      <c r="C567" s="10" t="s">
        <v>281</v>
      </c>
      <c r="D567" s="10" t="s">
        <v>155</v>
      </c>
      <c r="E567" s="57">
        <f>E568</f>
        <v>34.4</v>
      </c>
    </row>
    <row r="568" spans="1:5" ht="13.5" outlineLevel="3">
      <c r="A568" s="17" t="s">
        <v>154</v>
      </c>
      <c r="B568" s="10" t="s">
        <v>63</v>
      </c>
      <c r="C568" s="10" t="s">
        <v>281</v>
      </c>
      <c r="D568" s="10" t="s">
        <v>156</v>
      </c>
      <c r="E568" s="57">
        <f>ведомственная!F566</f>
        <v>34.4</v>
      </c>
    </row>
    <row r="569" spans="1:5" ht="27" outlineLevel="3">
      <c r="A569" s="71" t="s">
        <v>421</v>
      </c>
      <c r="B569" s="10" t="s">
        <v>63</v>
      </c>
      <c r="C569" s="10" t="s">
        <v>282</v>
      </c>
      <c r="D569" s="10"/>
      <c r="E569" s="57">
        <f>E570</f>
        <v>7755.5</v>
      </c>
    </row>
    <row r="570" spans="1:5" ht="13.5" outlineLevel="3">
      <c r="A570" s="17" t="s">
        <v>157</v>
      </c>
      <c r="B570" s="10" t="s">
        <v>63</v>
      </c>
      <c r="C570" s="10" t="s">
        <v>282</v>
      </c>
      <c r="D570" s="10" t="s">
        <v>158</v>
      </c>
      <c r="E570" s="57">
        <f>E571</f>
        <v>7755.5</v>
      </c>
    </row>
    <row r="571" spans="1:5" ht="13.5" outlineLevel="3">
      <c r="A571" s="81" t="s">
        <v>166</v>
      </c>
      <c r="B571" s="10" t="s">
        <v>63</v>
      </c>
      <c r="C571" s="10" t="s">
        <v>282</v>
      </c>
      <c r="D571" s="10" t="s">
        <v>167</v>
      </c>
      <c r="E571" s="57">
        <f>ведомственная!F569</f>
        <v>7755.5</v>
      </c>
    </row>
    <row r="572" spans="1:5" ht="27" outlineLevel="3">
      <c r="A572" s="80" t="s">
        <v>422</v>
      </c>
      <c r="B572" s="79" t="s">
        <v>63</v>
      </c>
      <c r="C572" s="10" t="s">
        <v>283</v>
      </c>
      <c r="D572" s="10"/>
      <c r="E572" s="57">
        <f>E573+E575+E577</f>
        <v>15225.4</v>
      </c>
    </row>
    <row r="573" spans="1:5" ht="40.5" outlineLevel="3">
      <c r="A573" s="17" t="s">
        <v>147</v>
      </c>
      <c r="B573" s="10" t="s">
        <v>63</v>
      </c>
      <c r="C573" s="10" t="s">
        <v>283</v>
      </c>
      <c r="D573" s="10" t="s">
        <v>129</v>
      </c>
      <c r="E573" s="57">
        <f>E574</f>
        <v>8439</v>
      </c>
    </row>
    <row r="574" spans="1:5" ht="13.5" outlineLevel="3">
      <c r="A574" s="17" t="s">
        <v>169</v>
      </c>
      <c r="B574" s="10" t="s">
        <v>63</v>
      </c>
      <c r="C574" s="10" t="s">
        <v>283</v>
      </c>
      <c r="D574" s="10" t="s">
        <v>170</v>
      </c>
      <c r="E574" s="57">
        <v>8439</v>
      </c>
    </row>
    <row r="575" spans="1:5" ht="13.5" outlineLevel="3">
      <c r="A575" s="17" t="s">
        <v>149</v>
      </c>
      <c r="B575" s="10" t="s">
        <v>63</v>
      </c>
      <c r="C575" s="10" t="s">
        <v>283</v>
      </c>
      <c r="D575" s="10" t="s">
        <v>151</v>
      </c>
      <c r="E575" s="57">
        <f>E576</f>
        <v>6440.6</v>
      </c>
    </row>
    <row r="576" spans="1:5" ht="13.5" outlineLevel="3">
      <c r="A576" s="17" t="s">
        <v>150</v>
      </c>
      <c r="B576" s="10" t="s">
        <v>63</v>
      </c>
      <c r="C576" s="10" t="s">
        <v>283</v>
      </c>
      <c r="D576" s="10" t="s">
        <v>152</v>
      </c>
      <c r="E576" s="57">
        <v>6440.6</v>
      </c>
    </row>
    <row r="577" spans="1:5" ht="13.5" outlineLevel="3">
      <c r="A577" s="16" t="s">
        <v>153</v>
      </c>
      <c r="B577" s="10" t="s">
        <v>63</v>
      </c>
      <c r="C577" s="10" t="s">
        <v>283</v>
      </c>
      <c r="D577" s="10" t="s">
        <v>155</v>
      </c>
      <c r="E577" s="57">
        <f>E578</f>
        <v>345.8</v>
      </c>
    </row>
    <row r="578" spans="1:5" ht="13.5" outlineLevel="3">
      <c r="A578" s="17" t="s">
        <v>154</v>
      </c>
      <c r="B578" s="10" t="s">
        <v>63</v>
      </c>
      <c r="C578" s="10" t="s">
        <v>283</v>
      </c>
      <c r="D578" s="10" t="s">
        <v>156</v>
      </c>
      <c r="E578" s="57">
        <v>345.8</v>
      </c>
    </row>
    <row r="579" spans="1:5" ht="13.5" outlineLevel="3">
      <c r="A579" s="17" t="s">
        <v>230</v>
      </c>
      <c r="B579" s="10" t="s">
        <v>63</v>
      </c>
      <c r="C579" s="10" t="s">
        <v>284</v>
      </c>
      <c r="D579" s="10"/>
      <c r="E579" s="57">
        <f>E580</f>
        <v>2547.1999999999998</v>
      </c>
    </row>
    <row r="580" spans="1:5" ht="13.5" outlineLevel="3">
      <c r="A580" s="17" t="s">
        <v>149</v>
      </c>
      <c r="B580" s="10" t="s">
        <v>63</v>
      </c>
      <c r="C580" s="10" t="s">
        <v>284</v>
      </c>
      <c r="D580" s="10" t="s">
        <v>152</v>
      </c>
      <c r="E580" s="57">
        <f>E581</f>
        <v>2547.1999999999998</v>
      </c>
    </row>
    <row r="581" spans="1:5" ht="13.5" outlineLevel="3">
      <c r="A581" s="17" t="s">
        <v>150</v>
      </c>
      <c r="B581" s="10" t="s">
        <v>63</v>
      </c>
      <c r="C581" s="10" t="s">
        <v>284</v>
      </c>
      <c r="D581" s="10" t="s">
        <v>152</v>
      </c>
      <c r="E581" s="57">
        <f>ведомственная!F579</f>
        <v>2547.1999999999998</v>
      </c>
    </row>
    <row r="582" spans="1:5" ht="27" outlineLevel="3">
      <c r="A582" s="17" t="s">
        <v>204</v>
      </c>
      <c r="B582" s="10" t="s">
        <v>63</v>
      </c>
      <c r="C582" s="10" t="s">
        <v>285</v>
      </c>
      <c r="D582" s="10"/>
      <c r="E582" s="57">
        <f>E583</f>
        <v>80</v>
      </c>
    </row>
    <row r="583" spans="1:5" ht="13.5" outlineLevel="3">
      <c r="A583" s="17" t="s">
        <v>149</v>
      </c>
      <c r="B583" s="10" t="s">
        <v>63</v>
      </c>
      <c r="C583" s="10" t="s">
        <v>285</v>
      </c>
      <c r="D583" s="10" t="s">
        <v>151</v>
      </c>
      <c r="E583" s="57">
        <f>E584</f>
        <v>80</v>
      </c>
    </row>
    <row r="584" spans="1:5" ht="13.5" outlineLevel="3">
      <c r="A584" s="17" t="s">
        <v>150</v>
      </c>
      <c r="B584" s="10" t="s">
        <v>63</v>
      </c>
      <c r="C584" s="10" t="s">
        <v>285</v>
      </c>
      <c r="D584" s="10" t="s">
        <v>152</v>
      </c>
      <c r="E584" s="57">
        <f>ведомственная!F582</f>
        <v>80</v>
      </c>
    </row>
    <row r="585" spans="1:5" ht="27" outlineLevel="3">
      <c r="A585" s="17" t="s">
        <v>231</v>
      </c>
      <c r="B585" s="10" t="s">
        <v>63</v>
      </c>
      <c r="C585" s="10" t="s">
        <v>286</v>
      </c>
      <c r="D585" s="10"/>
      <c r="E585" s="57">
        <f>E586</f>
        <v>1903</v>
      </c>
    </row>
    <row r="586" spans="1:5" ht="13.5" outlineLevel="3">
      <c r="A586" s="17" t="s">
        <v>149</v>
      </c>
      <c r="B586" s="10" t="s">
        <v>63</v>
      </c>
      <c r="C586" s="10" t="s">
        <v>286</v>
      </c>
      <c r="D586" s="10" t="s">
        <v>151</v>
      </c>
      <c r="E586" s="57">
        <f>E587</f>
        <v>1903</v>
      </c>
    </row>
    <row r="587" spans="1:5" ht="13.5" outlineLevel="3">
      <c r="A587" s="17" t="s">
        <v>150</v>
      </c>
      <c r="B587" s="10" t="s">
        <v>63</v>
      </c>
      <c r="C587" s="10" t="s">
        <v>286</v>
      </c>
      <c r="D587" s="10" t="s">
        <v>152</v>
      </c>
      <c r="E587" s="57">
        <f>ведомственная!F585</f>
        <v>1903</v>
      </c>
    </row>
    <row r="588" spans="1:5" ht="27" outlineLevel="3">
      <c r="A588" s="17" t="s">
        <v>380</v>
      </c>
      <c r="B588" s="10" t="s">
        <v>63</v>
      </c>
      <c r="C588" s="10" t="s">
        <v>287</v>
      </c>
      <c r="D588" s="10"/>
      <c r="E588" s="57">
        <f>E589</f>
        <v>0</v>
      </c>
    </row>
    <row r="589" spans="1:5" ht="13.5" outlineLevel="3">
      <c r="A589" s="17" t="s">
        <v>157</v>
      </c>
      <c r="B589" s="10" t="s">
        <v>63</v>
      </c>
      <c r="C589" s="10" t="s">
        <v>287</v>
      </c>
      <c r="D589" s="10" t="s">
        <v>158</v>
      </c>
      <c r="E589" s="57">
        <f>E590</f>
        <v>0</v>
      </c>
    </row>
    <row r="590" spans="1:5" ht="13.5" outlineLevel="3">
      <c r="A590" s="25" t="s">
        <v>166</v>
      </c>
      <c r="B590" s="10" t="s">
        <v>63</v>
      </c>
      <c r="C590" s="10" t="s">
        <v>287</v>
      </c>
      <c r="D590" s="10" t="s">
        <v>167</v>
      </c>
      <c r="E590" s="57"/>
    </row>
    <row r="591" spans="1:5" ht="27" outlineLevel="3">
      <c r="A591" s="25" t="s">
        <v>21</v>
      </c>
      <c r="B591" s="10" t="s">
        <v>63</v>
      </c>
      <c r="C591" s="10" t="s">
        <v>288</v>
      </c>
      <c r="D591" s="10"/>
      <c r="E591" s="57">
        <f>E592</f>
        <v>0</v>
      </c>
    </row>
    <row r="592" spans="1:5" ht="13.5" outlineLevel="3">
      <c r="A592" s="17" t="s">
        <v>157</v>
      </c>
      <c r="B592" s="10" t="s">
        <v>63</v>
      </c>
      <c r="C592" s="10" t="s">
        <v>288</v>
      </c>
      <c r="D592" s="10" t="s">
        <v>158</v>
      </c>
      <c r="E592" s="57">
        <f>E593</f>
        <v>0</v>
      </c>
    </row>
    <row r="593" spans="1:5" ht="13.5" outlineLevel="3">
      <c r="A593" s="25" t="s">
        <v>166</v>
      </c>
      <c r="B593" s="10" t="s">
        <v>63</v>
      </c>
      <c r="C593" s="10" t="s">
        <v>288</v>
      </c>
      <c r="D593" s="10" t="s">
        <v>167</v>
      </c>
      <c r="E593" s="57"/>
    </row>
    <row r="594" spans="1:5" ht="13.5" outlineLevel="3">
      <c r="A594" s="15" t="s">
        <v>237</v>
      </c>
      <c r="B594" s="10" t="s">
        <v>63</v>
      </c>
      <c r="C594" s="10" t="s">
        <v>93</v>
      </c>
      <c r="D594" s="10"/>
      <c r="E594" s="57">
        <f>E595</f>
        <v>720</v>
      </c>
    </row>
    <row r="595" spans="1:5" ht="13.5" outlineLevel="3">
      <c r="A595" s="15" t="s">
        <v>179</v>
      </c>
      <c r="B595" s="10" t="s">
        <v>63</v>
      </c>
      <c r="C595" s="10" t="s">
        <v>107</v>
      </c>
      <c r="D595" s="10"/>
      <c r="E595" s="57">
        <f>E599+E596</f>
        <v>720</v>
      </c>
    </row>
    <row r="596" spans="1:5" ht="13.5" outlineLevel="3">
      <c r="A596" s="15" t="s">
        <v>232</v>
      </c>
      <c r="B596" s="10" t="s">
        <v>63</v>
      </c>
      <c r="C596" s="10" t="s">
        <v>500</v>
      </c>
      <c r="D596" s="10"/>
      <c r="E596" s="57">
        <f>E597</f>
        <v>220</v>
      </c>
    </row>
    <row r="597" spans="1:5" ht="13.5" outlineLevel="3">
      <c r="A597" s="17" t="s">
        <v>149</v>
      </c>
      <c r="B597" s="10" t="s">
        <v>63</v>
      </c>
      <c r="C597" s="10" t="s">
        <v>500</v>
      </c>
      <c r="D597" s="10" t="s">
        <v>151</v>
      </c>
      <c r="E597" s="57">
        <f>E598</f>
        <v>220</v>
      </c>
    </row>
    <row r="598" spans="1:5" ht="13.5" outlineLevel="3">
      <c r="A598" s="17" t="s">
        <v>150</v>
      </c>
      <c r="B598" s="10" t="s">
        <v>63</v>
      </c>
      <c r="C598" s="10" t="s">
        <v>500</v>
      </c>
      <c r="D598" s="10" t="s">
        <v>152</v>
      </c>
      <c r="E598" s="57">
        <f>ведомственная!F590</f>
        <v>220</v>
      </c>
    </row>
    <row r="599" spans="1:5" ht="30" customHeight="1" outlineLevel="3">
      <c r="A599" s="17" t="s">
        <v>14</v>
      </c>
      <c r="B599" s="10" t="s">
        <v>63</v>
      </c>
      <c r="C599" s="10" t="s">
        <v>289</v>
      </c>
      <c r="D599" s="10"/>
      <c r="E599" s="57">
        <f>E600</f>
        <v>500</v>
      </c>
    </row>
    <row r="600" spans="1:5" ht="13.5" outlineLevel="3">
      <c r="A600" s="17" t="s">
        <v>79</v>
      </c>
      <c r="B600" s="10" t="s">
        <v>63</v>
      </c>
      <c r="C600" s="10" t="s">
        <v>289</v>
      </c>
      <c r="D600" s="10" t="s">
        <v>80</v>
      </c>
      <c r="E600" s="57">
        <f>E601</f>
        <v>500</v>
      </c>
    </row>
    <row r="601" spans="1:5" ht="13.5" outlineLevel="3">
      <c r="A601" s="17" t="s">
        <v>88</v>
      </c>
      <c r="B601" s="10" t="s">
        <v>63</v>
      </c>
      <c r="C601" s="10" t="s">
        <v>289</v>
      </c>
      <c r="D601" s="10" t="s">
        <v>89</v>
      </c>
      <c r="E601" s="57">
        <f>ведомственная!F593</f>
        <v>500</v>
      </c>
    </row>
    <row r="602" spans="1:5" ht="13.5" outlineLevel="3">
      <c r="A602" s="17" t="s">
        <v>43</v>
      </c>
      <c r="B602" s="10" t="s">
        <v>63</v>
      </c>
      <c r="C602" s="10" t="s">
        <v>96</v>
      </c>
      <c r="D602" s="10"/>
      <c r="E602" s="57">
        <f>E603+E606</f>
        <v>21100.2</v>
      </c>
    </row>
    <row r="603" spans="1:5" ht="13.5" outlineLevel="3">
      <c r="A603" s="17" t="s">
        <v>195</v>
      </c>
      <c r="B603" s="10" t="s">
        <v>63</v>
      </c>
      <c r="C603" s="10" t="s">
        <v>97</v>
      </c>
      <c r="D603" s="10" t="s">
        <v>445</v>
      </c>
      <c r="E603" s="57">
        <f>E604</f>
        <v>10005.299999999999</v>
      </c>
    </row>
    <row r="604" spans="1:5" ht="40.5" outlineLevel="3">
      <c r="A604" s="17" t="s">
        <v>147</v>
      </c>
      <c r="B604" s="10" t="s">
        <v>63</v>
      </c>
      <c r="C604" s="10" t="s">
        <v>97</v>
      </c>
      <c r="D604" s="10" t="s">
        <v>129</v>
      </c>
      <c r="E604" s="57">
        <f>E605</f>
        <v>10005.299999999999</v>
      </c>
    </row>
    <row r="605" spans="1:5" ht="13.5" outlineLevel="3">
      <c r="A605" s="17" t="s">
        <v>148</v>
      </c>
      <c r="B605" s="10" t="s">
        <v>63</v>
      </c>
      <c r="C605" s="10" t="s">
        <v>97</v>
      </c>
      <c r="D605" s="10" t="s">
        <v>459</v>
      </c>
      <c r="E605" s="57">
        <f>ведомственная!F299</f>
        <v>10005.299999999999</v>
      </c>
    </row>
    <row r="606" spans="1:5" ht="13.5" outlineLevel="3">
      <c r="A606" s="17" t="s">
        <v>0</v>
      </c>
      <c r="B606" s="10" t="s">
        <v>63</v>
      </c>
      <c r="C606" s="10" t="s">
        <v>1</v>
      </c>
      <c r="D606" s="10"/>
      <c r="E606" s="57">
        <f>E607+E609+E611</f>
        <v>11094.900000000001</v>
      </c>
    </row>
    <row r="607" spans="1:5" ht="40.5" outlineLevel="3">
      <c r="A607" s="17" t="s">
        <v>147</v>
      </c>
      <c r="B607" s="10" t="s">
        <v>63</v>
      </c>
      <c r="C607" s="10" t="s">
        <v>1</v>
      </c>
      <c r="D607" s="10" t="s">
        <v>129</v>
      </c>
      <c r="E607" s="57">
        <f>E608</f>
        <v>6957.6</v>
      </c>
    </row>
    <row r="608" spans="1:5" ht="13.5" outlineLevel="3">
      <c r="A608" s="17" t="s">
        <v>169</v>
      </c>
      <c r="B608" s="10" t="s">
        <v>63</v>
      </c>
      <c r="C608" s="10" t="s">
        <v>1</v>
      </c>
      <c r="D608" s="10" t="s">
        <v>170</v>
      </c>
      <c r="E608" s="57">
        <f>ведомственная!F597</f>
        <v>6957.6</v>
      </c>
    </row>
    <row r="609" spans="1:5" ht="13.5" outlineLevel="3">
      <c r="A609" s="17" t="s">
        <v>149</v>
      </c>
      <c r="B609" s="10" t="s">
        <v>63</v>
      </c>
      <c r="C609" s="10" t="s">
        <v>1</v>
      </c>
      <c r="D609" s="10" t="s">
        <v>151</v>
      </c>
      <c r="E609" s="57">
        <f>E610</f>
        <v>4061.8</v>
      </c>
    </row>
    <row r="610" spans="1:5" ht="13.5" outlineLevel="3">
      <c r="A610" s="17" t="s">
        <v>150</v>
      </c>
      <c r="B610" s="10" t="s">
        <v>63</v>
      </c>
      <c r="C610" s="10" t="s">
        <v>1</v>
      </c>
      <c r="D610" s="10" t="s">
        <v>152</v>
      </c>
      <c r="E610" s="57">
        <f>ведомственная!F599</f>
        <v>4061.8</v>
      </c>
    </row>
    <row r="611" spans="1:5" ht="13.5" outlineLevel="3">
      <c r="A611" s="16" t="s">
        <v>153</v>
      </c>
      <c r="B611" s="10" t="s">
        <v>63</v>
      </c>
      <c r="C611" s="10" t="s">
        <v>1</v>
      </c>
      <c r="D611" s="10" t="s">
        <v>155</v>
      </c>
      <c r="E611" s="57">
        <f>E612</f>
        <v>75.5</v>
      </c>
    </row>
    <row r="612" spans="1:5" ht="13.5" outlineLevel="3">
      <c r="A612" s="17" t="s">
        <v>154</v>
      </c>
      <c r="B612" s="10" t="s">
        <v>63</v>
      </c>
      <c r="C612" s="10" t="s">
        <v>1</v>
      </c>
      <c r="D612" s="10" t="s">
        <v>156</v>
      </c>
      <c r="E612" s="57">
        <f>ведомственная!F601</f>
        <v>75.5</v>
      </c>
    </row>
    <row r="613" spans="1:5" ht="27" outlineLevel="3">
      <c r="A613" s="15" t="s">
        <v>243</v>
      </c>
      <c r="B613" s="10" t="s">
        <v>63</v>
      </c>
      <c r="C613" s="10" t="s">
        <v>290</v>
      </c>
      <c r="D613" s="10"/>
      <c r="E613" s="57">
        <f>E614</f>
        <v>20</v>
      </c>
    </row>
    <row r="614" spans="1:5" ht="13.5" outlineLevel="3">
      <c r="A614" s="17" t="s">
        <v>234</v>
      </c>
      <c r="B614" s="10" t="s">
        <v>63</v>
      </c>
      <c r="C614" s="10" t="s">
        <v>291</v>
      </c>
      <c r="D614" s="10"/>
      <c r="E614" s="57">
        <f>E615</f>
        <v>20</v>
      </c>
    </row>
    <row r="615" spans="1:5" ht="13.5" outlineLevel="3">
      <c r="A615" s="17" t="s">
        <v>149</v>
      </c>
      <c r="B615" s="10" t="s">
        <v>63</v>
      </c>
      <c r="C615" s="10" t="s">
        <v>291</v>
      </c>
      <c r="D615" s="10" t="s">
        <v>151</v>
      </c>
      <c r="E615" s="57">
        <f>E616</f>
        <v>20</v>
      </c>
    </row>
    <row r="616" spans="1:5" ht="13.5" outlineLevel="3">
      <c r="A616" s="17" t="s">
        <v>150</v>
      </c>
      <c r="B616" s="10" t="s">
        <v>63</v>
      </c>
      <c r="C616" s="10" t="s">
        <v>291</v>
      </c>
      <c r="D616" s="10" t="s">
        <v>152</v>
      </c>
      <c r="E616" s="57">
        <f>ведомственная!F605</f>
        <v>20</v>
      </c>
    </row>
    <row r="617" spans="1:5" ht="13.5" outlineLevel="3">
      <c r="A617" s="14" t="s">
        <v>197</v>
      </c>
      <c r="B617" s="33" t="s">
        <v>370</v>
      </c>
      <c r="C617" s="10"/>
      <c r="D617" s="10"/>
      <c r="E617" s="56">
        <f>E618+E669</f>
        <v>315146.7</v>
      </c>
    </row>
    <row r="618" spans="1:5" ht="13.5" outlineLevel="3">
      <c r="A618" s="29" t="s">
        <v>123</v>
      </c>
      <c r="B618" s="8" t="s">
        <v>124</v>
      </c>
      <c r="C618" s="8"/>
      <c r="D618" s="8" t="s">
        <v>445</v>
      </c>
      <c r="E618" s="56">
        <f>E619+E659+E664</f>
        <v>287205.5</v>
      </c>
    </row>
    <row r="619" spans="1:5" ht="27" outlineLevel="3">
      <c r="A619" s="15" t="s">
        <v>382</v>
      </c>
      <c r="B619" s="10" t="s">
        <v>124</v>
      </c>
      <c r="C619" s="10" t="s">
        <v>292</v>
      </c>
      <c r="D619" s="8"/>
      <c r="E619" s="56">
        <f>E620+E627</f>
        <v>287165.5</v>
      </c>
    </row>
    <row r="620" spans="1:5" ht="13.5" outlineLevel="3">
      <c r="A620" s="26" t="s">
        <v>242</v>
      </c>
      <c r="B620" s="10" t="s">
        <v>124</v>
      </c>
      <c r="C620" s="10" t="s">
        <v>304</v>
      </c>
      <c r="D620" s="8"/>
      <c r="E620" s="62">
        <f>E621+E624</f>
        <v>12358.1</v>
      </c>
    </row>
    <row r="621" spans="1:5" ht="13.5" outlineLevel="3">
      <c r="A621" s="15" t="s">
        <v>423</v>
      </c>
      <c r="B621" s="10" t="s">
        <v>124</v>
      </c>
      <c r="C621" s="10" t="s">
        <v>305</v>
      </c>
      <c r="D621" s="10" t="s">
        <v>445</v>
      </c>
      <c r="E621" s="57">
        <f>E622</f>
        <v>12086.7</v>
      </c>
    </row>
    <row r="622" spans="1:5" ht="13.5" outlineLevel="3">
      <c r="A622" s="17" t="s">
        <v>157</v>
      </c>
      <c r="B622" s="10" t="s">
        <v>124</v>
      </c>
      <c r="C622" s="10" t="s">
        <v>305</v>
      </c>
      <c r="D622" s="10" t="s">
        <v>158</v>
      </c>
      <c r="E622" s="57">
        <f>E623</f>
        <v>12086.7</v>
      </c>
    </row>
    <row r="623" spans="1:5" ht="13.5" outlineLevel="3">
      <c r="A623" s="25" t="s">
        <v>166</v>
      </c>
      <c r="B623" s="10" t="s">
        <v>124</v>
      </c>
      <c r="C623" s="10" t="s">
        <v>305</v>
      </c>
      <c r="D623" s="10" t="s">
        <v>167</v>
      </c>
      <c r="E623" s="57">
        <f>ведомственная!F680</f>
        <v>12086.7</v>
      </c>
    </row>
    <row r="624" spans="1:5" ht="40.5" outlineLevel="3">
      <c r="A624" s="25" t="s">
        <v>588</v>
      </c>
      <c r="B624" s="10" t="s">
        <v>124</v>
      </c>
      <c r="C624" s="10" t="s">
        <v>589</v>
      </c>
      <c r="D624" s="10"/>
      <c r="E624" s="57">
        <f>E625</f>
        <v>271.39999999999998</v>
      </c>
    </row>
    <row r="625" spans="1:5" ht="13.5" outlineLevel="3">
      <c r="A625" s="17" t="s">
        <v>157</v>
      </c>
      <c r="B625" s="10" t="s">
        <v>124</v>
      </c>
      <c r="C625" s="10" t="s">
        <v>589</v>
      </c>
      <c r="D625" s="10" t="s">
        <v>158</v>
      </c>
      <c r="E625" s="57">
        <f>E626</f>
        <v>271.39999999999998</v>
      </c>
    </row>
    <row r="626" spans="1:5" ht="13.5" outlineLevel="3">
      <c r="A626" s="25" t="s">
        <v>166</v>
      </c>
      <c r="B626" s="10" t="s">
        <v>124</v>
      </c>
      <c r="C626" s="10" t="s">
        <v>589</v>
      </c>
      <c r="D626" s="10" t="s">
        <v>167</v>
      </c>
      <c r="E626" s="57">
        <f>ведомственная!F683</f>
        <v>271.39999999999998</v>
      </c>
    </row>
    <row r="627" spans="1:5" ht="13.5" outlineLevel="3">
      <c r="A627" s="17" t="s">
        <v>473</v>
      </c>
      <c r="B627" s="10" t="s">
        <v>124</v>
      </c>
      <c r="C627" s="10" t="s">
        <v>306</v>
      </c>
      <c r="D627" s="10"/>
      <c r="E627" s="57">
        <f>E628+E633+E636+E640+E646+E643+E649+E655+E652</f>
        <v>274807.40000000002</v>
      </c>
    </row>
    <row r="628" spans="1:5" ht="13.5" outlineLevel="3">
      <c r="A628" s="15" t="s">
        <v>188</v>
      </c>
      <c r="B628" s="10" t="s">
        <v>124</v>
      </c>
      <c r="C628" s="10" t="s">
        <v>307</v>
      </c>
      <c r="D628" s="10" t="s">
        <v>445</v>
      </c>
      <c r="E628" s="57">
        <f>E629+E631</f>
        <v>1994.1</v>
      </c>
    </row>
    <row r="629" spans="1:5" ht="13.5" outlineLevel="3">
      <c r="A629" s="17" t="s">
        <v>149</v>
      </c>
      <c r="B629" s="10" t="s">
        <v>124</v>
      </c>
      <c r="C629" s="10" t="s">
        <v>307</v>
      </c>
      <c r="D629" s="10" t="s">
        <v>151</v>
      </c>
      <c r="E629" s="57">
        <f>E630</f>
        <v>1984.1</v>
      </c>
    </row>
    <row r="630" spans="1:5" ht="13.5" outlineLevel="3">
      <c r="A630" s="17" t="s">
        <v>150</v>
      </c>
      <c r="B630" s="10" t="s">
        <v>124</v>
      </c>
      <c r="C630" s="10" t="s">
        <v>307</v>
      </c>
      <c r="D630" s="10" t="s">
        <v>152</v>
      </c>
      <c r="E630" s="57">
        <f>ведомственная!F687</f>
        <v>1984.1</v>
      </c>
    </row>
    <row r="631" spans="1:5" ht="13.5" outlineLevel="3">
      <c r="A631" s="16" t="s">
        <v>153</v>
      </c>
      <c r="B631" s="10" t="s">
        <v>124</v>
      </c>
      <c r="C631" s="10" t="s">
        <v>307</v>
      </c>
      <c r="D631" s="10" t="s">
        <v>155</v>
      </c>
      <c r="E631" s="57">
        <f>E632</f>
        <v>10</v>
      </c>
    </row>
    <row r="632" spans="1:5" ht="13.5" outlineLevel="3">
      <c r="A632" s="17" t="s">
        <v>154</v>
      </c>
      <c r="B632" s="10" t="s">
        <v>124</v>
      </c>
      <c r="C632" s="10" t="s">
        <v>307</v>
      </c>
      <c r="D632" s="10" t="s">
        <v>156</v>
      </c>
      <c r="E632" s="57">
        <f>ведомственная!F689</f>
        <v>10</v>
      </c>
    </row>
    <row r="633" spans="1:5" ht="13.5" outlineLevel="3">
      <c r="A633" s="15" t="s">
        <v>340</v>
      </c>
      <c r="B633" s="10" t="s">
        <v>124</v>
      </c>
      <c r="C633" s="10" t="s">
        <v>308</v>
      </c>
      <c r="D633" s="10"/>
      <c r="E633" s="57">
        <f>E634</f>
        <v>750</v>
      </c>
    </row>
    <row r="634" spans="1:5" ht="13.5" outlineLevel="3">
      <c r="A634" s="17" t="s">
        <v>149</v>
      </c>
      <c r="B634" s="10" t="s">
        <v>124</v>
      </c>
      <c r="C634" s="10" t="s">
        <v>308</v>
      </c>
      <c r="D634" s="10" t="s">
        <v>151</v>
      </c>
      <c r="E634" s="57">
        <f>E635</f>
        <v>750</v>
      </c>
    </row>
    <row r="635" spans="1:5" ht="13.5" outlineLevel="3">
      <c r="A635" s="17" t="s">
        <v>150</v>
      </c>
      <c r="B635" s="10" t="s">
        <v>124</v>
      </c>
      <c r="C635" s="10" t="s">
        <v>308</v>
      </c>
      <c r="D635" s="10" t="s">
        <v>152</v>
      </c>
      <c r="E635" s="57">
        <f>ведомственная!F692</f>
        <v>750</v>
      </c>
    </row>
    <row r="636" spans="1:5" ht="27" outlineLevel="3">
      <c r="A636" s="25" t="s">
        <v>345</v>
      </c>
      <c r="B636" s="10" t="s">
        <v>124</v>
      </c>
      <c r="C636" s="10" t="s">
        <v>309</v>
      </c>
      <c r="D636" s="10"/>
      <c r="E636" s="57">
        <f>E637</f>
        <v>119522.8</v>
      </c>
    </row>
    <row r="637" spans="1:5" ht="13.5" outlineLevel="3">
      <c r="A637" s="17" t="s">
        <v>157</v>
      </c>
      <c r="B637" s="10" t="s">
        <v>124</v>
      </c>
      <c r="C637" s="10" t="s">
        <v>309</v>
      </c>
      <c r="D637" s="10" t="s">
        <v>158</v>
      </c>
      <c r="E637" s="57">
        <f>E638+E639</f>
        <v>119522.8</v>
      </c>
    </row>
    <row r="638" spans="1:5" ht="13.5" outlineLevel="3">
      <c r="A638" s="25" t="s">
        <v>166</v>
      </c>
      <c r="B638" s="10" t="s">
        <v>124</v>
      </c>
      <c r="C638" s="10" t="s">
        <v>309</v>
      </c>
      <c r="D638" s="10" t="s">
        <v>167</v>
      </c>
      <c r="E638" s="57">
        <f>ведомственная!F695</f>
        <v>110368.8</v>
      </c>
    </row>
    <row r="639" spans="1:5" ht="13.5" outlineLevel="3">
      <c r="A639" s="25" t="s">
        <v>168</v>
      </c>
      <c r="B639" s="10" t="s">
        <v>124</v>
      </c>
      <c r="C639" s="10" t="s">
        <v>309</v>
      </c>
      <c r="D639" s="10" t="s">
        <v>159</v>
      </c>
      <c r="E639" s="57">
        <f>ведомственная!F696</f>
        <v>9154</v>
      </c>
    </row>
    <row r="640" spans="1:5" ht="13.5" outlineLevel="3">
      <c r="A640" s="25" t="s">
        <v>341</v>
      </c>
      <c r="B640" s="10" t="s">
        <v>124</v>
      </c>
      <c r="C640" s="10" t="s">
        <v>135</v>
      </c>
      <c r="D640" s="10"/>
      <c r="E640" s="57">
        <f>E641</f>
        <v>6000</v>
      </c>
    </row>
    <row r="641" spans="1:5" ht="13.5" outlineLevel="3">
      <c r="A641" s="17" t="s">
        <v>157</v>
      </c>
      <c r="B641" s="10" t="s">
        <v>124</v>
      </c>
      <c r="C641" s="10" t="s">
        <v>135</v>
      </c>
      <c r="D641" s="10" t="s">
        <v>158</v>
      </c>
      <c r="E641" s="57">
        <f>E642</f>
        <v>6000</v>
      </c>
    </row>
    <row r="642" spans="1:5" ht="13.5" outlineLevel="3">
      <c r="A642" s="25" t="s">
        <v>166</v>
      </c>
      <c r="B642" s="10" t="s">
        <v>124</v>
      </c>
      <c r="C642" s="10" t="s">
        <v>135</v>
      </c>
      <c r="D642" s="10" t="s">
        <v>167</v>
      </c>
      <c r="E642" s="57">
        <f>ведомственная!F699</f>
        <v>6000</v>
      </c>
    </row>
    <row r="643" spans="1:5" ht="27" outlineLevel="3">
      <c r="A643" s="25" t="s">
        <v>347</v>
      </c>
      <c r="B643" s="10" t="s">
        <v>124</v>
      </c>
      <c r="C643" s="10" t="s">
        <v>310</v>
      </c>
      <c r="D643" s="10"/>
      <c r="E643" s="57">
        <f>E644</f>
        <v>94631.6</v>
      </c>
    </row>
    <row r="644" spans="1:5" ht="13.5" outlineLevel="3">
      <c r="A644" s="17" t="s">
        <v>157</v>
      </c>
      <c r="B644" s="10" t="s">
        <v>124</v>
      </c>
      <c r="C644" s="10" t="s">
        <v>310</v>
      </c>
      <c r="D644" s="10" t="s">
        <v>158</v>
      </c>
      <c r="E644" s="57">
        <f>E645</f>
        <v>94631.6</v>
      </c>
    </row>
    <row r="645" spans="1:5" ht="13.5" outlineLevel="3">
      <c r="A645" s="25" t="s">
        <v>168</v>
      </c>
      <c r="B645" s="10" t="s">
        <v>124</v>
      </c>
      <c r="C645" s="10" t="s">
        <v>310</v>
      </c>
      <c r="D645" s="10" t="s">
        <v>159</v>
      </c>
      <c r="E645" s="57">
        <f>ведомственная!F702</f>
        <v>94631.6</v>
      </c>
    </row>
    <row r="646" spans="1:5" ht="13.5" outlineLevel="3">
      <c r="A646" s="25" t="s">
        <v>346</v>
      </c>
      <c r="B646" s="10" t="s">
        <v>124</v>
      </c>
      <c r="C646" s="10" t="s">
        <v>136</v>
      </c>
      <c r="D646" s="10"/>
      <c r="E646" s="57">
        <f>E647</f>
        <v>1500</v>
      </c>
    </row>
    <row r="647" spans="1:5" ht="13.5" outlineLevel="3">
      <c r="A647" s="17" t="s">
        <v>157</v>
      </c>
      <c r="B647" s="10" t="s">
        <v>124</v>
      </c>
      <c r="C647" s="10" t="s">
        <v>136</v>
      </c>
      <c r="D647" s="10" t="s">
        <v>158</v>
      </c>
      <c r="E647" s="57">
        <f>E648</f>
        <v>1500</v>
      </c>
    </row>
    <row r="648" spans="1:5" ht="13.5" outlineLevel="3">
      <c r="A648" s="25" t="s">
        <v>168</v>
      </c>
      <c r="B648" s="10" t="s">
        <v>124</v>
      </c>
      <c r="C648" s="10" t="s">
        <v>136</v>
      </c>
      <c r="D648" s="10" t="s">
        <v>159</v>
      </c>
      <c r="E648" s="57">
        <f>ведомственная!F705</f>
        <v>1500</v>
      </c>
    </row>
    <row r="649" spans="1:5" ht="27" outlineLevel="3">
      <c r="A649" s="25" t="s">
        <v>348</v>
      </c>
      <c r="B649" s="10" t="s">
        <v>124</v>
      </c>
      <c r="C649" s="10" t="s">
        <v>311</v>
      </c>
      <c r="D649" s="10"/>
      <c r="E649" s="57">
        <f>E650</f>
        <v>5238</v>
      </c>
    </row>
    <row r="650" spans="1:5" ht="13.5" outlineLevel="3">
      <c r="A650" s="17" t="s">
        <v>157</v>
      </c>
      <c r="B650" s="10" t="s">
        <v>124</v>
      </c>
      <c r="C650" s="10" t="s">
        <v>311</v>
      </c>
      <c r="D650" s="10" t="s">
        <v>158</v>
      </c>
      <c r="E650" s="57">
        <f>E651</f>
        <v>5238</v>
      </c>
    </row>
    <row r="651" spans="1:5" ht="13.5" outlineLevel="3">
      <c r="A651" s="25" t="s">
        <v>168</v>
      </c>
      <c r="B651" s="10" t="s">
        <v>124</v>
      </c>
      <c r="C651" s="10" t="s">
        <v>311</v>
      </c>
      <c r="D651" s="10" t="s">
        <v>167</v>
      </c>
      <c r="E651" s="57">
        <f>ведомственная!F708</f>
        <v>5238</v>
      </c>
    </row>
    <row r="652" spans="1:5" ht="27" outlineLevel="3">
      <c r="A652" s="25" t="s">
        <v>350</v>
      </c>
      <c r="B652" s="77" t="s">
        <v>124</v>
      </c>
      <c r="C652" s="10" t="s">
        <v>312</v>
      </c>
      <c r="D652" s="10"/>
      <c r="E652" s="57">
        <f>E653</f>
        <v>43670.9</v>
      </c>
    </row>
    <row r="653" spans="1:5" ht="13.5" outlineLevel="3">
      <c r="A653" s="17" t="s">
        <v>157</v>
      </c>
      <c r="B653" s="73" t="s">
        <v>124</v>
      </c>
      <c r="C653" s="10" t="s">
        <v>312</v>
      </c>
      <c r="D653" s="73" t="s">
        <v>158</v>
      </c>
      <c r="E653" s="74">
        <f>E654</f>
        <v>43670.9</v>
      </c>
    </row>
    <row r="654" spans="1:5" ht="13.5" outlineLevel="3">
      <c r="A654" s="25" t="s">
        <v>166</v>
      </c>
      <c r="B654" s="73" t="s">
        <v>124</v>
      </c>
      <c r="C654" s="10" t="s">
        <v>312</v>
      </c>
      <c r="D654" s="73" t="s">
        <v>167</v>
      </c>
      <c r="E654" s="74">
        <f>ведомственная!F711</f>
        <v>43670.9</v>
      </c>
    </row>
    <row r="655" spans="1:5" ht="13.5" outlineLevel="3">
      <c r="A655" s="25" t="s">
        <v>349</v>
      </c>
      <c r="B655" s="77" t="s">
        <v>124</v>
      </c>
      <c r="C655" s="10" t="s">
        <v>137</v>
      </c>
      <c r="D655" s="10"/>
      <c r="E655" s="74">
        <f>E656</f>
        <v>1500</v>
      </c>
    </row>
    <row r="656" spans="1:5" ht="13.5" outlineLevel="3">
      <c r="A656" s="17" t="s">
        <v>157</v>
      </c>
      <c r="B656" s="73" t="s">
        <v>124</v>
      </c>
      <c r="C656" s="10" t="s">
        <v>137</v>
      </c>
      <c r="D656" s="73" t="s">
        <v>158</v>
      </c>
      <c r="E656" s="74">
        <f>E657</f>
        <v>1500</v>
      </c>
    </row>
    <row r="657" spans="1:5" ht="13.5" outlineLevel="3">
      <c r="A657" s="25" t="s">
        <v>168</v>
      </c>
      <c r="B657" s="73" t="s">
        <v>124</v>
      </c>
      <c r="C657" s="10" t="s">
        <v>137</v>
      </c>
      <c r="D657" s="73" t="s">
        <v>167</v>
      </c>
      <c r="E657" s="74">
        <f>ведомственная!F714</f>
        <v>1500</v>
      </c>
    </row>
    <row r="658" spans="1:5" ht="13.5" outlineLevel="3">
      <c r="A658" s="25"/>
      <c r="B658" s="73"/>
      <c r="C658" s="10"/>
      <c r="D658" s="73"/>
      <c r="E658" s="74"/>
    </row>
    <row r="659" spans="1:5" ht="13.5" outlineLevel="3">
      <c r="A659" s="15" t="s">
        <v>237</v>
      </c>
      <c r="B659" s="10" t="s">
        <v>124</v>
      </c>
      <c r="C659" s="10" t="s">
        <v>93</v>
      </c>
      <c r="D659" s="10"/>
      <c r="E659" s="57">
        <f>E660</f>
        <v>40</v>
      </c>
    </row>
    <row r="660" spans="1:5" ht="13.5" outlineLevel="3">
      <c r="A660" s="15" t="s">
        <v>179</v>
      </c>
      <c r="B660" s="10" t="s">
        <v>124</v>
      </c>
      <c r="C660" s="10" t="s">
        <v>107</v>
      </c>
      <c r="D660" s="10" t="s">
        <v>445</v>
      </c>
      <c r="E660" s="57">
        <f>E661</f>
        <v>40</v>
      </c>
    </row>
    <row r="661" spans="1:5" ht="13.5" outlineLevel="3">
      <c r="A661" s="15" t="s">
        <v>232</v>
      </c>
      <c r="B661" s="10" t="s">
        <v>124</v>
      </c>
      <c r="C661" s="10" t="s">
        <v>500</v>
      </c>
      <c r="D661" s="10"/>
      <c r="E661" s="57">
        <f>E662</f>
        <v>40</v>
      </c>
    </row>
    <row r="662" spans="1:5" ht="13.5" outlineLevel="3">
      <c r="A662" s="17" t="s">
        <v>149</v>
      </c>
      <c r="B662" s="10" t="s">
        <v>124</v>
      </c>
      <c r="C662" s="10" t="s">
        <v>500</v>
      </c>
      <c r="D662" s="10" t="s">
        <v>151</v>
      </c>
      <c r="E662" s="57">
        <f>E663</f>
        <v>40</v>
      </c>
    </row>
    <row r="663" spans="1:5" ht="13.5" outlineLevel="3">
      <c r="A663" s="17" t="s">
        <v>150</v>
      </c>
      <c r="B663" s="10" t="s">
        <v>124</v>
      </c>
      <c r="C663" s="10" t="s">
        <v>500</v>
      </c>
      <c r="D663" s="10" t="s">
        <v>152</v>
      </c>
      <c r="E663" s="57">
        <f>ведомственная!F719</f>
        <v>40</v>
      </c>
    </row>
    <row r="664" spans="1:5" ht="27" outlineLevel="3">
      <c r="A664" s="15" t="s">
        <v>184</v>
      </c>
      <c r="B664" s="10" t="s">
        <v>124</v>
      </c>
      <c r="C664" s="10" t="s">
        <v>521</v>
      </c>
      <c r="D664" s="10"/>
      <c r="E664" s="57">
        <f>E665</f>
        <v>0</v>
      </c>
    </row>
    <row r="665" spans="1:5" ht="27" outlineLevel="3">
      <c r="A665" s="17" t="s">
        <v>2</v>
      </c>
      <c r="B665" s="10" t="s">
        <v>124</v>
      </c>
      <c r="C665" s="10" t="s">
        <v>313</v>
      </c>
      <c r="D665" s="10"/>
      <c r="E665" s="57">
        <f>E666</f>
        <v>0</v>
      </c>
    </row>
    <row r="666" spans="1:5" ht="13.5" outlineLevel="3">
      <c r="A666" s="24" t="s">
        <v>3</v>
      </c>
      <c r="B666" s="10" t="s">
        <v>124</v>
      </c>
      <c r="C666" s="10" t="s">
        <v>313</v>
      </c>
      <c r="D666" s="10"/>
      <c r="E666" s="57">
        <f>E667</f>
        <v>0</v>
      </c>
    </row>
    <row r="667" spans="1:5" ht="13.5" outlineLevel="3">
      <c r="A667" s="17" t="s">
        <v>157</v>
      </c>
      <c r="B667" s="10" t="s">
        <v>124</v>
      </c>
      <c r="C667" s="10" t="s">
        <v>313</v>
      </c>
      <c r="D667" s="10" t="s">
        <v>158</v>
      </c>
      <c r="E667" s="57">
        <f>E668</f>
        <v>0</v>
      </c>
    </row>
    <row r="668" spans="1:5" ht="13.5" outlineLevel="3">
      <c r="A668" s="25" t="s">
        <v>166</v>
      </c>
      <c r="B668" s="10" t="s">
        <v>124</v>
      </c>
      <c r="C668" s="10" t="s">
        <v>313</v>
      </c>
      <c r="D668" s="10" t="s">
        <v>167</v>
      </c>
      <c r="E668" s="57"/>
    </row>
    <row r="669" spans="1:5" ht="13.5" outlineLevel="3">
      <c r="A669" s="15" t="s">
        <v>64</v>
      </c>
      <c r="B669" s="10" t="s">
        <v>65</v>
      </c>
      <c r="C669" s="10"/>
      <c r="D669" s="10" t="s">
        <v>445</v>
      </c>
      <c r="E669" s="57">
        <f>E670</f>
        <v>27941.200000000001</v>
      </c>
    </row>
    <row r="670" spans="1:5" ht="13.5" outlineLevel="3">
      <c r="A670" s="17" t="s">
        <v>473</v>
      </c>
      <c r="B670" s="10" t="s">
        <v>65</v>
      </c>
      <c r="C670" s="10" t="s">
        <v>306</v>
      </c>
      <c r="D670" s="10"/>
      <c r="E670" s="57">
        <f>E671</f>
        <v>27941.200000000001</v>
      </c>
    </row>
    <row r="671" spans="1:5" ht="27" outlineLevel="3">
      <c r="A671" s="17" t="s">
        <v>471</v>
      </c>
      <c r="B671" s="10" t="s">
        <v>65</v>
      </c>
      <c r="C671" s="10" t="s">
        <v>314</v>
      </c>
      <c r="D671" s="10"/>
      <c r="E671" s="57">
        <f>E672+E674+E676</f>
        <v>27941.200000000001</v>
      </c>
    </row>
    <row r="672" spans="1:5" ht="40.5" outlineLevel="3">
      <c r="A672" s="17" t="s">
        <v>147</v>
      </c>
      <c r="B672" s="10" t="s">
        <v>65</v>
      </c>
      <c r="C672" s="10" t="s">
        <v>314</v>
      </c>
      <c r="D672" s="10" t="s">
        <v>129</v>
      </c>
      <c r="E672" s="57">
        <f>E673</f>
        <v>24760.2</v>
      </c>
    </row>
    <row r="673" spans="1:5" ht="13.5" outlineLevel="3">
      <c r="A673" s="17" t="s">
        <v>169</v>
      </c>
      <c r="B673" s="10" t="s">
        <v>65</v>
      </c>
      <c r="C673" s="10" t="s">
        <v>314</v>
      </c>
      <c r="D673" s="10" t="s">
        <v>170</v>
      </c>
      <c r="E673" s="57">
        <f>ведомственная!F857</f>
        <v>24760.2</v>
      </c>
    </row>
    <row r="674" spans="1:5" ht="13.5" outlineLevel="3">
      <c r="A674" s="17" t="s">
        <v>149</v>
      </c>
      <c r="B674" s="10" t="s">
        <v>65</v>
      </c>
      <c r="C674" s="10" t="s">
        <v>314</v>
      </c>
      <c r="D674" s="10" t="s">
        <v>151</v>
      </c>
      <c r="E674" s="57">
        <f>E675</f>
        <v>3175</v>
      </c>
    </row>
    <row r="675" spans="1:5" ht="13.5" outlineLevel="3">
      <c r="A675" s="17" t="s">
        <v>150</v>
      </c>
      <c r="B675" s="10" t="s">
        <v>65</v>
      </c>
      <c r="C675" s="10" t="s">
        <v>314</v>
      </c>
      <c r="D675" s="10" t="s">
        <v>152</v>
      </c>
      <c r="E675" s="57">
        <f>ведомственная!F859</f>
        <v>3175</v>
      </c>
    </row>
    <row r="676" spans="1:5" ht="13.5" outlineLevel="3">
      <c r="A676" s="16" t="s">
        <v>153</v>
      </c>
      <c r="B676" s="10" t="s">
        <v>65</v>
      </c>
      <c r="C676" s="10" t="s">
        <v>314</v>
      </c>
      <c r="D676" s="10" t="s">
        <v>155</v>
      </c>
      <c r="E676" s="57">
        <f>E677</f>
        <v>6</v>
      </c>
    </row>
    <row r="677" spans="1:5" ht="13.5" outlineLevel="3">
      <c r="A677" s="17" t="s">
        <v>154</v>
      </c>
      <c r="B677" s="10" t="s">
        <v>65</v>
      </c>
      <c r="C677" s="10" t="s">
        <v>314</v>
      </c>
      <c r="D677" s="10" t="s">
        <v>156</v>
      </c>
      <c r="E677" s="57">
        <f>ведомственная!F861</f>
        <v>6</v>
      </c>
    </row>
    <row r="678" spans="1:5" ht="13.5" outlineLevel="3">
      <c r="A678" s="14" t="s">
        <v>143</v>
      </c>
      <c r="B678" s="33" t="s">
        <v>371</v>
      </c>
      <c r="C678" s="11"/>
      <c r="D678" s="10"/>
      <c r="E678" s="59">
        <f>E679</f>
        <v>32870.300000000003</v>
      </c>
    </row>
    <row r="679" spans="1:5" ht="13.5" outlineLevel="1">
      <c r="A679" s="15" t="s">
        <v>66</v>
      </c>
      <c r="B679" s="10" t="s">
        <v>67</v>
      </c>
      <c r="C679" s="10"/>
      <c r="D679" s="10" t="s">
        <v>445</v>
      </c>
      <c r="E679" s="57">
        <f>E680+E694</f>
        <v>32870.300000000003</v>
      </c>
    </row>
    <row r="680" spans="1:5" ht="13.5" outlineLevel="3">
      <c r="A680" s="15" t="s">
        <v>237</v>
      </c>
      <c r="B680" s="10" t="s">
        <v>67</v>
      </c>
      <c r="C680" s="10" t="s">
        <v>93</v>
      </c>
      <c r="D680" s="10"/>
      <c r="E680" s="57">
        <f>E681</f>
        <v>10532.3</v>
      </c>
    </row>
    <row r="681" spans="1:5" ht="27" outlineLevel="3">
      <c r="A681" s="15" t="s">
        <v>198</v>
      </c>
      <c r="B681" s="10" t="s">
        <v>67</v>
      </c>
      <c r="C681" s="10" t="s">
        <v>561</v>
      </c>
      <c r="D681" s="10" t="s">
        <v>445</v>
      </c>
      <c r="E681" s="57">
        <f>E688+E685+E682+E691</f>
        <v>10532.3</v>
      </c>
    </row>
    <row r="682" spans="1:5" ht="13.5" outlineLevel="3">
      <c r="A682" s="15" t="s">
        <v>216</v>
      </c>
      <c r="B682" s="10" t="s">
        <v>67</v>
      </c>
      <c r="C682" s="10" t="s">
        <v>562</v>
      </c>
      <c r="D682" s="10"/>
      <c r="E682" s="57">
        <f>E683</f>
        <v>50</v>
      </c>
    </row>
    <row r="683" spans="1:5" ht="13.5" outlineLevel="3">
      <c r="A683" s="17" t="s">
        <v>149</v>
      </c>
      <c r="B683" s="10" t="s">
        <v>67</v>
      </c>
      <c r="C683" s="10" t="s">
        <v>562</v>
      </c>
      <c r="D683" s="10" t="s">
        <v>151</v>
      </c>
      <c r="E683" s="57">
        <f>E684</f>
        <v>50</v>
      </c>
    </row>
    <row r="684" spans="1:5" ht="13.5" outlineLevel="3">
      <c r="A684" s="17" t="s">
        <v>150</v>
      </c>
      <c r="B684" s="10" t="s">
        <v>67</v>
      </c>
      <c r="C684" s="10" t="s">
        <v>562</v>
      </c>
      <c r="D684" s="10" t="s">
        <v>152</v>
      </c>
      <c r="E684" s="57">
        <f>ведомственная!F306</f>
        <v>50</v>
      </c>
    </row>
    <row r="685" spans="1:5" ht="13.5" outlineLevel="3">
      <c r="A685" s="15" t="s">
        <v>217</v>
      </c>
      <c r="B685" s="10" t="s">
        <v>67</v>
      </c>
      <c r="C685" s="10" t="s">
        <v>563</v>
      </c>
      <c r="D685" s="10"/>
      <c r="E685" s="57">
        <f>E686</f>
        <v>50</v>
      </c>
    </row>
    <row r="686" spans="1:5" ht="13.5" outlineLevel="3">
      <c r="A686" s="17" t="s">
        <v>149</v>
      </c>
      <c r="B686" s="10" t="s">
        <v>67</v>
      </c>
      <c r="C686" s="10" t="s">
        <v>563</v>
      </c>
      <c r="D686" s="10" t="s">
        <v>151</v>
      </c>
      <c r="E686" s="57">
        <f>E687</f>
        <v>50</v>
      </c>
    </row>
    <row r="687" spans="1:5" ht="13.5" outlineLevel="3">
      <c r="A687" s="17" t="s">
        <v>150</v>
      </c>
      <c r="B687" s="10" t="s">
        <v>67</v>
      </c>
      <c r="C687" s="10" t="s">
        <v>563</v>
      </c>
      <c r="D687" s="10" t="s">
        <v>152</v>
      </c>
      <c r="E687" s="57">
        <f>ведомственная!F309</f>
        <v>50</v>
      </c>
    </row>
    <row r="688" spans="1:5" ht="27" outlineLevel="3">
      <c r="A688" s="15" t="s">
        <v>397</v>
      </c>
      <c r="B688" s="10" t="s">
        <v>67</v>
      </c>
      <c r="C688" s="10" t="s">
        <v>564</v>
      </c>
      <c r="D688" s="10"/>
      <c r="E688" s="57">
        <f>E689</f>
        <v>10382.299999999999</v>
      </c>
    </row>
    <row r="689" spans="1:7" ht="13.5" outlineLevel="3">
      <c r="A689" s="17" t="s">
        <v>79</v>
      </c>
      <c r="B689" s="10" t="s">
        <v>67</v>
      </c>
      <c r="C689" s="10" t="s">
        <v>564</v>
      </c>
      <c r="D689" s="10" t="s">
        <v>80</v>
      </c>
      <c r="E689" s="57">
        <f>E690</f>
        <v>10382.299999999999</v>
      </c>
    </row>
    <row r="690" spans="1:7" ht="13.5" outlineLevel="3">
      <c r="A690" s="17" t="s">
        <v>88</v>
      </c>
      <c r="B690" s="10" t="s">
        <v>67</v>
      </c>
      <c r="C690" s="10" t="s">
        <v>564</v>
      </c>
      <c r="D690" s="10" t="s">
        <v>89</v>
      </c>
      <c r="E690" s="57">
        <f>ведомственная!F312</f>
        <v>10382.299999999999</v>
      </c>
    </row>
    <row r="691" spans="1:7" ht="13.5" outlineLevel="3">
      <c r="A691" s="17" t="s">
        <v>218</v>
      </c>
      <c r="B691" s="10" t="s">
        <v>67</v>
      </c>
      <c r="C691" s="10" t="s">
        <v>565</v>
      </c>
      <c r="D691" s="10"/>
      <c r="E691" s="57">
        <f>E692</f>
        <v>50</v>
      </c>
    </row>
    <row r="692" spans="1:7" ht="13.5" outlineLevel="3">
      <c r="A692" s="17" t="s">
        <v>149</v>
      </c>
      <c r="B692" s="10" t="s">
        <v>67</v>
      </c>
      <c r="C692" s="10" t="s">
        <v>565</v>
      </c>
      <c r="D692" s="10" t="s">
        <v>151</v>
      </c>
      <c r="E692" s="57">
        <f>E693</f>
        <v>50</v>
      </c>
    </row>
    <row r="693" spans="1:7" ht="13.5" outlineLevel="3">
      <c r="A693" s="17" t="s">
        <v>150</v>
      </c>
      <c r="B693" s="10" t="s">
        <v>67</v>
      </c>
      <c r="C693" s="10" t="s">
        <v>565</v>
      </c>
      <c r="D693" s="10" t="s">
        <v>152</v>
      </c>
      <c r="E693" s="57">
        <f>ведомственная!F315</f>
        <v>50</v>
      </c>
    </row>
    <row r="694" spans="1:7" ht="27" outlineLevel="3">
      <c r="A694" s="15" t="s">
        <v>478</v>
      </c>
      <c r="B694" s="10" t="s">
        <v>67</v>
      </c>
      <c r="C694" s="10" t="s">
        <v>103</v>
      </c>
      <c r="D694" s="10"/>
      <c r="E694" s="57">
        <f>E695</f>
        <v>22338</v>
      </c>
    </row>
    <row r="695" spans="1:7" ht="15.75" customHeight="1" outlineLevel="3">
      <c r="A695" s="17" t="s">
        <v>15</v>
      </c>
      <c r="B695" s="10" t="s">
        <v>67</v>
      </c>
      <c r="C695" s="10" t="s">
        <v>566</v>
      </c>
      <c r="D695" s="10"/>
      <c r="E695" s="57">
        <f>E696</f>
        <v>22338</v>
      </c>
    </row>
    <row r="696" spans="1:7" ht="13.5" outlineLevel="3">
      <c r="A696" s="17" t="s">
        <v>149</v>
      </c>
      <c r="B696" s="10" t="s">
        <v>67</v>
      </c>
      <c r="C696" s="10" t="s">
        <v>566</v>
      </c>
      <c r="D696" s="10" t="s">
        <v>151</v>
      </c>
      <c r="E696" s="57">
        <f>E697</f>
        <v>22338</v>
      </c>
    </row>
    <row r="697" spans="1:7" ht="13.5" outlineLevel="3">
      <c r="A697" s="17" t="s">
        <v>150</v>
      </c>
      <c r="B697" s="10" t="s">
        <v>67</v>
      </c>
      <c r="C697" s="10" t="s">
        <v>566</v>
      </c>
      <c r="D697" s="10" t="s">
        <v>152</v>
      </c>
      <c r="E697" s="57">
        <f>ведомственная!F319</f>
        <v>22338</v>
      </c>
    </row>
    <row r="698" spans="1:7" ht="13.5" outlineLevel="3">
      <c r="A698" s="14" t="s">
        <v>144</v>
      </c>
      <c r="B698" s="33">
        <v>1000</v>
      </c>
      <c r="C698" s="10"/>
      <c r="D698" s="10"/>
      <c r="E698" s="59">
        <f>E699+E705+E743</f>
        <v>164580.59999999998</v>
      </c>
      <c r="G698" s="6"/>
    </row>
    <row r="699" spans="1:7" ht="13.5" outlineLevel="1">
      <c r="A699" s="15" t="s">
        <v>68</v>
      </c>
      <c r="B699" s="10" t="s">
        <v>69</v>
      </c>
      <c r="C699" s="10"/>
      <c r="D699" s="10" t="s">
        <v>445</v>
      </c>
      <c r="E699" s="57">
        <f>E700</f>
        <v>11640</v>
      </c>
    </row>
    <row r="700" spans="1:7" ht="13.5" outlineLevel="1">
      <c r="A700" s="15" t="s">
        <v>237</v>
      </c>
      <c r="B700" s="10" t="s">
        <v>69</v>
      </c>
      <c r="C700" s="10" t="s">
        <v>93</v>
      </c>
      <c r="D700" s="10"/>
      <c r="E700" s="57">
        <f>E701</f>
        <v>11640</v>
      </c>
    </row>
    <row r="701" spans="1:7" ht="13.5" outlineLevel="1">
      <c r="A701" s="17" t="s">
        <v>43</v>
      </c>
      <c r="B701" s="10" t="s">
        <v>69</v>
      </c>
      <c r="C701" s="10" t="s">
        <v>96</v>
      </c>
      <c r="D701" s="10"/>
      <c r="E701" s="57">
        <f>E702</f>
        <v>11640</v>
      </c>
    </row>
    <row r="702" spans="1:7" ht="27" outlineLevel="2">
      <c r="A702" s="15" t="s">
        <v>372</v>
      </c>
      <c r="B702" s="10" t="s">
        <v>69</v>
      </c>
      <c r="C702" s="10" t="s">
        <v>401</v>
      </c>
      <c r="D702" s="10" t="s">
        <v>445</v>
      </c>
      <c r="E702" s="57">
        <f>E703</f>
        <v>11640</v>
      </c>
    </row>
    <row r="703" spans="1:7" ht="13.5" outlineLevel="2">
      <c r="A703" s="17" t="s">
        <v>79</v>
      </c>
      <c r="B703" s="10" t="s">
        <v>69</v>
      </c>
      <c r="C703" s="10" t="s">
        <v>401</v>
      </c>
      <c r="D703" s="10" t="s">
        <v>80</v>
      </c>
      <c r="E703" s="57">
        <f>E704</f>
        <v>11640</v>
      </c>
    </row>
    <row r="704" spans="1:7" ht="13.5" outlineLevel="2">
      <c r="A704" s="17" t="s">
        <v>88</v>
      </c>
      <c r="B704" s="10" t="s">
        <v>69</v>
      </c>
      <c r="C704" s="10" t="s">
        <v>401</v>
      </c>
      <c r="D704" s="10" t="s">
        <v>89</v>
      </c>
      <c r="E704" s="57">
        <f>ведомственная!F326</f>
        <v>11640</v>
      </c>
    </row>
    <row r="705" spans="1:5" ht="13.5" outlineLevel="1">
      <c r="A705" s="15" t="s">
        <v>70</v>
      </c>
      <c r="B705" s="10" t="s">
        <v>71</v>
      </c>
      <c r="C705" s="10"/>
      <c r="D705" s="10" t="s">
        <v>445</v>
      </c>
      <c r="E705" s="57">
        <f>E716+E711+E725+E706+E721</f>
        <v>73766.599999999991</v>
      </c>
    </row>
    <row r="706" spans="1:5" ht="27" outlineLevel="1">
      <c r="A706" s="15" t="s">
        <v>437</v>
      </c>
      <c r="B706" s="10" t="s">
        <v>71</v>
      </c>
      <c r="C706" s="10" t="s">
        <v>497</v>
      </c>
      <c r="D706" s="10"/>
      <c r="E706" s="57">
        <f>E707</f>
        <v>13847.4</v>
      </c>
    </row>
    <row r="707" spans="1:5" ht="13.5" outlineLevel="1">
      <c r="A707" s="15" t="s">
        <v>438</v>
      </c>
      <c r="B707" s="10" t="s">
        <v>71</v>
      </c>
      <c r="C707" s="10" t="s">
        <v>402</v>
      </c>
      <c r="D707" s="10"/>
      <c r="E707" s="57">
        <f>E708</f>
        <v>13847.4</v>
      </c>
    </row>
    <row r="708" spans="1:5" ht="13.5" outlineLevel="1">
      <c r="A708" s="15" t="s">
        <v>439</v>
      </c>
      <c r="B708" s="10" t="s">
        <v>71</v>
      </c>
      <c r="C708" s="10" t="s">
        <v>434</v>
      </c>
      <c r="D708" s="10"/>
      <c r="E708" s="57">
        <f>E709</f>
        <v>13847.4</v>
      </c>
    </row>
    <row r="709" spans="1:5" ht="13.5" outlineLevel="1">
      <c r="A709" s="17" t="s">
        <v>79</v>
      </c>
      <c r="B709" s="10" t="s">
        <v>71</v>
      </c>
      <c r="C709" s="10" t="s">
        <v>434</v>
      </c>
      <c r="D709" s="10" t="s">
        <v>80</v>
      </c>
      <c r="E709" s="57">
        <f>E710</f>
        <v>13847.4</v>
      </c>
    </row>
    <row r="710" spans="1:5" ht="13.5" outlineLevel="1">
      <c r="A710" s="17" t="s">
        <v>88</v>
      </c>
      <c r="B710" s="10" t="s">
        <v>71</v>
      </c>
      <c r="C710" s="10" t="s">
        <v>434</v>
      </c>
      <c r="D710" s="10" t="s">
        <v>89</v>
      </c>
      <c r="E710" s="57">
        <f>ведомственная!F332</f>
        <v>13847.4</v>
      </c>
    </row>
    <row r="711" spans="1:5" ht="13.5" outlineLevel="1">
      <c r="A711" s="15" t="s">
        <v>48</v>
      </c>
      <c r="B711" s="10" t="s">
        <v>71</v>
      </c>
      <c r="C711" s="77" t="s">
        <v>329</v>
      </c>
      <c r="D711" s="10"/>
      <c r="E711" s="57">
        <f>E712</f>
        <v>5347.5</v>
      </c>
    </row>
    <row r="712" spans="1:5" ht="13.5" outlineLevel="1">
      <c r="A712" s="70" t="s">
        <v>427</v>
      </c>
      <c r="B712" s="10" t="s">
        <v>71</v>
      </c>
      <c r="C712" s="84" t="s">
        <v>414</v>
      </c>
      <c r="D712" s="55"/>
      <c r="E712" s="58">
        <f>E713</f>
        <v>5347.5</v>
      </c>
    </row>
    <row r="713" spans="1:5" ht="27" outlineLevel="1">
      <c r="A713" s="71" t="s">
        <v>436</v>
      </c>
      <c r="B713" s="10" t="s">
        <v>71</v>
      </c>
      <c r="C713" s="72" t="s">
        <v>435</v>
      </c>
      <c r="D713" s="55"/>
      <c r="E713" s="58">
        <f>E714</f>
        <v>5347.5</v>
      </c>
    </row>
    <row r="714" spans="1:5" ht="13.5" outlineLevel="1">
      <c r="A714" s="17" t="s">
        <v>79</v>
      </c>
      <c r="B714" s="10" t="s">
        <v>71</v>
      </c>
      <c r="C714" s="72" t="s">
        <v>435</v>
      </c>
      <c r="D714" s="67">
        <v>300</v>
      </c>
      <c r="E714" s="58">
        <f>E715</f>
        <v>5347.5</v>
      </c>
    </row>
    <row r="715" spans="1:5" ht="13.5" outlineLevel="1">
      <c r="A715" s="17" t="s">
        <v>88</v>
      </c>
      <c r="B715" s="10" t="s">
        <v>71</v>
      </c>
      <c r="C715" s="72" t="s">
        <v>435</v>
      </c>
      <c r="D715" s="67">
        <v>320</v>
      </c>
      <c r="E715" s="58">
        <f>ведомственная!F400</f>
        <v>5347.5</v>
      </c>
    </row>
    <row r="716" spans="1:5" ht="13.5" outlineLevel="1">
      <c r="A716" s="15" t="s">
        <v>237</v>
      </c>
      <c r="B716" s="10" t="s">
        <v>71</v>
      </c>
      <c r="C716" s="10" t="s">
        <v>93</v>
      </c>
      <c r="D716" s="10"/>
      <c r="E716" s="57">
        <f>E717</f>
        <v>570</v>
      </c>
    </row>
    <row r="717" spans="1:5" ht="13.5" outlineLevel="1">
      <c r="A717" s="17" t="s">
        <v>248</v>
      </c>
      <c r="B717" s="10" t="s">
        <v>71</v>
      </c>
      <c r="C717" s="10" t="s">
        <v>96</v>
      </c>
      <c r="D717" s="10"/>
      <c r="E717" s="57">
        <f>E718</f>
        <v>570</v>
      </c>
    </row>
    <row r="718" spans="1:5" ht="27" outlineLevel="1">
      <c r="A718" s="15" t="s">
        <v>378</v>
      </c>
      <c r="B718" s="10" t="s">
        <v>71</v>
      </c>
      <c r="C718" s="10" t="s">
        <v>403</v>
      </c>
      <c r="D718" s="10"/>
      <c r="E718" s="57">
        <f>E719</f>
        <v>570</v>
      </c>
    </row>
    <row r="719" spans="1:5" ht="13.5" outlineLevel="1">
      <c r="A719" s="17" t="s">
        <v>79</v>
      </c>
      <c r="B719" s="10" t="s">
        <v>71</v>
      </c>
      <c r="C719" s="10" t="s">
        <v>403</v>
      </c>
      <c r="D719" s="10" t="s">
        <v>80</v>
      </c>
      <c r="E719" s="57">
        <f>E720</f>
        <v>570</v>
      </c>
    </row>
    <row r="720" spans="1:5" ht="13.5" outlineLevel="1">
      <c r="A720" s="17" t="s">
        <v>88</v>
      </c>
      <c r="B720" s="10" t="s">
        <v>71</v>
      </c>
      <c r="C720" s="10" t="s">
        <v>403</v>
      </c>
      <c r="D720" s="10" t="s">
        <v>89</v>
      </c>
      <c r="E720" s="57">
        <f>ведомственная!F337</f>
        <v>570</v>
      </c>
    </row>
    <row r="721" spans="1:5" ht="27" outlineLevel="1">
      <c r="A721" s="17" t="s">
        <v>386</v>
      </c>
      <c r="B721" s="10" t="s">
        <v>71</v>
      </c>
      <c r="C721" s="10" t="s">
        <v>100</v>
      </c>
      <c r="D721" s="10"/>
      <c r="E721" s="57">
        <f>E722</f>
        <v>886.7</v>
      </c>
    </row>
    <row r="722" spans="1:5" ht="27" outlineLevel="1">
      <c r="A722" s="17" t="s">
        <v>385</v>
      </c>
      <c r="B722" s="10" t="s">
        <v>71</v>
      </c>
      <c r="C722" s="10" t="s">
        <v>404</v>
      </c>
      <c r="D722" s="10"/>
      <c r="E722" s="57">
        <f>E723</f>
        <v>886.7</v>
      </c>
    </row>
    <row r="723" spans="1:5" ht="13.5" outlineLevel="1">
      <c r="A723" s="17" t="s">
        <v>149</v>
      </c>
      <c r="B723" s="10" t="s">
        <v>71</v>
      </c>
      <c r="C723" s="10" t="s">
        <v>404</v>
      </c>
      <c r="D723" s="10" t="s">
        <v>151</v>
      </c>
      <c r="E723" s="57">
        <f>SUM(E724)</f>
        <v>886.7</v>
      </c>
    </row>
    <row r="724" spans="1:5" ht="13.5" outlineLevel="1">
      <c r="A724" s="17" t="s">
        <v>150</v>
      </c>
      <c r="B724" s="10" t="s">
        <v>71</v>
      </c>
      <c r="C724" s="10" t="s">
        <v>404</v>
      </c>
      <c r="D724" s="10" t="s">
        <v>152</v>
      </c>
      <c r="E724" s="57">
        <f>ведомственная!F341</f>
        <v>886.7</v>
      </c>
    </row>
    <row r="725" spans="1:5" ht="27" outlineLevel="1">
      <c r="A725" s="15" t="s">
        <v>478</v>
      </c>
      <c r="B725" s="10" t="s">
        <v>71</v>
      </c>
      <c r="C725" s="10" t="s">
        <v>103</v>
      </c>
      <c r="D725" s="10"/>
      <c r="E725" s="57">
        <f>E738+E726+E729+E732+E735</f>
        <v>53115</v>
      </c>
    </row>
    <row r="726" spans="1:5" ht="27" outlineLevel="1">
      <c r="A726" s="15" t="s">
        <v>480</v>
      </c>
      <c r="B726" s="10" t="s">
        <v>71</v>
      </c>
      <c r="C726" s="10" t="s">
        <v>405</v>
      </c>
      <c r="D726" s="10"/>
      <c r="E726" s="57">
        <f>E727</f>
        <v>10</v>
      </c>
    </row>
    <row r="727" spans="1:5" ht="13.5" outlineLevel="1">
      <c r="A727" s="17" t="s">
        <v>149</v>
      </c>
      <c r="B727" s="10" t="s">
        <v>71</v>
      </c>
      <c r="C727" s="10" t="s">
        <v>405</v>
      </c>
      <c r="D727" s="10" t="s">
        <v>151</v>
      </c>
      <c r="E727" s="57">
        <f>E728</f>
        <v>10</v>
      </c>
    </row>
    <row r="728" spans="1:5" ht="13.5" outlineLevel="1">
      <c r="A728" s="17" t="s">
        <v>150</v>
      </c>
      <c r="B728" s="10" t="s">
        <v>71</v>
      </c>
      <c r="C728" s="10" t="s">
        <v>405</v>
      </c>
      <c r="D728" s="10" t="s">
        <v>152</v>
      </c>
      <c r="E728" s="57">
        <f>ведомственная!F345</f>
        <v>10</v>
      </c>
    </row>
    <row r="729" spans="1:5" ht="27" outlineLevel="1">
      <c r="A729" s="15" t="s">
        <v>481</v>
      </c>
      <c r="B729" s="10" t="s">
        <v>71</v>
      </c>
      <c r="C729" s="10" t="s">
        <v>406</v>
      </c>
      <c r="D729" s="10"/>
      <c r="E729" s="57">
        <f>E730</f>
        <v>500</v>
      </c>
    </row>
    <row r="730" spans="1:5" ht="13.5" outlineLevel="1">
      <c r="A730" s="17" t="s">
        <v>79</v>
      </c>
      <c r="B730" s="10" t="s">
        <v>71</v>
      </c>
      <c r="C730" s="10" t="s">
        <v>406</v>
      </c>
      <c r="D730" s="10" t="s">
        <v>80</v>
      </c>
      <c r="E730" s="57">
        <f>E731</f>
        <v>500</v>
      </c>
    </row>
    <row r="731" spans="1:5" ht="13.5" outlineLevel="1">
      <c r="A731" s="17" t="s">
        <v>88</v>
      </c>
      <c r="B731" s="10" t="s">
        <v>71</v>
      </c>
      <c r="C731" s="10" t="s">
        <v>406</v>
      </c>
      <c r="D731" s="10" t="s">
        <v>89</v>
      </c>
      <c r="E731" s="57">
        <f>ведомственная!F348</f>
        <v>500</v>
      </c>
    </row>
    <row r="732" spans="1:5" ht="13.5" outlineLevel="1">
      <c r="A732" s="15" t="s">
        <v>483</v>
      </c>
      <c r="B732" s="10" t="s">
        <v>71</v>
      </c>
      <c r="C732" s="10" t="s">
        <v>407</v>
      </c>
      <c r="D732" s="10"/>
      <c r="E732" s="57">
        <f>E733</f>
        <v>100</v>
      </c>
    </row>
    <row r="733" spans="1:5" ht="13.5" outlineLevel="1">
      <c r="A733" s="17" t="s">
        <v>149</v>
      </c>
      <c r="B733" s="10" t="s">
        <v>71</v>
      </c>
      <c r="C733" s="10" t="s">
        <v>407</v>
      </c>
      <c r="D733" s="10" t="s">
        <v>151</v>
      </c>
      <c r="E733" s="57">
        <f>E734</f>
        <v>100</v>
      </c>
    </row>
    <row r="734" spans="1:5" ht="13.5" outlineLevel="1">
      <c r="A734" s="17" t="s">
        <v>150</v>
      </c>
      <c r="B734" s="10" t="s">
        <v>71</v>
      </c>
      <c r="C734" s="10" t="s">
        <v>407</v>
      </c>
      <c r="D734" s="10" t="s">
        <v>152</v>
      </c>
      <c r="E734" s="57">
        <f>ведомственная!F351</f>
        <v>100</v>
      </c>
    </row>
    <row r="735" spans="1:5" ht="13.5" outlineLevel="1">
      <c r="A735" s="15" t="s">
        <v>482</v>
      </c>
      <c r="B735" s="10" t="s">
        <v>71</v>
      </c>
      <c r="C735" s="10" t="s">
        <v>408</v>
      </c>
      <c r="D735" s="10"/>
      <c r="E735" s="57">
        <f>E736</f>
        <v>50</v>
      </c>
    </row>
    <row r="736" spans="1:5" ht="13.5" outlineLevel="1">
      <c r="A736" s="17" t="s">
        <v>149</v>
      </c>
      <c r="B736" s="10" t="s">
        <v>71</v>
      </c>
      <c r="C736" s="10" t="s">
        <v>408</v>
      </c>
      <c r="D736" s="10" t="s">
        <v>151</v>
      </c>
      <c r="E736" s="57">
        <f>E737</f>
        <v>50</v>
      </c>
    </row>
    <row r="737" spans="1:5" ht="13.5" outlineLevel="1">
      <c r="A737" s="17" t="s">
        <v>150</v>
      </c>
      <c r="B737" s="10" t="s">
        <v>71</v>
      </c>
      <c r="C737" s="10" t="s">
        <v>408</v>
      </c>
      <c r="D737" s="10" t="s">
        <v>152</v>
      </c>
      <c r="E737" s="57">
        <f>ведомственная!F354</f>
        <v>50</v>
      </c>
    </row>
    <row r="738" spans="1:5" ht="13.5" outlineLevel="1">
      <c r="A738" s="15" t="s">
        <v>72</v>
      </c>
      <c r="B738" s="10" t="s">
        <v>71</v>
      </c>
      <c r="C738" s="10" t="s">
        <v>409</v>
      </c>
      <c r="D738" s="10" t="s">
        <v>445</v>
      </c>
      <c r="E738" s="57">
        <f>E741+E739</f>
        <v>52455</v>
      </c>
    </row>
    <row r="739" spans="1:5" ht="13.5" outlineLevel="1">
      <c r="A739" s="17" t="s">
        <v>149</v>
      </c>
      <c r="B739" s="10" t="s">
        <v>71</v>
      </c>
      <c r="C739" s="10" t="s">
        <v>409</v>
      </c>
      <c r="D739" s="10" t="s">
        <v>151</v>
      </c>
      <c r="E739" s="57">
        <f>E740</f>
        <v>489.7</v>
      </c>
    </row>
    <row r="740" spans="1:5" ht="13.5" outlineLevel="1">
      <c r="A740" s="17" t="s">
        <v>150</v>
      </c>
      <c r="B740" s="10" t="s">
        <v>71</v>
      </c>
      <c r="C740" s="10" t="s">
        <v>409</v>
      </c>
      <c r="D740" s="10" t="s">
        <v>152</v>
      </c>
      <c r="E740" s="57">
        <f>ведомственная!F357</f>
        <v>489.7</v>
      </c>
    </row>
    <row r="741" spans="1:5" ht="13.5" outlineLevel="1">
      <c r="A741" s="17" t="s">
        <v>79</v>
      </c>
      <c r="B741" s="10" t="s">
        <v>71</v>
      </c>
      <c r="C741" s="10" t="s">
        <v>409</v>
      </c>
      <c r="D741" s="10" t="s">
        <v>80</v>
      </c>
      <c r="E741" s="57">
        <f>E742</f>
        <v>51965.3</v>
      </c>
    </row>
    <row r="742" spans="1:5" ht="13.5" outlineLevel="1">
      <c r="A742" s="22" t="s">
        <v>172</v>
      </c>
      <c r="B742" s="10" t="s">
        <v>71</v>
      </c>
      <c r="C742" s="10" t="s">
        <v>409</v>
      </c>
      <c r="D742" s="10" t="s">
        <v>173</v>
      </c>
      <c r="E742" s="57">
        <f>ведомственная!F359</f>
        <v>51965.3</v>
      </c>
    </row>
    <row r="743" spans="1:5" ht="13.5" outlineLevel="1">
      <c r="A743" s="22" t="s">
        <v>121</v>
      </c>
      <c r="B743" s="10" t="s">
        <v>122</v>
      </c>
      <c r="C743" s="10"/>
      <c r="D743" s="10" t="s">
        <v>445</v>
      </c>
      <c r="E743" s="57">
        <f>E744+E751</f>
        <v>79174</v>
      </c>
    </row>
    <row r="744" spans="1:5" ht="27" outlineLevel="1">
      <c r="A744" s="15" t="s">
        <v>185</v>
      </c>
      <c r="B744" s="10" t="s">
        <v>122</v>
      </c>
      <c r="C744" s="10" t="s">
        <v>90</v>
      </c>
      <c r="D744" s="10"/>
      <c r="E744" s="57">
        <f>E745</f>
        <v>42339</v>
      </c>
    </row>
    <row r="745" spans="1:5" ht="13.5" outlineLevel="1">
      <c r="A745" s="23" t="s">
        <v>186</v>
      </c>
      <c r="B745" s="10" t="s">
        <v>122</v>
      </c>
      <c r="C745" s="10" t="s">
        <v>252</v>
      </c>
      <c r="D745" s="10"/>
      <c r="E745" s="57">
        <f>E746</f>
        <v>42339</v>
      </c>
    </row>
    <row r="746" spans="1:5" ht="40.5" outlineLevel="1">
      <c r="A746" s="22" t="s">
        <v>228</v>
      </c>
      <c r="B746" s="10" t="s">
        <v>122</v>
      </c>
      <c r="C746" s="10" t="s">
        <v>279</v>
      </c>
      <c r="D746" s="10" t="s">
        <v>445</v>
      </c>
      <c r="E746" s="57">
        <f>E749+E747</f>
        <v>42339</v>
      </c>
    </row>
    <row r="747" spans="1:5" ht="13.5" outlineLevel="1">
      <c r="A747" s="17" t="s">
        <v>149</v>
      </c>
      <c r="B747" s="10" t="s">
        <v>122</v>
      </c>
      <c r="C747" s="10" t="s">
        <v>279</v>
      </c>
      <c r="D747" s="10" t="s">
        <v>151</v>
      </c>
      <c r="E747" s="57">
        <f>E748</f>
        <v>419</v>
      </c>
    </row>
    <row r="748" spans="1:5" ht="13.5" outlineLevel="1">
      <c r="A748" s="17" t="s">
        <v>150</v>
      </c>
      <c r="B748" s="10" t="s">
        <v>122</v>
      </c>
      <c r="C748" s="10" t="s">
        <v>279</v>
      </c>
      <c r="D748" s="10" t="s">
        <v>152</v>
      </c>
      <c r="E748" s="57">
        <f>ведомственная!F612</f>
        <v>419</v>
      </c>
    </row>
    <row r="749" spans="1:5" ht="13.5" outlineLevel="1">
      <c r="A749" s="17" t="s">
        <v>79</v>
      </c>
      <c r="B749" s="10" t="s">
        <v>122</v>
      </c>
      <c r="C749" s="10" t="s">
        <v>279</v>
      </c>
      <c r="D749" s="10" t="s">
        <v>80</v>
      </c>
      <c r="E749" s="57">
        <f>E750</f>
        <v>41920</v>
      </c>
    </row>
    <row r="750" spans="1:5" ht="13.5" outlineLevel="1">
      <c r="A750" s="22" t="s">
        <v>172</v>
      </c>
      <c r="B750" s="10" t="s">
        <v>122</v>
      </c>
      <c r="C750" s="10" t="s">
        <v>279</v>
      </c>
      <c r="D750" s="10" t="s">
        <v>173</v>
      </c>
      <c r="E750" s="57">
        <f>ведомственная!F614</f>
        <v>41920</v>
      </c>
    </row>
    <row r="751" spans="1:5" ht="13.5" outlineLevel="1">
      <c r="A751" s="15" t="s">
        <v>48</v>
      </c>
      <c r="B751" s="10" t="s">
        <v>122</v>
      </c>
      <c r="C751" s="77" t="s">
        <v>329</v>
      </c>
      <c r="D751" s="10"/>
      <c r="E751" s="57">
        <f>E752</f>
        <v>36835</v>
      </c>
    </row>
    <row r="752" spans="1:5" ht="27" outlineLevel="1">
      <c r="A752" s="15" t="s">
        <v>196</v>
      </c>
      <c r="B752" s="10" t="s">
        <v>122</v>
      </c>
      <c r="C752" s="10" t="s">
        <v>250</v>
      </c>
      <c r="D752" s="10"/>
      <c r="E752" s="57">
        <f>E753</f>
        <v>36835</v>
      </c>
    </row>
    <row r="753" spans="1:5" ht="27" outlineLevel="1">
      <c r="A753" s="15" t="s">
        <v>332</v>
      </c>
      <c r="B753" s="10" t="s">
        <v>122</v>
      </c>
      <c r="C753" s="10" t="s">
        <v>251</v>
      </c>
      <c r="D753" s="10" t="s">
        <v>445</v>
      </c>
      <c r="E753" s="57">
        <f>E754</f>
        <v>36835</v>
      </c>
    </row>
    <row r="754" spans="1:5" ht="17.25" customHeight="1" outlineLevel="1">
      <c r="A754" s="17" t="s">
        <v>163</v>
      </c>
      <c r="B754" s="10" t="s">
        <v>122</v>
      </c>
      <c r="C754" s="10" t="s">
        <v>251</v>
      </c>
      <c r="D754" s="10" t="s">
        <v>78</v>
      </c>
      <c r="E754" s="57">
        <f>E755</f>
        <v>36835</v>
      </c>
    </row>
    <row r="755" spans="1:5" ht="17.25" customHeight="1" outlineLevel="1">
      <c r="A755" s="17" t="s">
        <v>164</v>
      </c>
      <c r="B755" s="10" t="s">
        <v>122</v>
      </c>
      <c r="C755" s="10" t="s">
        <v>251</v>
      </c>
      <c r="D755" s="10" t="s">
        <v>165</v>
      </c>
      <c r="E755" s="57">
        <f>ведомственная!F406</f>
        <v>36835</v>
      </c>
    </row>
    <row r="756" spans="1:5" ht="13.5" outlineLevel="1">
      <c r="A756" s="22"/>
      <c r="B756" s="10"/>
      <c r="C756" s="10"/>
      <c r="D756" s="10"/>
      <c r="E756" s="57"/>
    </row>
    <row r="757" spans="1:5" ht="13.5" outlineLevel="3">
      <c r="A757" s="14" t="s">
        <v>145</v>
      </c>
      <c r="B757" s="33">
        <v>1100</v>
      </c>
      <c r="C757" s="10"/>
      <c r="D757" s="10"/>
      <c r="E757" s="57">
        <f>E820+E759</f>
        <v>33202.699999999997</v>
      </c>
    </row>
    <row r="758" spans="1:5" ht="13.5" outlineLevel="3">
      <c r="A758" s="15" t="s">
        <v>81</v>
      </c>
      <c r="B758" s="10" t="s">
        <v>82</v>
      </c>
      <c r="C758" s="10"/>
      <c r="D758" s="10" t="s">
        <v>445</v>
      </c>
      <c r="E758" s="57">
        <f>E759</f>
        <v>24827.9</v>
      </c>
    </row>
    <row r="759" spans="1:5" ht="27" outlineLevel="3">
      <c r="A759" s="26" t="s">
        <v>199</v>
      </c>
      <c r="B759" s="10" t="s">
        <v>82</v>
      </c>
      <c r="C759" s="10" t="s">
        <v>296</v>
      </c>
      <c r="D759" s="10"/>
      <c r="E759" s="57">
        <f>E760+E763+E770+E775+E778+E781+E786+E791+E796+E799+E802+E805+E810+E813</f>
        <v>24827.9</v>
      </c>
    </row>
    <row r="760" spans="1:5" ht="27" outlineLevel="3">
      <c r="A760" s="15" t="s">
        <v>22</v>
      </c>
      <c r="B760" s="10" t="s">
        <v>82</v>
      </c>
      <c r="C760" s="10" t="s">
        <v>315</v>
      </c>
      <c r="D760" s="10" t="s">
        <v>445</v>
      </c>
      <c r="E760" s="57">
        <f>E761</f>
        <v>8260.2999999999993</v>
      </c>
    </row>
    <row r="761" spans="1:5" ht="13.5" outlineLevel="3">
      <c r="A761" s="17" t="s">
        <v>157</v>
      </c>
      <c r="B761" s="10" t="s">
        <v>82</v>
      </c>
      <c r="C761" s="10" t="s">
        <v>315</v>
      </c>
      <c r="D761" s="10" t="s">
        <v>158</v>
      </c>
      <c r="E761" s="57">
        <f>E762</f>
        <v>8260.2999999999993</v>
      </c>
    </row>
    <row r="762" spans="1:5" ht="13.5" outlineLevel="3">
      <c r="A762" s="25" t="s">
        <v>166</v>
      </c>
      <c r="B762" s="10" t="s">
        <v>82</v>
      </c>
      <c r="C762" s="10" t="s">
        <v>315</v>
      </c>
      <c r="D762" s="10" t="s">
        <v>167</v>
      </c>
      <c r="E762" s="57">
        <f>ведомственная!F725</f>
        <v>8260.2999999999993</v>
      </c>
    </row>
    <row r="763" spans="1:5" ht="40.5" outlineLevel="3">
      <c r="A763" s="17" t="s">
        <v>24</v>
      </c>
      <c r="B763" s="10" t="s">
        <v>82</v>
      </c>
      <c r="C763" s="10" t="s">
        <v>316</v>
      </c>
      <c r="D763" s="10"/>
      <c r="E763" s="57">
        <f>E764+E766+E768</f>
        <v>6688.5</v>
      </c>
    </row>
    <row r="764" spans="1:5" ht="40.5" outlineLevel="3">
      <c r="A764" s="17" t="s">
        <v>147</v>
      </c>
      <c r="B764" s="10" t="s">
        <v>82</v>
      </c>
      <c r="C764" s="10" t="s">
        <v>316</v>
      </c>
      <c r="D764" s="10" t="s">
        <v>129</v>
      </c>
      <c r="E764" s="57">
        <f>E765</f>
        <v>4933.1000000000004</v>
      </c>
    </row>
    <row r="765" spans="1:5" ht="13.5" outlineLevel="3">
      <c r="A765" s="17" t="s">
        <v>169</v>
      </c>
      <c r="B765" s="10" t="s">
        <v>82</v>
      </c>
      <c r="C765" s="10" t="s">
        <v>316</v>
      </c>
      <c r="D765" s="10" t="s">
        <v>170</v>
      </c>
      <c r="E765" s="57">
        <f>ведомственная!F728</f>
        <v>4933.1000000000004</v>
      </c>
    </row>
    <row r="766" spans="1:5" ht="13.5" outlineLevel="3">
      <c r="A766" s="17" t="s">
        <v>149</v>
      </c>
      <c r="B766" s="10" t="s">
        <v>82</v>
      </c>
      <c r="C766" s="10" t="s">
        <v>316</v>
      </c>
      <c r="D766" s="10" t="s">
        <v>151</v>
      </c>
      <c r="E766" s="57">
        <f>E767</f>
        <v>1274.7</v>
      </c>
    </row>
    <row r="767" spans="1:5" ht="13.5" outlineLevel="3">
      <c r="A767" s="17" t="s">
        <v>150</v>
      </c>
      <c r="B767" s="10" t="s">
        <v>82</v>
      </c>
      <c r="C767" s="10" t="s">
        <v>316</v>
      </c>
      <c r="D767" s="10" t="s">
        <v>152</v>
      </c>
      <c r="E767" s="57">
        <f>ведомственная!F730</f>
        <v>1274.7</v>
      </c>
    </row>
    <row r="768" spans="1:5" ht="13.5" outlineLevel="3">
      <c r="A768" s="16" t="s">
        <v>153</v>
      </c>
      <c r="B768" s="10" t="s">
        <v>82</v>
      </c>
      <c r="C768" s="10" t="s">
        <v>316</v>
      </c>
      <c r="D768" s="10" t="s">
        <v>155</v>
      </c>
      <c r="E768" s="57">
        <f>E769</f>
        <v>480.7</v>
      </c>
    </row>
    <row r="769" spans="1:6" ht="13.5" outlineLevel="3">
      <c r="A769" s="17" t="s">
        <v>154</v>
      </c>
      <c r="B769" s="10" t="s">
        <v>82</v>
      </c>
      <c r="C769" s="10" t="s">
        <v>316</v>
      </c>
      <c r="D769" s="10" t="s">
        <v>156</v>
      </c>
      <c r="E769" s="57">
        <f>ведомственная!F732</f>
        <v>480.7</v>
      </c>
    </row>
    <row r="770" spans="1:6" ht="27" outlineLevel="3">
      <c r="A770" s="17" t="s">
        <v>190</v>
      </c>
      <c r="B770" s="10" t="s">
        <v>82</v>
      </c>
      <c r="C770" s="10" t="s">
        <v>317</v>
      </c>
      <c r="D770" s="10"/>
      <c r="E770" s="57">
        <f>E773+E771</f>
        <v>300</v>
      </c>
      <c r="F770" s="6"/>
    </row>
    <row r="771" spans="1:6" ht="40.5" outlineLevel="3">
      <c r="A771" s="17" t="s">
        <v>147</v>
      </c>
      <c r="B771" s="10" t="s">
        <v>82</v>
      </c>
      <c r="C771" s="10" t="s">
        <v>317</v>
      </c>
      <c r="D771" s="10" t="s">
        <v>129</v>
      </c>
      <c r="E771" s="57">
        <f>E772</f>
        <v>122.7</v>
      </c>
      <c r="F771" s="6"/>
    </row>
    <row r="772" spans="1:6" ht="13.5" outlineLevel="3">
      <c r="A772" s="17" t="s">
        <v>169</v>
      </c>
      <c r="B772" s="10" t="s">
        <v>82</v>
      </c>
      <c r="C772" s="10" t="s">
        <v>317</v>
      </c>
      <c r="D772" s="10" t="s">
        <v>170</v>
      </c>
      <c r="E772" s="57">
        <f>ведомственная!F735</f>
        <v>122.7</v>
      </c>
      <c r="F772" s="6"/>
    </row>
    <row r="773" spans="1:6" ht="13.5" outlineLevel="3">
      <c r="A773" s="17" t="s">
        <v>149</v>
      </c>
      <c r="B773" s="10" t="s">
        <v>82</v>
      </c>
      <c r="C773" s="10" t="s">
        <v>317</v>
      </c>
      <c r="D773" s="10" t="s">
        <v>151</v>
      </c>
      <c r="E773" s="57">
        <f>E774</f>
        <v>177.3</v>
      </c>
    </row>
    <row r="774" spans="1:6" ht="13.5" outlineLevel="3">
      <c r="A774" s="17" t="s">
        <v>150</v>
      </c>
      <c r="B774" s="10" t="s">
        <v>82</v>
      </c>
      <c r="C774" s="10" t="s">
        <v>317</v>
      </c>
      <c r="D774" s="10" t="s">
        <v>152</v>
      </c>
      <c r="E774" s="57">
        <f>ведомственная!F737</f>
        <v>177.3</v>
      </c>
    </row>
    <row r="775" spans="1:6" ht="40.5" outlineLevel="3">
      <c r="A775" s="17" t="s">
        <v>191</v>
      </c>
      <c r="B775" s="10" t="s">
        <v>82</v>
      </c>
      <c r="C775" s="10" t="s">
        <v>318</v>
      </c>
      <c r="D775" s="10"/>
      <c r="E775" s="57">
        <f>E776</f>
        <v>50</v>
      </c>
    </row>
    <row r="776" spans="1:6" ht="13.5" outlineLevel="3">
      <c r="A776" s="17" t="s">
        <v>149</v>
      </c>
      <c r="B776" s="10" t="s">
        <v>82</v>
      </c>
      <c r="C776" s="10" t="s">
        <v>318</v>
      </c>
      <c r="D776" s="10" t="s">
        <v>151</v>
      </c>
      <c r="E776" s="57">
        <f>E777</f>
        <v>50</v>
      </c>
    </row>
    <row r="777" spans="1:6" ht="13.5" outlineLevel="3">
      <c r="A777" s="17" t="s">
        <v>150</v>
      </c>
      <c r="B777" s="10" t="s">
        <v>82</v>
      </c>
      <c r="C777" s="10" t="s">
        <v>318</v>
      </c>
      <c r="D777" s="10" t="s">
        <v>152</v>
      </c>
      <c r="E777" s="57">
        <f>ведомственная!F740</f>
        <v>50</v>
      </c>
    </row>
    <row r="778" spans="1:6" ht="13.5" outlineLevel="3">
      <c r="A778" s="17" t="s">
        <v>41</v>
      </c>
      <c r="B778" s="10" t="s">
        <v>82</v>
      </c>
      <c r="C778" s="10" t="s">
        <v>319</v>
      </c>
      <c r="D778" s="10"/>
      <c r="E778" s="57">
        <f>E779</f>
        <v>0</v>
      </c>
    </row>
    <row r="779" spans="1:6" ht="13.5" outlineLevel="3">
      <c r="A779" s="17" t="s">
        <v>149</v>
      </c>
      <c r="B779" s="10" t="s">
        <v>82</v>
      </c>
      <c r="C779" s="10" t="s">
        <v>319</v>
      </c>
      <c r="D779" s="10" t="s">
        <v>151</v>
      </c>
      <c r="E779" s="57">
        <f>E780</f>
        <v>0</v>
      </c>
    </row>
    <row r="780" spans="1:6" ht="13.5" outlineLevel="3">
      <c r="A780" s="17" t="s">
        <v>150</v>
      </c>
      <c r="B780" s="10" t="s">
        <v>82</v>
      </c>
      <c r="C780" s="10" t="s">
        <v>319</v>
      </c>
      <c r="D780" s="10" t="s">
        <v>152</v>
      </c>
      <c r="E780" s="57">
        <f>ведомственная!F743</f>
        <v>0</v>
      </c>
    </row>
    <row r="781" spans="1:6" ht="15.75" customHeight="1" outlineLevel="3">
      <c r="A781" s="17" t="s">
        <v>192</v>
      </c>
      <c r="B781" s="10" t="s">
        <v>82</v>
      </c>
      <c r="C781" s="10" t="s">
        <v>320</v>
      </c>
      <c r="D781" s="10"/>
      <c r="E781" s="57">
        <f>E782+E784</f>
        <v>212</v>
      </c>
    </row>
    <row r="782" spans="1:6" ht="13.5" outlineLevel="3">
      <c r="A782" s="17" t="s">
        <v>149</v>
      </c>
      <c r="B782" s="10" t="s">
        <v>82</v>
      </c>
      <c r="C782" s="10" t="s">
        <v>320</v>
      </c>
      <c r="D782" s="10" t="s">
        <v>151</v>
      </c>
      <c r="E782" s="57">
        <f>E783</f>
        <v>195.6</v>
      </c>
    </row>
    <row r="783" spans="1:6" ht="13.5" outlineLevel="3">
      <c r="A783" s="17" t="s">
        <v>150</v>
      </c>
      <c r="B783" s="10" t="s">
        <v>82</v>
      </c>
      <c r="C783" s="10" t="s">
        <v>320</v>
      </c>
      <c r="D783" s="10" t="s">
        <v>152</v>
      </c>
      <c r="E783" s="57">
        <f>ведомственная!F746</f>
        <v>195.6</v>
      </c>
    </row>
    <row r="784" spans="1:6" ht="13.5" outlineLevel="3">
      <c r="A784" s="16" t="s">
        <v>153</v>
      </c>
      <c r="B784" s="10" t="s">
        <v>82</v>
      </c>
      <c r="C784" s="10" t="s">
        <v>320</v>
      </c>
      <c r="D784" s="10" t="s">
        <v>155</v>
      </c>
      <c r="E784" s="57">
        <f>E785</f>
        <v>16.399999999999999</v>
      </c>
    </row>
    <row r="785" spans="1:5" ht="13.5" outlineLevel="3">
      <c r="A785" s="17" t="s">
        <v>154</v>
      </c>
      <c r="B785" s="10" t="s">
        <v>82</v>
      </c>
      <c r="C785" s="10" t="s">
        <v>320</v>
      </c>
      <c r="D785" s="10" t="s">
        <v>156</v>
      </c>
      <c r="E785" s="57">
        <f>ведомственная!F748</f>
        <v>16.399999999999999</v>
      </c>
    </row>
    <row r="786" spans="1:5" ht="13.5" outlineLevel="3">
      <c r="A786" s="15" t="s">
        <v>194</v>
      </c>
      <c r="B786" s="10" t="s">
        <v>82</v>
      </c>
      <c r="C786" s="10" t="s">
        <v>321</v>
      </c>
      <c r="D786" s="10" t="s">
        <v>445</v>
      </c>
      <c r="E786" s="57">
        <f>E789+E787</f>
        <v>650</v>
      </c>
    </row>
    <row r="787" spans="1:5" ht="13.5" outlineLevel="3">
      <c r="A787" s="16" t="s">
        <v>153</v>
      </c>
      <c r="B787" s="10" t="s">
        <v>82</v>
      </c>
      <c r="C787" s="10" t="s">
        <v>321</v>
      </c>
      <c r="D787" s="10" t="s">
        <v>129</v>
      </c>
      <c r="E787" s="57">
        <f>E788</f>
        <v>500</v>
      </c>
    </row>
    <row r="788" spans="1:5" ht="13.5" outlineLevel="3">
      <c r="A788" s="17" t="s">
        <v>154</v>
      </c>
      <c r="B788" s="10" t="s">
        <v>82</v>
      </c>
      <c r="C788" s="10" t="s">
        <v>321</v>
      </c>
      <c r="D788" s="10" t="s">
        <v>170</v>
      </c>
      <c r="E788" s="57">
        <f>ведомственная!F751</f>
        <v>500</v>
      </c>
    </row>
    <row r="789" spans="1:5" ht="13.5" outlineLevel="3">
      <c r="A789" s="17" t="s">
        <v>149</v>
      </c>
      <c r="B789" s="10" t="s">
        <v>82</v>
      </c>
      <c r="C789" s="10" t="s">
        <v>321</v>
      </c>
      <c r="D789" s="10" t="s">
        <v>151</v>
      </c>
      <c r="E789" s="57">
        <f>E790</f>
        <v>150</v>
      </c>
    </row>
    <row r="790" spans="1:5" ht="13.5" outlineLevel="3">
      <c r="A790" s="17" t="s">
        <v>150</v>
      </c>
      <c r="B790" s="10" t="s">
        <v>82</v>
      </c>
      <c r="C790" s="10" t="s">
        <v>321</v>
      </c>
      <c r="D790" s="10" t="s">
        <v>152</v>
      </c>
      <c r="E790" s="57">
        <f>ведомственная!F753</f>
        <v>150</v>
      </c>
    </row>
    <row r="791" spans="1:5" ht="27" outlineLevel="3">
      <c r="A791" s="15" t="s">
        <v>193</v>
      </c>
      <c r="B791" s="10" t="s">
        <v>82</v>
      </c>
      <c r="C791" s="10" t="s">
        <v>322</v>
      </c>
      <c r="D791" s="10"/>
      <c r="E791" s="57">
        <f>E792+E794</f>
        <v>280.2</v>
      </c>
    </row>
    <row r="792" spans="1:5" ht="13.5" outlineLevel="3">
      <c r="A792" s="17" t="s">
        <v>149</v>
      </c>
      <c r="B792" s="10" t="s">
        <v>82</v>
      </c>
      <c r="C792" s="10" t="s">
        <v>322</v>
      </c>
      <c r="D792" s="10" t="s">
        <v>151</v>
      </c>
      <c r="E792" s="57">
        <f>E793</f>
        <v>280.2</v>
      </c>
    </row>
    <row r="793" spans="1:5" ht="13.5" outlineLevel="3">
      <c r="A793" s="17" t="s">
        <v>150</v>
      </c>
      <c r="B793" s="10" t="s">
        <v>82</v>
      </c>
      <c r="C793" s="10" t="s">
        <v>322</v>
      </c>
      <c r="D793" s="10" t="s">
        <v>152</v>
      </c>
      <c r="E793" s="57">
        <f>ведомственная!F756</f>
        <v>280.2</v>
      </c>
    </row>
    <row r="794" spans="1:5" ht="13.5" outlineLevel="3">
      <c r="A794" s="16" t="s">
        <v>153</v>
      </c>
      <c r="B794" s="10" t="s">
        <v>82</v>
      </c>
      <c r="C794" s="10" t="s">
        <v>322</v>
      </c>
      <c r="D794" s="10" t="s">
        <v>155</v>
      </c>
      <c r="E794" s="57">
        <f>E795</f>
        <v>0</v>
      </c>
    </row>
    <row r="795" spans="1:5" ht="13.5" outlineLevel="3">
      <c r="A795" s="17" t="s">
        <v>154</v>
      </c>
      <c r="B795" s="10" t="s">
        <v>82</v>
      </c>
      <c r="C795" s="10" t="s">
        <v>322</v>
      </c>
      <c r="D795" s="10" t="s">
        <v>156</v>
      </c>
      <c r="E795" s="57"/>
    </row>
    <row r="796" spans="1:5" ht="40.5" outlineLevel="3">
      <c r="A796" s="17" t="s">
        <v>486</v>
      </c>
      <c r="B796" s="10" t="s">
        <v>82</v>
      </c>
      <c r="C796" s="10" t="s">
        <v>323</v>
      </c>
      <c r="D796" s="10"/>
      <c r="E796" s="57">
        <f>E797</f>
        <v>192.1</v>
      </c>
    </row>
    <row r="797" spans="1:5" ht="13.5" outlineLevel="3">
      <c r="A797" s="17" t="s">
        <v>149</v>
      </c>
      <c r="B797" s="10" t="s">
        <v>82</v>
      </c>
      <c r="C797" s="10" t="s">
        <v>323</v>
      </c>
      <c r="D797" s="10" t="s">
        <v>151</v>
      </c>
      <c r="E797" s="57">
        <f>E798</f>
        <v>192.1</v>
      </c>
    </row>
    <row r="798" spans="1:5" ht="13.5" outlineLevel="3">
      <c r="A798" s="17" t="s">
        <v>150</v>
      </c>
      <c r="B798" s="10" t="s">
        <v>82</v>
      </c>
      <c r="C798" s="10" t="s">
        <v>323</v>
      </c>
      <c r="D798" s="10" t="s">
        <v>152</v>
      </c>
      <c r="E798" s="57">
        <f>ведомственная!F759</f>
        <v>192.1</v>
      </c>
    </row>
    <row r="799" spans="1:5" ht="54" outlineLevel="3">
      <c r="A799" s="17" t="s">
        <v>8</v>
      </c>
      <c r="B799" s="10" t="s">
        <v>82</v>
      </c>
      <c r="C799" s="10" t="s">
        <v>324</v>
      </c>
      <c r="D799" s="10"/>
      <c r="E799" s="57">
        <f>E800</f>
        <v>35.6</v>
      </c>
    </row>
    <row r="800" spans="1:5" ht="13.5" outlineLevel="3">
      <c r="A800" s="17" t="s">
        <v>149</v>
      </c>
      <c r="B800" s="10" t="s">
        <v>82</v>
      </c>
      <c r="C800" s="10" t="s">
        <v>324</v>
      </c>
      <c r="D800" s="10" t="s">
        <v>151</v>
      </c>
      <c r="E800" s="57">
        <f>E801</f>
        <v>35.6</v>
      </c>
    </row>
    <row r="801" spans="1:5" ht="13.5" outlineLevel="3">
      <c r="A801" s="17" t="s">
        <v>150</v>
      </c>
      <c r="B801" s="10" t="s">
        <v>82</v>
      </c>
      <c r="C801" s="10" t="s">
        <v>324</v>
      </c>
      <c r="D801" s="10" t="s">
        <v>152</v>
      </c>
      <c r="E801" s="57">
        <f>ведомственная!F762</f>
        <v>35.6</v>
      </c>
    </row>
    <row r="802" spans="1:5" ht="27" outlineLevel="3">
      <c r="A802" s="17" t="s">
        <v>9</v>
      </c>
      <c r="B802" s="10" t="s">
        <v>82</v>
      </c>
      <c r="C802" s="10" t="s">
        <v>325</v>
      </c>
      <c r="D802" s="10"/>
      <c r="E802" s="57">
        <f>E803</f>
        <v>95.5</v>
      </c>
    </row>
    <row r="803" spans="1:5" ht="13.5" outlineLevel="3">
      <c r="A803" s="17" t="s">
        <v>149</v>
      </c>
      <c r="B803" s="10" t="s">
        <v>82</v>
      </c>
      <c r="C803" s="10" t="s">
        <v>325</v>
      </c>
      <c r="D803" s="10" t="s">
        <v>151</v>
      </c>
      <c r="E803" s="57">
        <f>E804</f>
        <v>95.5</v>
      </c>
    </row>
    <row r="804" spans="1:5" ht="13.5" outlineLevel="3">
      <c r="A804" s="17" t="s">
        <v>150</v>
      </c>
      <c r="B804" s="10" t="s">
        <v>82</v>
      </c>
      <c r="C804" s="10" t="s">
        <v>325</v>
      </c>
      <c r="D804" s="10" t="s">
        <v>152</v>
      </c>
      <c r="E804" s="57">
        <f>ведомственная!F765</f>
        <v>95.5</v>
      </c>
    </row>
    <row r="805" spans="1:5" ht="27" outlineLevel="3">
      <c r="A805" s="15" t="s">
        <v>10</v>
      </c>
      <c r="B805" s="10" t="s">
        <v>82</v>
      </c>
      <c r="C805" s="10" t="s">
        <v>326</v>
      </c>
      <c r="D805" s="10"/>
      <c r="E805" s="57">
        <f>E808+E806</f>
        <v>996.9</v>
      </c>
    </row>
    <row r="806" spans="1:5" ht="40.5" outlineLevel="3">
      <c r="A806" s="17" t="s">
        <v>147</v>
      </c>
      <c r="B806" s="10" t="s">
        <v>82</v>
      </c>
      <c r="C806" s="10" t="s">
        <v>326</v>
      </c>
      <c r="D806" s="10" t="s">
        <v>129</v>
      </c>
      <c r="E806" s="57">
        <f>E807</f>
        <v>119.5</v>
      </c>
    </row>
    <row r="807" spans="1:5" ht="13.5" outlineLevel="3">
      <c r="A807" s="17" t="s">
        <v>169</v>
      </c>
      <c r="B807" s="10" t="s">
        <v>82</v>
      </c>
      <c r="C807" s="10" t="s">
        <v>326</v>
      </c>
      <c r="D807" s="10" t="s">
        <v>170</v>
      </c>
      <c r="E807" s="57">
        <f>ведомственная!F768</f>
        <v>119.5</v>
      </c>
    </row>
    <row r="808" spans="1:5" ht="13.5" outlineLevel="3">
      <c r="A808" s="17" t="s">
        <v>149</v>
      </c>
      <c r="B808" s="10" t="s">
        <v>82</v>
      </c>
      <c r="C808" s="10" t="s">
        <v>326</v>
      </c>
      <c r="D808" s="10" t="s">
        <v>151</v>
      </c>
      <c r="E808" s="57">
        <f>E809</f>
        <v>877.4</v>
      </c>
    </row>
    <row r="809" spans="1:5" ht="13.5" outlineLevel="3">
      <c r="A809" s="17" t="s">
        <v>150</v>
      </c>
      <c r="B809" s="10" t="s">
        <v>82</v>
      </c>
      <c r="C809" s="10" t="s">
        <v>326</v>
      </c>
      <c r="D809" s="10" t="s">
        <v>152</v>
      </c>
      <c r="E809" s="57">
        <f>ведомственная!F770</f>
        <v>877.4</v>
      </c>
    </row>
    <row r="810" spans="1:5" ht="40.5" outlineLevel="3">
      <c r="A810" s="15" t="s">
        <v>11</v>
      </c>
      <c r="B810" s="10" t="s">
        <v>82</v>
      </c>
      <c r="C810" s="10" t="s">
        <v>327</v>
      </c>
      <c r="D810" s="10"/>
      <c r="E810" s="57">
        <f>E811</f>
        <v>379.9</v>
      </c>
    </row>
    <row r="811" spans="1:5" ht="13.5" outlineLevel="3">
      <c r="A811" s="17" t="s">
        <v>149</v>
      </c>
      <c r="B811" s="10" t="s">
        <v>82</v>
      </c>
      <c r="C811" s="10" t="s">
        <v>327</v>
      </c>
      <c r="D811" s="10" t="s">
        <v>151</v>
      </c>
      <c r="E811" s="57">
        <f>E812</f>
        <v>379.9</v>
      </c>
    </row>
    <row r="812" spans="1:5" ht="13.5" outlineLevel="3">
      <c r="A812" s="17" t="s">
        <v>150</v>
      </c>
      <c r="B812" s="10" t="s">
        <v>82</v>
      </c>
      <c r="C812" s="10" t="s">
        <v>327</v>
      </c>
      <c r="D812" s="10" t="s">
        <v>152</v>
      </c>
      <c r="E812" s="57">
        <f>ведомственная!F773</f>
        <v>379.9</v>
      </c>
    </row>
    <row r="813" spans="1:5" ht="27" outlineLevel="3">
      <c r="A813" s="15" t="s">
        <v>441</v>
      </c>
      <c r="B813" s="10" t="s">
        <v>82</v>
      </c>
      <c r="C813" s="10" t="s">
        <v>328</v>
      </c>
      <c r="D813" s="10"/>
      <c r="E813" s="57">
        <f>E814+E816+E818</f>
        <v>6686.9</v>
      </c>
    </row>
    <row r="814" spans="1:5" ht="13.5" outlineLevel="3">
      <c r="A814" s="17" t="s">
        <v>157</v>
      </c>
      <c r="B814" s="10" t="s">
        <v>82</v>
      </c>
      <c r="C814" s="10" t="s">
        <v>328</v>
      </c>
      <c r="D814" s="10" t="s">
        <v>158</v>
      </c>
      <c r="E814" s="62">
        <f>E815</f>
        <v>6686.9</v>
      </c>
    </row>
    <row r="815" spans="1:5" ht="13.5" outlineLevel="3">
      <c r="A815" s="25" t="s">
        <v>166</v>
      </c>
      <c r="B815" s="10" t="s">
        <v>82</v>
      </c>
      <c r="C815" s="10" t="s">
        <v>328</v>
      </c>
      <c r="D815" s="10" t="s">
        <v>167</v>
      </c>
      <c r="E815" s="62">
        <f>ведомственная!F776</f>
        <v>6686.9</v>
      </c>
    </row>
    <row r="816" spans="1:5" ht="13.5" outlineLevel="3">
      <c r="A816" s="17" t="s">
        <v>149</v>
      </c>
      <c r="B816" s="10" t="s">
        <v>82</v>
      </c>
      <c r="C816" s="10" t="s">
        <v>328</v>
      </c>
      <c r="D816" s="10" t="s">
        <v>151</v>
      </c>
      <c r="E816" s="62">
        <f>E817</f>
        <v>0</v>
      </c>
    </row>
    <row r="817" spans="1:5" ht="13.5" outlineLevel="3">
      <c r="A817" s="17" t="s">
        <v>150</v>
      </c>
      <c r="B817" s="10" t="s">
        <v>82</v>
      </c>
      <c r="C817" s="10" t="s">
        <v>328</v>
      </c>
      <c r="D817" s="10" t="s">
        <v>152</v>
      </c>
      <c r="E817" s="62"/>
    </row>
    <row r="818" spans="1:5" ht="13.5" outlineLevel="3">
      <c r="A818" s="16" t="s">
        <v>153</v>
      </c>
      <c r="B818" s="10" t="s">
        <v>82</v>
      </c>
      <c r="C818" s="10" t="s">
        <v>328</v>
      </c>
      <c r="D818" s="10" t="s">
        <v>155</v>
      </c>
      <c r="E818" s="62">
        <f>E819</f>
        <v>0</v>
      </c>
    </row>
    <row r="819" spans="1:5" ht="13.5" outlineLevel="3">
      <c r="A819" s="17" t="s">
        <v>154</v>
      </c>
      <c r="B819" s="10" t="s">
        <v>82</v>
      </c>
      <c r="C819" s="10" t="s">
        <v>328</v>
      </c>
      <c r="D819" s="10" t="s">
        <v>156</v>
      </c>
      <c r="E819" s="62"/>
    </row>
    <row r="820" spans="1:5" ht="13.5" outlineLevel="1">
      <c r="A820" s="15" t="s">
        <v>73</v>
      </c>
      <c r="B820" s="10" t="s">
        <v>74</v>
      </c>
      <c r="C820" s="10"/>
      <c r="D820" s="10" t="s">
        <v>445</v>
      </c>
      <c r="E820" s="57">
        <f>E823</f>
        <v>8374.7999999999993</v>
      </c>
    </row>
    <row r="821" spans="1:5" ht="13.5" outlineLevel="1">
      <c r="A821" s="15" t="s">
        <v>237</v>
      </c>
      <c r="B821" s="10" t="s">
        <v>74</v>
      </c>
      <c r="C821" s="10" t="s">
        <v>93</v>
      </c>
      <c r="D821" s="10"/>
      <c r="E821" s="57">
        <f>E822</f>
        <v>8374.7999999999993</v>
      </c>
    </row>
    <row r="822" spans="1:5" ht="13.5" outlineLevel="1">
      <c r="A822" s="17" t="s">
        <v>43</v>
      </c>
      <c r="B822" s="10" t="s">
        <v>74</v>
      </c>
      <c r="C822" s="10" t="s">
        <v>96</v>
      </c>
      <c r="D822" s="10"/>
      <c r="E822" s="57">
        <f>E823</f>
        <v>8374.7999999999993</v>
      </c>
    </row>
    <row r="823" spans="1:5" ht="13.5" outlineLevel="2">
      <c r="A823" s="17" t="s">
        <v>195</v>
      </c>
      <c r="B823" s="10" t="s">
        <v>74</v>
      </c>
      <c r="C823" s="10" t="s">
        <v>97</v>
      </c>
      <c r="D823" s="10" t="s">
        <v>445</v>
      </c>
      <c r="E823" s="57">
        <f>E824</f>
        <v>8374.7999999999993</v>
      </c>
    </row>
    <row r="824" spans="1:5" ht="40.5" outlineLevel="3">
      <c r="A824" s="17" t="s">
        <v>147</v>
      </c>
      <c r="B824" s="10" t="s">
        <v>74</v>
      </c>
      <c r="C824" s="10" t="s">
        <v>97</v>
      </c>
      <c r="D824" s="10" t="s">
        <v>129</v>
      </c>
      <c r="E824" s="57">
        <f>E825</f>
        <v>8374.7999999999993</v>
      </c>
    </row>
    <row r="825" spans="1:5" ht="13.5" outlineLevel="3">
      <c r="A825" s="17" t="s">
        <v>148</v>
      </c>
      <c r="B825" s="10" t="s">
        <v>74</v>
      </c>
      <c r="C825" s="10" t="s">
        <v>97</v>
      </c>
      <c r="D825" s="10" t="s">
        <v>459</v>
      </c>
      <c r="E825" s="57">
        <f>ведомственная!F366</f>
        <v>8374.7999999999993</v>
      </c>
    </row>
    <row r="826" spans="1:5" ht="13.5" outlineLevel="3">
      <c r="A826" s="14" t="s">
        <v>146</v>
      </c>
      <c r="B826" s="33" t="s">
        <v>236</v>
      </c>
      <c r="C826" s="10"/>
      <c r="D826" s="10"/>
      <c r="E826" s="57">
        <f t="shared" ref="E826:E831" si="0">E827</f>
        <v>35000</v>
      </c>
    </row>
    <row r="827" spans="1:5" ht="15" customHeight="1" outlineLevel="1">
      <c r="A827" s="15" t="s">
        <v>130</v>
      </c>
      <c r="B827" s="10" t="s">
        <v>131</v>
      </c>
      <c r="C827" s="10"/>
      <c r="D827" s="10" t="s">
        <v>445</v>
      </c>
      <c r="E827" s="57">
        <f t="shared" si="0"/>
        <v>35000</v>
      </c>
    </row>
    <row r="828" spans="1:5" ht="15" customHeight="1" outlineLevel="1">
      <c r="A828" s="15" t="s">
        <v>237</v>
      </c>
      <c r="B828" s="10" t="s">
        <v>131</v>
      </c>
      <c r="C828" s="10" t="s">
        <v>93</v>
      </c>
      <c r="D828" s="10"/>
      <c r="E828" s="57">
        <f t="shared" si="0"/>
        <v>35000</v>
      </c>
    </row>
    <row r="829" spans="1:5" ht="15.75" customHeight="1" outlineLevel="1">
      <c r="A829" s="18" t="s">
        <v>238</v>
      </c>
      <c r="B829" s="10" t="s">
        <v>131</v>
      </c>
      <c r="C829" s="10" t="s">
        <v>535</v>
      </c>
      <c r="D829" s="10"/>
      <c r="E829" s="57">
        <f t="shared" si="0"/>
        <v>35000</v>
      </c>
    </row>
    <row r="830" spans="1:5" ht="25.5" customHeight="1" outlineLevel="2">
      <c r="A830" s="22" t="s">
        <v>239</v>
      </c>
      <c r="B830" s="10" t="s">
        <v>131</v>
      </c>
      <c r="C830" s="10" t="s">
        <v>536</v>
      </c>
      <c r="D830" s="10" t="s">
        <v>445</v>
      </c>
      <c r="E830" s="57">
        <f t="shared" si="0"/>
        <v>35000</v>
      </c>
    </row>
    <row r="831" spans="1:5" ht="13.5" customHeight="1" outlineLevel="2">
      <c r="A831" s="22" t="s">
        <v>176</v>
      </c>
      <c r="B831" s="10" t="s">
        <v>131</v>
      </c>
      <c r="C831" s="10" t="s">
        <v>536</v>
      </c>
      <c r="D831" s="10" t="s">
        <v>177</v>
      </c>
      <c r="E831" s="57">
        <f t="shared" si="0"/>
        <v>35000</v>
      </c>
    </row>
    <row r="832" spans="1:5" ht="17.25" customHeight="1" outlineLevel="3">
      <c r="A832" s="22" t="s">
        <v>175</v>
      </c>
      <c r="B832" s="10" t="s">
        <v>131</v>
      </c>
      <c r="C832" s="10" t="s">
        <v>536</v>
      </c>
      <c r="D832" s="10" t="s">
        <v>174</v>
      </c>
      <c r="E832" s="57">
        <f>ведомственная!F868</f>
        <v>35000</v>
      </c>
    </row>
    <row r="833" spans="1:5" ht="13.5">
      <c r="A833" s="30" t="s">
        <v>443</v>
      </c>
      <c r="B833" s="12"/>
      <c r="C833" s="12"/>
      <c r="D833" s="12"/>
      <c r="E833" s="60">
        <f>E7+E148+E161+E209+E301+E332+E350+E617+E678+E698+E757+E826</f>
        <v>3958288.7000000007</v>
      </c>
    </row>
    <row r="834" spans="1:5">
      <c r="A834" s="5"/>
      <c r="E834" s="61"/>
    </row>
    <row r="835" spans="1:5">
      <c r="E835" s="61"/>
    </row>
    <row r="836" spans="1:5">
      <c r="E836" s="61"/>
    </row>
    <row r="837" spans="1:5">
      <c r="E837" s="61"/>
    </row>
    <row r="838" spans="1:5">
      <c r="E838" s="61"/>
    </row>
    <row r="839" spans="1:5">
      <c r="E839" s="61"/>
    </row>
    <row r="840" spans="1:5">
      <c r="E840" s="61"/>
    </row>
    <row r="841" spans="1:5">
      <c r="E841" s="61"/>
    </row>
    <row r="842" spans="1:5">
      <c r="E842" s="61"/>
    </row>
    <row r="843" spans="1:5">
      <c r="E843" s="61"/>
    </row>
    <row r="844" spans="1:5">
      <c r="E844" s="61"/>
    </row>
    <row r="845" spans="1:5">
      <c r="E845" s="61"/>
    </row>
    <row r="846" spans="1:5">
      <c r="E846" s="61"/>
    </row>
    <row r="847" spans="1:5">
      <c r="E847" s="61"/>
    </row>
    <row r="848" spans="1:5">
      <c r="E848" s="61"/>
    </row>
    <row r="849" spans="5:5">
      <c r="E849" s="61"/>
    </row>
    <row r="850" spans="5:5">
      <c r="E850" s="61"/>
    </row>
    <row r="851" spans="5:5">
      <c r="E851" s="61"/>
    </row>
    <row r="852" spans="5:5">
      <c r="E852" s="61"/>
    </row>
    <row r="853" spans="5:5">
      <c r="E853" s="61"/>
    </row>
    <row r="854" spans="5:5">
      <c r="E854" s="61"/>
    </row>
    <row r="855" spans="5:5">
      <c r="E855" s="61"/>
    </row>
    <row r="856" spans="5:5">
      <c r="E856" s="61"/>
    </row>
    <row r="857" spans="5:5">
      <c r="E857" s="61"/>
    </row>
    <row r="858" spans="5:5">
      <c r="E858" s="61"/>
    </row>
    <row r="859" spans="5:5">
      <c r="E859" s="61"/>
    </row>
    <row r="860" spans="5:5">
      <c r="E860" s="61"/>
    </row>
    <row r="861" spans="5:5">
      <c r="E861" s="61"/>
    </row>
    <row r="862" spans="5:5">
      <c r="E862" s="61"/>
    </row>
    <row r="863" spans="5:5">
      <c r="E863" s="61"/>
    </row>
  </sheetData>
  <mergeCells count="4">
    <mergeCell ref="A2:I2"/>
    <mergeCell ref="A4:I4"/>
    <mergeCell ref="B1:E1"/>
    <mergeCell ref="A3:E3"/>
  </mergeCells>
  <phoneticPr fontId="0" type="noConversion"/>
  <pageMargins left="0.86614173228346458" right="0.35433070866141736" top="0.51181102362204722" bottom="0.19685039370078741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698"/>
  <sheetViews>
    <sheetView showGridLines="0" tabSelected="1" topLeftCell="A37" workbookViewId="0">
      <selection activeCell="A614" sqref="A614"/>
    </sheetView>
  </sheetViews>
  <sheetFormatPr defaultRowHeight="12.75" outlineLevelRow="3"/>
  <cols>
    <col min="1" max="1" width="80.140625" style="3" customWidth="1"/>
    <col min="2" max="2" width="10.5703125" style="3" customWidth="1"/>
    <col min="3" max="3" width="6.7109375" style="3" customWidth="1"/>
    <col min="4" max="4" width="9.28515625" style="3" customWidth="1"/>
    <col min="5" max="5" width="14.28515625" customWidth="1"/>
  </cols>
  <sheetData>
    <row r="1" spans="1:8" ht="84" customHeight="1">
      <c r="A1" s="98" t="s">
        <v>572</v>
      </c>
      <c r="B1" s="98"/>
      <c r="C1" s="98"/>
      <c r="D1" s="98"/>
      <c r="E1" s="1"/>
      <c r="F1" s="1"/>
      <c r="G1" s="1"/>
      <c r="H1" s="1"/>
    </row>
    <row r="2" spans="1:8">
      <c r="A2" s="96"/>
      <c r="B2" s="96"/>
      <c r="C2" s="96"/>
      <c r="D2" s="96"/>
      <c r="E2" s="96"/>
      <c r="F2" s="96"/>
      <c r="G2" s="96"/>
      <c r="H2" s="96"/>
    </row>
    <row r="3" spans="1:8" ht="46.5" customHeight="1">
      <c r="A3" s="97" t="s">
        <v>569</v>
      </c>
      <c r="B3" s="97"/>
      <c r="C3" s="97"/>
      <c r="D3" s="97"/>
      <c r="E3" s="2"/>
      <c r="F3" s="2"/>
      <c r="G3" s="2"/>
      <c r="H3" s="2"/>
    </row>
    <row r="4" spans="1:8">
      <c r="A4" s="96"/>
      <c r="B4" s="96"/>
      <c r="C4" s="96"/>
      <c r="D4" s="96"/>
      <c r="E4" s="96"/>
      <c r="F4" s="96"/>
      <c r="G4" s="96"/>
      <c r="H4" s="96"/>
    </row>
    <row r="5" spans="1:8">
      <c r="A5" s="5"/>
      <c r="B5" s="5"/>
      <c r="C5" s="5"/>
      <c r="D5" s="5" t="s">
        <v>444</v>
      </c>
      <c r="E5" s="1"/>
      <c r="F5" s="1"/>
      <c r="G5" s="1"/>
      <c r="H5" s="1"/>
    </row>
    <row r="6" spans="1:8" ht="18.75" customHeight="1">
      <c r="A6" s="4" t="s">
        <v>446</v>
      </c>
      <c r="B6" s="4" t="s">
        <v>449</v>
      </c>
      <c r="C6" s="4" t="s">
        <v>450</v>
      </c>
      <c r="D6" s="4" t="s">
        <v>201</v>
      </c>
    </row>
    <row r="7" spans="1:8" ht="25.5">
      <c r="A7" s="45" t="s">
        <v>44</v>
      </c>
      <c r="B7" s="13" t="s">
        <v>522</v>
      </c>
      <c r="C7" s="46"/>
      <c r="D7" s="63">
        <f>D8</f>
        <v>45717</v>
      </c>
    </row>
    <row r="8" spans="1:8" ht="13.5">
      <c r="A8" s="54" t="s">
        <v>50</v>
      </c>
      <c r="B8" s="13" t="s">
        <v>523</v>
      </c>
      <c r="C8" s="46"/>
      <c r="D8" s="63">
        <f>D9+D12</f>
        <v>45717</v>
      </c>
    </row>
    <row r="9" spans="1:8" ht="13.5">
      <c r="A9" s="15" t="s">
        <v>592</v>
      </c>
      <c r="B9" s="10" t="s">
        <v>524</v>
      </c>
      <c r="C9" s="10"/>
      <c r="D9" s="57">
        <f>D10</f>
        <v>15717</v>
      </c>
    </row>
    <row r="10" spans="1:8" ht="13.5">
      <c r="A10" s="17" t="s">
        <v>149</v>
      </c>
      <c r="B10" s="10" t="s">
        <v>524</v>
      </c>
      <c r="C10" s="10" t="s">
        <v>151</v>
      </c>
      <c r="D10" s="57">
        <f>D11</f>
        <v>15717</v>
      </c>
    </row>
    <row r="11" spans="1:8" ht="13.5">
      <c r="A11" s="17" t="s">
        <v>150</v>
      </c>
      <c r="B11" s="10" t="s">
        <v>524</v>
      </c>
      <c r="C11" s="10" t="s">
        <v>152</v>
      </c>
      <c r="D11" s="57">
        <f>ведомственная!F244</f>
        <v>15717</v>
      </c>
    </row>
    <row r="12" spans="1:8" ht="13.5">
      <c r="A12" s="22" t="s">
        <v>593</v>
      </c>
      <c r="B12" s="10" t="s">
        <v>594</v>
      </c>
      <c r="C12" s="10"/>
      <c r="D12" s="57">
        <f>D13</f>
        <v>30000</v>
      </c>
    </row>
    <row r="13" spans="1:8" ht="13.5">
      <c r="A13" s="25" t="s">
        <v>161</v>
      </c>
      <c r="B13" s="10" t="s">
        <v>594</v>
      </c>
      <c r="C13" s="10" t="s">
        <v>162</v>
      </c>
      <c r="D13" s="57">
        <f>D14</f>
        <v>30000</v>
      </c>
    </row>
    <row r="14" spans="1:8" ht="13.5">
      <c r="A14" s="22" t="s">
        <v>59</v>
      </c>
      <c r="B14" s="10" t="s">
        <v>594</v>
      </c>
      <c r="C14" s="10" t="s">
        <v>60</v>
      </c>
      <c r="D14" s="57">
        <f>ведомственная!F247</f>
        <v>30000</v>
      </c>
    </row>
    <row r="15" spans="1:8" ht="25.5">
      <c r="A15" s="45" t="s">
        <v>382</v>
      </c>
      <c r="B15" s="13" t="s">
        <v>292</v>
      </c>
      <c r="C15" s="46"/>
      <c r="D15" s="63">
        <f>D16+D23+D34</f>
        <v>403345.00000000006</v>
      </c>
    </row>
    <row r="16" spans="1:8" ht="20.25" customHeight="1">
      <c r="A16" s="38" t="s">
        <v>242</v>
      </c>
      <c r="B16" s="13" t="s">
        <v>304</v>
      </c>
      <c r="C16" s="13"/>
      <c r="D16" s="59">
        <f>D17+D20</f>
        <v>12358.1</v>
      </c>
    </row>
    <row r="17" spans="1:4" ht="13.5">
      <c r="A17" s="15" t="s">
        <v>423</v>
      </c>
      <c r="B17" s="10" t="s">
        <v>305</v>
      </c>
      <c r="C17" s="10" t="s">
        <v>445</v>
      </c>
      <c r="D17" s="57">
        <f>D18</f>
        <v>12086.7</v>
      </c>
    </row>
    <row r="18" spans="1:4" ht="13.5">
      <c r="A18" s="17" t="s">
        <v>157</v>
      </c>
      <c r="B18" s="10" t="s">
        <v>305</v>
      </c>
      <c r="C18" s="10" t="s">
        <v>158</v>
      </c>
      <c r="D18" s="57">
        <f>D19</f>
        <v>12086.7</v>
      </c>
    </row>
    <row r="19" spans="1:4" ht="13.5">
      <c r="A19" s="25" t="s">
        <v>166</v>
      </c>
      <c r="B19" s="10" t="s">
        <v>305</v>
      </c>
      <c r="C19" s="10" t="s">
        <v>167</v>
      </c>
      <c r="D19" s="57">
        <f>ведомственная!F680</f>
        <v>12086.7</v>
      </c>
    </row>
    <row r="20" spans="1:4" ht="27">
      <c r="A20" s="25" t="s">
        <v>588</v>
      </c>
      <c r="B20" s="10" t="s">
        <v>589</v>
      </c>
      <c r="C20" s="10"/>
      <c r="D20" s="57">
        <f>D21</f>
        <v>271.39999999999998</v>
      </c>
    </row>
    <row r="21" spans="1:4" ht="13.5">
      <c r="A21" s="17" t="s">
        <v>157</v>
      </c>
      <c r="B21" s="10" t="s">
        <v>589</v>
      </c>
      <c r="C21" s="10" t="s">
        <v>158</v>
      </c>
      <c r="D21" s="57">
        <f>D22</f>
        <v>271.39999999999998</v>
      </c>
    </row>
    <row r="22" spans="1:4" ht="13.5">
      <c r="A22" s="25" t="s">
        <v>166</v>
      </c>
      <c r="B22" s="10" t="s">
        <v>589</v>
      </c>
      <c r="C22" s="10" t="s">
        <v>167</v>
      </c>
      <c r="D22" s="57">
        <f>ведомственная!F683</f>
        <v>271.39999999999998</v>
      </c>
    </row>
    <row r="23" spans="1:4" ht="27">
      <c r="A23" s="38" t="s">
        <v>206</v>
      </c>
      <c r="B23" s="13" t="s">
        <v>293</v>
      </c>
      <c r="C23" s="13"/>
      <c r="D23" s="59">
        <f>D24+D31+D28</f>
        <v>88238.3</v>
      </c>
    </row>
    <row r="24" spans="1:4" ht="13.5">
      <c r="A24" s="15" t="s">
        <v>244</v>
      </c>
      <c r="B24" s="10" t="s">
        <v>294</v>
      </c>
      <c r="C24" s="10" t="s">
        <v>445</v>
      </c>
      <c r="D24" s="57">
        <f>D25</f>
        <v>87673.8</v>
      </c>
    </row>
    <row r="25" spans="1:4" ht="13.5">
      <c r="A25" s="17" t="s">
        <v>157</v>
      </c>
      <c r="B25" s="10" t="s">
        <v>294</v>
      </c>
      <c r="C25" s="10" t="s">
        <v>158</v>
      </c>
      <c r="D25" s="57">
        <f>D26+D27</f>
        <v>87673.8</v>
      </c>
    </row>
    <row r="26" spans="1:4" ht="13.5">
      <c r="A26" s="25" t="s">
        <v>166</v>
      </c>
      <c r="B26" s="10" t="s">
        <v>294</v>
      </c>
      <c r="C26" s="10" t="s">
        <v>167</v>
      </c>
      <c r="D26" s="57">
        <f>ведомственная!F628</f>
        <v>43837.4</v>
      </c>
    </row>
    <row r="27" spans="1:4" ht="13.5">
      <c r="A27" s="25" t="s">
        <v>168</v>
      </c>
      <c r="B27" s="10" t="s">
        <v>294</v>
      </c>
      <c r="C27" s="10" t="s">
        <v>159</v>
      </c>
      <c r="D27" s="57">
        <f>ведомственная!F629</f>
        <v>43836.4</v>
      </c>
    </row>
    <row r="28" spans="1:4" ht="27">
      <c r="A28" s="25" t="s">
        <v>590</v>
      </c>
      <c r="B28" s="10" t="s">
        <v>591</v>
      </c>
      <c r="C28" s="10"/>
      <c r="D28" s="57">
        <f>D29</f>
        <v>88</v>
      </c>
    </row>
    <row r="29" spans="1:4" ht="13.5">
      <c r="A29" s="17" t="s">
        <v>157</v>
      </c>
      <c r="B29" s="10" t="s">
        <v>591</v>
      </c>
      <c r="C29" s="10" t="s">
        <v>158</v>
      </c>
      <c r="D29" s="57">
        <f>D30</f>
        <v>88</v>
      </c>
    </row>
    <row r="30" spans="1:4" ht="13.5">
      <c r="A30" s="25" t="s">
        <v>168</v>
      </c>
      <c r="B30" s="10" t="s">
        <v>591</v>
      </c>
      <c r="C30" s="10" t="s">
        <v>159</v>
      </c>
      <c r="D30" s="57">
        <f>ведомственная!F632</f>
        <v>88</v>
      </c>
    </row>
    <row r="31" spans="1:4" ht="28.5" customHeight="1">
      <c r="A31" s="17" t="s">
        <v>396</v>
      </c>
      <c r="B31" s="10" t="s">
        <v>295</v>
      </c>
      <c r="C31" s="10"/>
      <c r="D31" s="57">
        <f>D32</f>
        <v>476.5</v>
      </c>
    </row>
    <row r="32" spans="1:4" ht="13.5">
      <c r="A32" s="17" t="s">
        <v>157</v>
      </c>
      <c r="B32" s="10" t="s">
        <v>295</v>
      </c>
      <c r="C32" s="10" t="s">
        <v>158</v>
      </c>
      <c r="D32" s="57">
        <f>D33</f>
        <v>476.5</v>
      </c>
    </row>
    <row r="33" spans="1:4" ht="13.5">
      <c r="A33" s="25" t="s">
        <v>168</v>
      </c>
      <c r="B33" s="10" t="s">
        <v>295</v>
      </c>
      <c r="C33" s="10" t="s">
        <v>159</v>
      </c>
      <c r="D33" s="57">
        <f>ведомственная!F635</f>
        <v>476.5</v>
      </c>
    </row>
    <row r="34" spans="1:4" ht="18" customHeight="1">
      <c r="A34" s="40" t="s">
        <v>473</v>
      </c>
      <c r="B34" s="13" t="s">
        <v>306</v>
      </c>
      <c r="C34" s="13"/>
      <c r="D34" s="59">
        <f>D35+D42+D47+D54+D50+D60+D57+D63+D69+D66</f>
        <v>302748.60000000003</v>
      </c>
    </row>
    <row r="35" spans="1:4" ht="27">
      <c r="A35" s="17" t="s">
        <v>471</v>
      </c>
      <c r="B35" s="10" t="s">
        <v>314</v>
      </c>
      <c r="C35" s="10"/>
      <c r="D35" s="57">
        <f>D36+D38+D40</f>
        <v>27941.200000000001</v>
      </c>
    </row>
    <row r="36" spans="1:4" ht="27" customHeight="1">
      <c r="A36" s="17" t="s">
        <v>147</v>
      </c>
      <c r="B36" s="10" t="s">
        <v>314</v>
      </c>
      <c r="C36" s="10" t="s">
        <v>129</v>
      </c>
      <c r="D36" s="57">
        <f>D37</f>
        <v>24760.2</v>
      </c>
    </row>
    <row r="37" spans="1:4" ht="13.5">
      <c r="A37" s="17" t="s">
        <v>169</v>
      </c>
      <c r="B37" s="10" t="s">
        <v>314</v>
      </c>
      <c r="C37" s="10" t="s">
        <v>170</v>
      </c>
      <c r="D37" s="57">
        <f>функциональная!E673</f>
        <v>24760.2</v>
      </c>
    </row>
    <row r="38" spans="1:4" ht="13.5">
      <c r="A38" s="17" t="s">
        <v>149</v>
      </c>
      <c r="B38" s="10" t="s">
        <v>314</v>
      </c>
      <c r="C38" s="10" t="s">
        <v>151</v>
      </c>
      <c r="D38" s="57">
        <f>D39</f>
        <v>3175</v>
      </c>
    </row>
    <row r="39" spans="1:4" ht="13.5">
      <c r="A39" s="17" t="s">
        <v>150</v>
      </c>
      <c r="B39" s="10" t="s">
        <v>314</v>
      </c>
      <c r="C39" s="10" t="s">
        <v>152</v>
      </c>
      <c r="D39" s="57">
        <f>функциональная!E675</f>
        <v>3175</v>
      </c>
    </row>
    <row r="40" spans="1:4" ht="13.5">
      <c r="A40" s="16" t="s">
        <v>153</v>
      </c>
      <c r="B40" s="10" t="s">
        <v>314</v>
      </c>
      <c r="C40" s="10" t="s">
        <v>155</v>
      </c>
      <c r="D40" s="57">
        <f>D41</f>
        <v>6</v>
      </c>
    </row>
    <row r="41" spans="1:4" ht="13.5">
      <c r="A41" s="17" t="s">
        <v>154</v>
      </c>
      <c r="B41" s="10" t="s">
        <v>314</v>
      </c>
      <c r="C41" s="10" t="s">
        <v>156</v>
      </c>
      <c r="D41" s="57">
        <f>функциональная!E677</f>
        <v>6</v>
      </c>
    </row>
    <row r="42" spans="1:4" ht="13.5">
      <c r="A42" s="15" t="s">
        <v>188</v>
      </c>
      <c r="B42" s="10" t="s">
        <v>307</v>
      </c>
      <c r="C42" s="10" t="s">
        <v>445</v>
      </c>
      <c r="D42" s="57">
        <f>D43+D45</f>
        <v>1994.1</v>
      </c>
    </row>
    <row r="43" spans="1:4" ht="13.5">
      <c r="A43" s="17" t="s">
        <v>149</v>
      </c>
      <c r="B43" s="10" t="s">
        <v>307</v>
      </c>
      <c r="C43" s="10" t="s">
        <v>151</v>
      </c>
      <c r="D43" s="57">
        <f>D44</f>
        <v>1984.1</v>
      </c>
    </row>
    <row r="44" spans="1:4" ht="13.5">
      <c r="A44" s="17" t="s">
        <v>150</v>
      </c>
      <c r="B44" s="10" t="s">
        <v>307</v>
      </c>
      <c r="C44" s="10" t="s">
        <v>152</v>
      </c>
      <c r="D44" s="57">
        <f>функциональная!E630</f>
        <v>1984.1</v>
      </c>
    </row>
    <row r="45" spans="1:4" ht="13.5">
      <c r="A45" s="16" t="s">
        <v>153</v>
      </c>
      <c r="B45" s="10" t="s">
        <v>307</v>
      </c>
      <c r="C45" s="10" t="s">
        <v>155</v>
      </c>
      <c r="D45" s="57">
        <f>D46</f>
        <v>10</v>
      </c>
    </row>
    <row r="46" spans="1:4" ht="13.5">
      <c r="A46" s="17" t="s">
        <v>154</v>
      </c>
      <c r="B46" s="10" t="s">
        <v>307</v>
      </c>
      <c r="C46" s="10" t="s">
        <v>156</v>
      </c>
      <c r="D46" s="57">
        <f>функциональная!E632</f>
        <v>10</v>
      </c>
    </row>
    <row r="47" spans="1:4" ht="13.5">
      <c r="A47" s="15" t="s">
        <v>340</v>
      </c>
      <c r="B47" s="10" t="s">
        <v>308</v>
      </c>
      <c r="C47" s="10"/>
      <c r="D47" s="57">
        <f>D48</f>
        <v>750</v>
      </c>
    </row>
    <row r="48" spans="1:4" ht="13.5">
      <c r="A48" s="17" t="s">
        <v>149</v>
      </c>
      <c r="B48" s="10" t="s">
        <v>308</v>
      </c>
      <c r="C48" s="10" t="s">
        <v>151</v>
      </c>
      <c r="D48" s="57">
        <f>D49</f>
        <v>750</v>
      </c>
    </row>
    <row r="49" spans="1:4" ht="13.5">
      <c r="A49" s="17" t="s">
        <v>150</v>
      </c>
      <c r="B49" s="10" t="s">
        <v>308</v>
      </c>
      <c r="C49" s="10" t="s">
        <v>152</v>
      </c>
      <c r="D49" s="57">
        <f>ведомственная!F692</f>
        <v>750</v>
      </c>
    </row>
    <row r="50" spans="1:4" ht="15" customHeight="1">
      <c r="A50" s="25" t="s">
        <v>345</v>
      </c>
      <c r="B50" s="10" t="s">
        <v>309</v>
      </c>
      <c r="C50" s="10"/>
      <c r="D50" s="57">
        <f>D51</f>
        <v>119522.8</v>
      </c>
    </row>
    <row r="51" spans="1:4" ht="13.5">
      <c r="A51" s="17" t="s">
        <v>157</v>
      </c>
      <c r="B51" s="10" t="s">
        <v>309</v>
      </c>
      <c r="C51" s="10" t="s">
        <v>158</v>
      </c>
      <c r="D51" s="57">
        <f>D52+D53</f>
        <v>119522.8</v>
      </c>
    </row>
    <row r="52" spans="1:4" ht="13.5">
      <c r="A52" s="25" t="s">
        <v>166</v>
      </c>
      <c r="B52" s="10" t="s">
        <v>309</v>
      </c>
      <c r="C52" s="10" t="s">
        <v>167</v>
      </c>
      <c r="D52" s="57">
        <f>ведомственная!F695</f>
        <v>110368.8</v>
      </c>
    </row>
    <row r="53" spans="1:4" ht="13.5">
      <c r="A53" s="25" t="s">
        <v>168</v>
      </c>
      <c r="B53" s="10" t="s">
        <v>309</v>
      </c>
      <c r="C53" s="10" t="s">
        <v>159</v>
      </c>
      <c r="D53" s="57">
        <f>ведомственная!F696</f>
        <v>9154</v>
      </c>
    </row>
    <row r="54" spans="1:4" ht="13.5">
      <c r="A54" s="25" t="s">
        <v>341</v>
      </c>
      <c r="B54" s="10" t="s">
        <v>135</v>
      </c>
      <c r="C54" s="10"/>
      <c r="D54" s="57">
        <f>D55</f>
        <v>6000</v>
      </c>
    </row>
    <row r="55" spans="1:4" ht="13.5">
      <c r="A55" s="17" t="s">
        <v>157</v>
      </c>
      <c r="B55" s="10" t="s">
        <v>135</v>
      </c>
      <c r="C55" s="10" t="s">
        <v>158</v>
      </c>
      <c r="D55" s="57">
        <f>D56</f>
        <v>6000</v>
      </c>
    </row>
    <row r="56" spans="1:4" ht="13.5">
      <c r="A56" s="25" t="s">
        <v>166</v>
      </c>
      <c r="B56" s="10" t="s">
        <v>135</v>
      </c>
      <c r="C56" s="10" t="s">
        <v>167</v>
      </c>
      <c r="D56" s="57">
        <f>ведомственная!F699</f>
        <v>6000</v>
      </c>
    </row>
    <row r="57" spans="1:4" ht="27">
      <c r="A57" s="25" t="s">
        <v>347</v>
      </c>
      <c r="B57" s="10" t="s">
        <v>310</v>
      </c>
      <c r="C57" s="10"/>
      <c r="D57" s="57">
        <f>D58</f>
        <v>94631.6</v>
      </c>
    </row>
    <row r="58" spans="1:4" ht="13.5">
      <c r="A58" s="17" t="s">
        <v>157</v>
      </c>
      <c r="B58" s="10" t="s">
        <v>310</v>
      </c>
      <c r="C58" s="10" t="s">
        <v>158</v>
      </c>
      <c r="D58" s="57">
        <f>D59</f>
        <v>94631.6</v>
      </c>
    </row>
    <row r="59" spans="1:4" ht="13.5">
      <c r="A59" s="25" t="s">
        <v>168</v>
      </c>
      <c r="B59" s="10" t="s">
        <v>310</v>
      </c>
      <c r="C59" s="10" t="s">
        <v>159</v>
      </c>
      <c r="D59" s="57">
        <f>ведомственная!F702</f>
        <v>94631.6</v>
      </c>
    </row>
    <row r="60" spans="1:4" ht="13.5">
      <c r="A60" s="25" t="s">
        <v>346</v>
      </c>
      <c r="B60" s="10" t="s">
        <v>136</v>
      </c>
      <c r="C60" s="10"/>
      <c r="D60" s="57">
        <f>D61</f>
        <v>1500</v>
      </c>
    </row>
    <row r="61" spans="1:4" ht="13.5">
      <c r="A61" s="17" t="s">
        <v>157</v>
      </c>
      <c r="B61" s="10" t="s">
        <v>136</v>
      </c>
      <c r="C61" s="10" t="s">
        <v>158</v>
      </c>
      <c r="D61" s="57">
        <f>D62</f>
        <v>1500</v>
      </c>
    </row>
    <row r="62" spans="1:4" ht="13.5">
      <c r="A62" s="25" t="s">
        <v>168</v>
      </c>
      <c r="B62" s="10" t="s">
        <v>136</v>
      </c>
      <c r="C62" s="10" t="s">
        <v>159</v>
      </c>
      <c r="D62" s="57">
        <f>ведомственная!F705</f>
        <v>1500</v>
      </c>
    </row>
    <row r="63" spans="1:4" ht="27">
      <c r="A63" s="25" t="s">
        <v>348</v>
      </c>
      <c r="B63" s="10" t="s">
        <v>311</v>
      </c>
      <c r="C63" s="10"/>
      <c r="D63" s="57">
        <f>D64</f>
        <v>5238</v>
      </c>
    </row>
    <row r="64" spans="1:4" ht="18" customHeight="1">
      <c r="A64" s="17" t="s">
        <v>157</v>
      </c>
      <c r="B64" s="10" t="s">
        <v>311</v>
      </c>
      <c r="C64" s="10" t="s">
        <v>158</v>
      </c>
      <c r="D64" s="57">
        <f>D65</f>
        <v>5238</v>
      </c>
    </row>
    <row r="65" spans="1:6" ht="13.5">
      <c r="A65" s="25" t="s">
        <v>166</v>
      </c>
      <c r="B65" s="10" t="s">
        <v>311</v>
      </c>
      <c r="C65" s="10" t="s">
        <v>167</v>
      </c>
      <c r="D65" s="57">
        <f>ведомственная!F708</f>
        <v>5238</v>
      </c>
    </row>
    <row r="66" spans="1:6" ht="27">
      <c r="A66" s="25" t="s">
        <v>350</v>
      </c>
      <c r="B66" s="10" t="s">
        <v>312</v>
      </c>
      <c r="C66" s="10"/>
      <c r="D66" s="57">
        <f>D67</f>
        <v>43670.9</v>
      </c>
    </row>
    <row r="67" spans="1:6" ht="13.5">
      <c r="A67" s="17" t="s">
        <v>157</v>
      </c>
      <c r="B67" s="10" t="s">
        <v>312</v>
      </c>
      <c r="C67" s="73" t="s">
        <v>158</v>
      </c>
      <c r="D67" s="74">
        <f>D68</f>
        <v>43670.9</v>
      </c>
    </row>
    <row r="68" spans="1:6" ht="13.5">
      <c r="A68" s="25" t="s">
        <v>166</v>
      </c>
      <c r="B68" s="10" t="s">
        <v>312</v>
      </c>
      <c r="C68" s="73" t="s">
        <v>167</v>
      </c>
      <c r="D68" s="74">
        <f>ведомственная!F711</f>
        <v>43670.9</v>
      </c>
    </row>
    <row r="69" spans="1:6" ht="13.5">
      <c r="A69" s="25" t="s">
        <v>349</v>
      </c>
      <c r="B69" s="10" t="s">
        <v>137</v>
      </c>
      <c r="C69" s="10"/>
      <c r="D69" s="74">
        <f>D70</f>
        <v>1500</v>
      </c>
    </row>
    <row r="70" spans="1:6" ht="13.5">
      <c r="A70" s="17" t="s">
        <v>157</v>
      </c>
      <c r="B70" s="10" t="s">
        <v>137</v>
      </c>
      <c r="C70" s="73" t="s">
        <v>158</v>
      </c>
      <c r="D70" s="74">
        <f>D71</f>
        <v>1500</v>
      </c>
    </row>
    <row r="71" spans="1:6" ht="13.5">
      <c r="A71" s="25" t="s">
        <v>168</v>
      </c>
      <c r="B71" s="10" t="s">
        <v>137</v>
      </c>
      <c r="C71" s="73" t="s">
        <v>167</v>
      </c>
      <c r="D71" s="74">
        <f>ведомственная!F714</f>
        <v>1500</v>
      </c>
    </row>
    <row r="72" spans="1:6" ht="13.5">
      <c r="A72" s="25"/>
      <c r="B72" s="10"/>
      <c r="C72" s="73"/>
      <c r="D72" s="74"/>
    </row>
    <row r="73" spans="1:6" ht="25.5">
      <c r="A73" s="45" t="s">
        <v>185</v>
      </c>
      <c r="B73" s="13" t="s">
        <v>90</v>
      </c>
      <c r="C73" s="46"/>
      <c r="D73" s="63">
        <f>D74+D108+D197+D225</f>
        <v>2436075.6</v>
      </c>
      <c r="F73" s="6"/>
    </row>
    <row r="74" spans="1:6" ht="13.5">
      <c r="A74" s="41" t="s">
        <v>186</v>
      </c>
      <c r="B74" s="13" t="s">
        <v>252</v>
      </c>
      <c r="C74" s="13"/>
      <c r="D74" s="59">
        <f>D75+D78+D84+D87+D90+D105+D81+D95+D102</f>
        <v>1103663.1000000001</v>
      </c>
      <c r="F74" s="6"/>
    </row>
    <row r="75" spans="1:6" ht="27">
      <c r="A75" s="71" t="s">
        <v>418</v>
      </c>
      <c r="B75" s="10" t="s">
        <v>253</v>
      </c>
      <c r="C75" s="10" t="s">
        <v>445</v>
      </c>
      <c r="D75" s="57">
        <f>D76</f>
        <v>452777.2</v>
      </c>
      <c r="E75" s="66"/>
    </row>
    <row r="76" spans="1:6" ht="13.5">
      <c r="A76" s="17" t="s">
        <v>157</v>
      </c>
      <c r="B76" s="10" t="s">
        <v>253</v>
      </c>
      <c r="C76" s="10" t="s">
        <v>158</v>
      </c>
      <c r="D76" s="57">
        <f>D77</f>
        <v>452777.2</v>
      </c>
    </row>
    <row r="77" spans="1:6" ht="13.5">
      <c r="A77" s="25" t="s">
        <v>168</v>
      </c>
      <c r="B77" s="10" t="s">
        <v>253</v>
      </c>
      <c r="C77" s="10" t="s">
        <v>159</v>
      </c>
      <c r="D77" s="57">
        <f>ведомственная!F415</f>
        <v>452777.2</v>
      </c>
    </row>
    <row r="78" spans="1:6" ht="27">
      <c r="A78" s="25" t="s">
        <v>374</v>
      </c>
      <c r="B78" s="10" t="s">
        <v>254</v>
      </c>
      <c r="C78" s="10"/>
      <c r="D78" s="57">
        <f>D79</f>
        <v>24272</v>
      </c>
    </row>
    <row r="79" spans="1:6" ht="13.5">
      <c r="A79" s="17" t="s">
        <v>149</v>
      </c>
      <c r="B79" s="10" t="s">
        <v>254</v>
      </c>
      <c r="C79" s="10" t="s">
        <v>151</v>
      </c>
      <c r="D79" s="57">
        <f>D80</f>
        <v>24272</v>
      </c>
    </row>
    <row r="80" spans="1:6" ht="13.5">
      <c r="A80" s="17" t="s">
        <v>150</v>
      </c>
      <c r="B80" s="10" t="s">
        <v>254</v>
      </c>
      <c r="C80" s="10" t="s">
        <v>152</v>
      </c>
      <c r="D80" s="57">
        <f>ведомственная!F418</f>
        <v>24272</v>
      </c>
    </row>
    <row r="81" spans="1:5" ht="27">
      <c r="A81" s="15" t="s">
        <v>226</v>
      </c>
      <c r="B81" s="10" t="s">
        <v>275</v>
      </c>
      <c r="C81" s="10" t="s">
        <v>445</v>
      </c>
      <c r="D81" s="57">
        <f>D82</f>
        <v>200</v>
      </c>
      <c r="E81" s="66"/>
    </row>
    <row r="82" spans="1:5" ht="27" customHeight="1">
      <c r="A82" s="17" t="s">
        <v>147</v>
      </c>
      <c r="B82" s="10" t="s">
        <v>275</v>
      </c>
      <c r="C82" s="10" t="s">
        <v>129</v>
      </c>
      <c r="D82" s="57">
        <f>D83</f>
        <v>200</v>
      </c>
    </row>
    <row r="83" spans="1:5" ht="13.5">
      <c r="A83" s="17" t="s">
        <v>169</v>
      </c>
      <c r="B83" s="10" t="s">
        <v>275</v>
      </c>
      <c r="C83" s="10" t="s">
        <v>170</v>
      </c>
      <c r="D83" s="57">
        <f>ведомственная!F535</f>
        <v>200</v>
      </c>
    </row>
    <row r="84" spans="1:5" ht="27">
      <c r="A84" s="17" t="s">
        <v>380</v>
      </c>
      <c r="B84" s="10" t="s">
        <v>255</v>
      </c>
      <c r="C84" s="10"/>
      <c r="D84" s="57">
        <f>D86</f>
        <v>1782.2</v>
      </c>
    </row>
    <row r="85" spans="1:5" ht="13.5">
      <c r="A85" s="17" t="s">
        <v>157</v>
      </c>
      <c r="B85" s="10" t="s">
        <v>255</v>
      </c>
      <c r="C85" s="10" t="s">
        <v>158</v>
      </c>
      <c r="D85" s="57">
        <f>D86</f>
        <v>1782.2</v>
      </c>
    </row>
    <row r="86" spans="1:5" ht="13.5">
      <c r="A86" s="25" t="s">
        <v>168</v>
      </c>
      <c r="B86" s="10" t="s">
        <v>255</v>
      </c>
      <c r="C86" s="10" t="s">
        <v>159</v>
      </c>
      <c r="D86" s="57">
        <f>ведомственная!F421</f>
        <v>1782.2</v>
      </c>
    </row>
    <row r="87" spans="1:5" ht="27">
      <c r="A87" s="25" t="s">
        <v>21</v>
      </c>
      <c r="B87" s="10" t="s">
        <v>256</v>
      </c>
      <c r="C87" s="10"/>
      <c r="D87" s="57">
        <f>D88</f>
        <v>2200.6999999999998</v>
      </c>
    </row>
    <row r="88" spans="1:5" ht="13.5">
      <c r="A88" s="17" t="s">
        <v>157</v>
      </c>
      <c r="B88" s="10" t="s">
        <v>256</v>
      </c>
      <c r="C88" s="10" t="s">
        <v>158</v>
      </c>
      <c r="D88" s="57">
        <f>D89</f>
        <v>2200.6999999999998</v>
      </c>
    </row>
    <row r="89" spans="1:5" ht="13.5">
      <c r="A89" s="25" t="s">
        <v>168</v>
      </c>
      <c r="B89" s="10" t="s">
        <v>256</v>
      </c>
      <c r="C89" s="10" t="s">
        <v>159</v>
      </c>
      <c r="D89" s="57">
        <f>ведомственная!F424</f>
        <v>2200.6999999999998</v>
      </c>
    </row>
    <row r="90" spans="1:5" ht="56.25" customHeight="1">
      <c r="A90" s="32" t="s">
        <v>375</v>
      </c>
      <c r="B90" s="10" t="s">
        <v>257</v>
      </c>
      <c r="C90" s="10"/>
      <c r="D90" s="57">
        <f>D91+D93</f>
        <v>576624</v>
      </c>
    </row>
    <row r="91" spans="1:5" ht="27" customHeight="1">
      <c r="A91" s="17" t="s">
        <v>147</v>
      </c>
      <c r="B91" s="10" t="s">
        <v>257</v>
      </c>
      <c r="C91" s="10" t="s">
        <v>129</v>
      </c>
      <c r="D91" s="57">
        <f>D92</f>
        <v>24157.5</v>
      </c>
    </row>
    <row r="92" spans="1:5" ht="13.5">
      <c r="A92" s="17" t="s">
        <v>169</v>
      </c>
      <c r="B92" s="10" t="s">
        <v>257</v>
      </c>
      <c r="C92" s="10" t="s">
        <v>170</v>
      </c>
      <c r="D92" s="57">
        <f>ведомственная!F427</f>
        <v>24157.5</v>
      </c>
    </row>
    <row r="93" spans="1:5" ht="13.5">
      <c r="A93" s="17" t="s">
        <v>157</v>
      </c>
      <c r="B93" s="10" t="s">
        <v>257</v>
      </c>
      <c r="C93" s="10" t="s">
        <v>158</v>
      </c>
      <c r="D93" s="57">
        <f>D94</f>
        <v>552466.5</v>
      </c>
    </row>
    <row r="94" spans="1:5" ht="13.5">
      <c r="A94" s="25" t="s">
        <v>168</v>
      </c>
      <c r="B94" s="10" t="s">
        <v>257</v>
      </c>
      <c r="C94" s="10" t="s">
        <v>159</v>
      </c>
      <c r="D94" s="57">
        <f>ведомственная!F429</f>
        <v>552466.5</v>
      </c>
    </row>
    <row r="95" spans="1:5" ht="40.5">
      <c r="A95" s="22" t="s">
        <v>228</v>
      </c>
      <c r="B95" s="10" t="s">
        <v>279</v>
      </c>
      <c r="C95" s="10" t="s">
        <v>445</v>
      </c>
      <c r="D95" s="57">
        <f>D96+D100+D98</f>
        <v>44085</v>
      </c>
    </row>
    <row r="96" spans="1:5" ht="27.75" customHeight="1">
      <c r="A96" s="17" t="s">
        <v>147</v>
      </c>
      <c r="B96" s="10" t="s">
        <v>279</v>
      </c>
      <c r="C96" s="10" t="s">
        <v>129</v>
      </c>
      <c r="D96" s="57">
        <f>D97</f>
        <v>1746</v>
      </c>
    </row>
    <row r="97" spans="1:6" ht="13.5">
      <c r="A97" s="17" t="s">
        <v>169</v>
      </c>
      <c r="B97" s="10" t="s">
        <v>279</v>
      </c>
      <c r="C97" s="10" t="s">
        <v>170</v>
      </c>
      <c r="D97" s="57">
        <f>ведомственная!F558</f>
        <v>1746</v>
      </c>
    </row>
    <row r="98" spans="1:6" ht="13.5">
      <c r="A98" s="17" t="s">
        <v>149</v>
      </c>
      <c r="B98" s="10" t="s">
        <v>279</v>
      </c>
      <c r="C98" s="10" t="s">
        <v>151</v>
      </c>
      <c r="D98" s="57">
        <f>D99</f>
        <v>419</v>
      </c>
    </row>
    <row r="99" spans="1:6" ht="13.5">
      <c r="A99" s="17" t="s">
        <v>150</v>
      </c>
      <c r="B99" s="10" t="s">
        <v>279</v>
      </c>
      <c r="C99" s="10" t="s">
        <v>152</v>
      </c>
      <c r="D99" s="57">
        <f>ведомственная!F612</f>
        <v>419</v>
      </c>
    </row>
    <row r="100" spans="1:6" ht="13.5">
      <c r="A100" s="17" t="s">
        <v>79</v>
      </c>
      <c r="B100" s="10" t="s">
        <v>279</v>
      </c>
      <c r="C100" s="10" t="s">
        <v>80</v>
      </c>
      <c r="D100" s="57">
        <f>D101</f>
        <v>41920</v>
      </c>
    </row>
    <row r="101" spans="1:6" ht="13.5">
      <c r="A101" s="22" t="s">
        <v>172</v>
      </c>
      <c r="B101" s="10" t="s">
        <v>279</v>
      </c>
      <c r="C101" s="10" t="s">
        <v>173</v>
      </c>
      <c r="D101" s="57">
        <f>ведомственная!F614</f>
        <v>41920</v>
      </c>
    </row>
    <row r="102" spans="1:6" ht="13.5">
      <c r="A102" s="17" t="s">
        <v>470</v>
      </c>
      <c r="B102" s="10" t="s">
        <v>343</v>
      </c>
      <c r="C102" s="10"/>
      <c r="D102" s="57">
        <f>D103</f>
        <v>1572</v>
      </c>
      <c r="E102" s="66"/>
    </row>
    <row r="103" spans="1:6" ht="13.5">
      <c r="A103" s="17" t="s">
        <v>157</v>
      </c>
      <c r="B103" s="10" t="s">
        <v>343</v>
      </c>
      <c r="C103" s="10" t="s">
        <v>158</v>
      </c>
      <c r="D103" s="57">
        <f>D104</f>
        <v>1572</v>
      </c>
    </row>
    <row r="104" spans="1:6" ht="13.5">
      <c r="A104" s="25" t="s">
        <v>166</v>
      </c>
      <c r="B104" s="10" t="s">
        <v>343</v>
      </c>
      <c r="C104" s="10" t="s">
        <v>159</v>
      </c>
      <c r="D104" s="57">
        <f>ведомственная!F432</f>
        <v>1572</v>
      </c>
    </row>
    <row r="105" spans="1:6" ht="40.5">
      <c r="A105" s="25" t="s">
        <v>376</v>
      </c>
      <c r="B105" s="10" t="s">
        <v>344</v>
      </c>
      <c r="C105" s="10"/>
      <c r="D105" s="57">
        <f>D106</f>
        <v>150</v>
      </c>
    </row>
    <row r="106" spans="1:6" ht="13.5">
      <c r="A106" s="17" t="s">
        <v>149</v>
      </c>
      <c r="B106" s="10" t="s">
        <v>344</v>
      </c>
      <c r="C106" s="10" t="s">
        <v>151</v>
      </c>
      <c r="D106" s="57">
        <f>D107</f>
        <v>150</v>
      </c>
    </row>
    <row r="107" spans="1:6" ht="13.5">
      <c r="A107" s="17" t="s">
        <v>150</v>
      </c>
      <c r="B107" s="10" t="s">
        <v>344</v>
      </c>
      <c r="C107" s="10" t="s">
        <v>152</v>
      </c>
      <c r="D107" s="57">
        <f>ведомственная!F435</f>
        <v>150</v>
      </c>
    </row>
    <row r="108" spans="1:6" ht="13.5">
      <c r="A108" s="41" t="s">
        <v>187</v>
      </c>
      <c r="B108" s="13" t="s">
        <v>91</v>
      </c>
      <c r="C108" s="13"/>
      <c r="D108" s="59">
        <f>D109+D136+D118+D121+D124+D127+D141+D157+D164+D167+D172+D180+D183+D186+D191+D194+D130+D133+D152+D146+D177+D149</f>
        <v>1084181.6000000001</v>
      </c>
      <c r="F108" s="6"/>
    </row>
    <row r="109" spans="1:6" ht="26.25" customHeight="1">
      <c r="A109" s="23" t="s">
        <v>419</v>
      </c>
      <c r="B109" s="10" t="s">
        <v>258</v>
      </c>
      <c r="C109" s="10"/>
      <c r="D109" s="57">
        <f>D112+D114+D116+D110</f>
        <v>117032.9</v>
      </c>
    </row>
    <row r="110" spans="1:6" ht="28.5" customHeight="1">
      <c r="A110" s="17" t="s">
        <v>147</v>
      </c>
      <c r="B110" s="10" t="s">
        <v>258</v>
      </c>
      <c r="C110" s="10" t="s">
        <v>129</v>
      </c>
      <c r="D110" s="57">
        <f>D111</f>
        <v>3461.4</v>
      </c>
    </row>
    <row r="111" spans="1:6" ht="13.5">
      <c r="A111" s="17" t="s">
        <v>169</v>
      </c>
      <c r="B111" s="10" t="s">
        <v>258</v>
      </c>
      <c r="C111" s="10" t="s">
        <v>170</v>
      </c>
      <c r="D111" s="57">
        <f>ведомственная!F441</f>
        <v>3461.4</v>
      </c>
    </row>
    <row r="112" spans="1:6" ht="13.5">
      <c r="A112" s="17" t="s">
        <v>149</v>
      </c>
      <c r="B112" s="10" t="s">
        <v>258</v>
      </c>
      <c r="C112" s="10" t="s">
        <v>151</v>
      </c>
      <c r="D112" s="57">
        <f>D113</f>
        <v>18466.7</v>
      </c>
    </row>
    <row r="113" spans="1:4" ht="13.5">
      <c r="A113" s="17" t="s">
        <v>150</v>
      </c>
      <c r="B113" s="10" t="s">
        <v>258</v>
      </c>
      <c r="C113" s="10" t="s">
        <v>152</v>
      </c>
      <c r="D113" s="57">
        <f>ведомственная!F443</f>
        <v>18466.7</v>
      </c>
    </row>
    <row r="114" spans="1:4" ht="13.5">
      <c r="A114" s="17" t="s">
        <v>157</v>
      </c>
      <c r="B114" s="10" t="s">
        <v>258</v>
      </c>
      <c r="C114" s="10" t="s">
        <v>158</v>
      </c>
      <c r="D114" s="57">
        <f>D115</f>
        <v>94133</v>
      </c>
    </row>
    <row r="115" spans="1:4" ht="13.5">
      <c r="A115" s="25" t="s">
        <v>166</v>
      </c>
      <c r="B115" s="10" t="s">
        <v>258</v>
      </c>
      <c r="C115" s="10" t="s">
        <v>167</v>
      </c>
      <c r="D115" s="57">
        <f>ведомственная!F445</f>
        <v>94133</v>
      </c>
    </row>
    <row r="116" spans="1:4" ht="13.5">
      <c r="A116" s="16" t="s">
        <v>153</v>
      </c>
      <c r="B116" s="10" t="s">
        <v>258</v>
      </c>
      <c r="C116" s="10" t="s">
        <v>155</v>
      </c>
      <c r="D116" s="57">
        <f>D117</f>
        <v>971.8</v>
      </c>
    </row>
    <row r="117" spans="1:4" ht="13.5">
      <c r="A117" s="22" t="s">
        <v>456</v>
      </c>
      <c r="B117" s="10" t="s">
        <v>258</v>
      </c>
      <c r="C117" s="10" t="s">
        <v>156</v>
      </c>
      <c r="D117" s="57">
        <f>ведомственная!F447</f>
        <v>971.8</v>
      </c>
    </row>
    <row r="118" spans="1:4" ht="13.5">
      <c r="A118" s="25" t="s">
        <v>211</v>
      </c>
      <c r="B118" s="10" t="s">
        <v>259</v>
      </c>
      <c r="C118" s="10"/>
      <c r="D118" s="57">
        <f>D119</f>
        <v>276.89999999999998</v>
      </c>
    </row>
    <row r="119" spans="1:4" ht="13.5">
      <c r="A119" s="17" t="s">
        <v>79</v>
      </c>
      <c r="B119" s="10" t="s">
        <v>259</v>
      </c>
      <c r="C119" s="10" t="s">
        <v>80</v>
      </c>
      <c r="D119" s="57">
        <f>D120</f>
        <v>276.89999999999998</v>
      </c>
    </row>
    <row r="120" spans="1:4" ht="13.5">
      <c r="A120" s="17" t="s">
        <v>474</v>
      </c>
      <c r="B120" s="10" t="s">
        <v>259</v>
      </c>
      <c r="C120" s="10" t="s">
        <v>475</v>
      </c>
      <c r="D120" s="57">
        <f>ведомственная!F450</f>
        <v>276.89999999999998</v>
      </c>
    </row>
    <row r="121" spans="1:4" ht="27">
      <c r="A121" s="25" t="s">
        <v>212</v>
      </c>
      <c r="B121" s="10" t="s">
        <v>260</v>
      </c>
      <c r="C121" s="10"/>
      <c r="D121" s="57">
        <f>D122</f>
        <v>42.8</v>
      </c>
    </row>
    <row r="122" spans="1:4" ht="13.5">
      <c r="A122" s="17" t="s">
        <v>149</v>
      </c>
      <c r="B122" s="10" t="s">
        <v>260</v>
      </c>
      <c r="C122" s="10" t="s">
        <v>151</v>
      </c>
      <c r="D122" s="57">
        <f>D123</f>
        <v>42.8</v>
      </c>
    </row>
    <row r="123" spans="1:4" ht="13.5">
      <c r="A123" s="17" t="s">
        <v>150</v>
      </c>
      <c r="B123" s="10" t="s">
        <v>260</v>
      </c>
      <c r="C123" s="10" t="s">
        <v>152</v>
      </c>
      <c r="D123" s="57">
        <f>ведомственная!F453</f>
        <v>42.8</v>
      </c>
    </row>
    <row r="124" spans="1:4" ht="18" customHeight="1">
      <c r="A124" s="25" t="s">
        <v>213</v>
      </c>
      <c r="B124" s="10" t="s">
        <v>261</v>
      </c>
      <c r="C124" s="10"/>
      <c r="D124" s="57">
        <f>D125</f>
        <v>259.2</v>
      </c>
    </row>
    <row r="125" spans="1:4" ht="13.5">
      <c r="A125" s="17" t="s">
        <v>149</v>
      </c>
      <c r="B125" s="10" t="s">
        <v>261</v>
      </c>
      <c r="C125" s="10" t="s">
        <v>151</v>
      </c>
      <c r="D125" s="57">
        <f>D126</f>
        <v>259.2</v>
      </c>
    </row>
    <row r="126" spans="1:4" ht="13.5">
      <c r="A126" s="17" t="s">
        <v>150</v>
      </c>
      <c r="B126" s="10" t="s">
        <v>261</v>
      </c>
      <c r="C126" s="10" t="s">
        <v>152</v>
      </c>
      <c r="D126" s="57">
        <f>ведомственная!F456</f>
        <v>259.2</v>
      </c>
    </row>
    <row r="127" spans="1:4" ht="27">
      <c r="A127" s="17" t="s">
        <v>381</v>
      </c>
      <c r="B127" s="10" t="s">
        <v>262</v>
      </c>
      <c r="C127" s="10"/>
      <c r="D127" s="57">
        <f>D128</f>
        <v>350</v>
      </c>
    </row>
    <row r="128" spans="1:4" ht="13.5">
      <c r="A128" s="17" t="s">
        <v>149</v>
      </c>
      <c r="B128" s="10" t="s">
        <v>262</v>
      </c>
      <c r="C128" s="10" t="s">
        <v>151</v>
      </c>
      <c r="D128" s="57">
        <f>D129</f>
        <v>350</v>
      </c>
    </row>
    <row r="129" spans="1:4" ht="13.5">
      <c r="A129" s="17" t="s">
        <v>150</v>
      </c>
      <c r="B129" s="10" t="s">
        <v>262</v>
      </c>
      <c r="C129" s="10" t="s">
        <v>152</v>
      </c>
      <c r="D129" s="57">
        <f>ведомственная!F459</f>
        <v>350</v>
      </c>
    </row>
    <row r="130" spans="1:4" ht="27">
      <c r="A130" s="17" t="s">
        <v>585</v>
      </c>
      <c r="B130" s="10" t="s">
        <v>263</v>
      </c>
      <c r="C130" s="10"/>
      <c r="D130" s="57">
        <f>D131</f>
        <v>1200</v>
      </c>
    </row>
    <row r="131" spans="1:4" ht="13.5">
      <c r="A131" s="17" t="s">
        <v>149</v>
      </c>
      <c r="B131" s="10" t="s">
        <v>263</v>
      </c>
      <c r="C131" s="10" t="s">
        <v>151</v>
      </c>
      <c r="D131" s="57">
        <f>D132</f>
        <v>1200</v>
      </c>
    </row>
    <row r="132" spans="1:4" ht="13.5">
      <c r="A132" s="17" t="s">
        <v>150</v>
      </c>
      <c r="B132" s="10" t="s">
        <v>263</v>
      </c>
      <c r="C132" s="10" t="s">
        <v>152</v>
      </c>
      <c r="D132" s="57">
        <f>ведомственная!F462</f>
        <v>1200</v>
      </c>
    </row>
    <row r="133" spans="1:4" ht="27">
      <c r="A133" s="15" t="s">
        <v>226</v>
      </c>
      <c r="B133" s="10" t="s">
        <v>276</v>
      </c>
      <c r="C133" s="10" t="s">
        <v>445</v>
      </c>
      <c r="D133" s="57">
        <f>D134</f>
        <v>350</v>
      </c>
    </row>
    <row r="134" spans="1:4" ht="27.75" customHeight="1">
      <c r="A134" s="17" t="s">
        <v>147</v>
      </c>
      <c r="B134" s="10" t="s">
        <v>276</v>
      </c>
      <c r="C134" s="10" t="s">
        <v>129</v>
      </c>
      <c r="D134" s="57">
        <f>D135</f>
        <v>350</v>
      </c>
    </row>
    <row r="135" spans="1:4" ht="13.5">
      <c r="A135" s="17" t="s">
        <v>169</v>
      </c>
      <c r="B135" s="10" t="s">
        <v>276</v>
      </c>
      <c r="C135" s="10" t="s">
        <v>170</v>
      </c>
      <c r="D135" s="57">
        <f>ведомственная!F539</f>
        <v>350</v>
      </c>
    </row>
    <row r="136" spans="1:4" ht="27">
      <c r="A136" s="17" t="s">
        <v>380</v>
      </c>
      <c r="B136" s="10" t="s">
        <v>264</v>
      </c>
      <c r="C136" s="10"/>
      <c r="D136" s="57">
        <f>D137+D139</f>
        <v>1960.9</v>
      </c>
    </row>
    <row r="137" spans="1:4" ht="27" customHeight="1">
      <c r="A137" s="17" t="s">
        <v>147</v>
      </c>
      <c r="B137" s="10" t="s">
        <v>264</v>
      </c>
      <c r="C137" s="10" t="s">
        <v>129</v>
      </c>
      <c r="D137" s="57">
        <f>D138</f>
        <v>358</v>
      </c>
    </row>
    <row r="138" spans="1:4" ht="13.5">
      <c r="A138" s="17" t="s">
        <v>169</v>
      </c>
      <c r="B138" s="10" t="s">
        <v>264</v>
      </c>
      <c r="C138" s="10" t="s">
        <v>170</v>
      </c>
      <c r="D138" s="57">
        <f>ведомственная!F465</f>
        <v>358</v>
      </c>
    </row>
    <row r="139" spans="1:4" ht="13.5">
      <c r="A139" s="17" t="s">
        <v>157</v>
      </c>
      <c r="B139" s="10" t="s">
        <v>264</v>
      </c>
      <c r="C139" s="10" t="s">
        <v>158</v>
      </c>
      <c r="D139" s="57">
        <f>D140</f>
        <v>1602.9</v>
      </c>
    </row>
    <row r="140" spans="1:4" ht="13.5">
      <c r="A140" s="25" t="s">
        <v>166</v>
      </c>
      <c r="B140" s="10" t="s">
        <v>264</v>
      </c>
      <c r="C140" s="10" t="s">
        <v>167</v>
      </c>
      <c r="D140" s="57">
        <f>ведомственная!F467</f>
        <v>1602.9</v>
      </c>
    </row>
    <row r="141" spans="1:4" ht="27">
      <c r="A141" s="25" t="s">
        <v>21</v>
      </c>
      <c r="B141" s="10" t="s">
        <v>265</v>
      </c>
      <c r="C141" s="10"/>
      <c r="D141" s="57">
        <f>D142+D144</f>
        <v>1289.4000000000001</v>
      </c>
    </row>
    <row r="142" spans="1:4" ht="27" customHeight="1">
      <c r="A142" s="17" t="s">
        <v>147</v>
      </c>
      <c r="B142" s="10" t="s">
        <v>265</v>
      </c>
      <c r="C142" s="10" t="s">
        <v>129</v>
      </c>
      <c r="D142" s="57">
        <f>D143</f>
        <v>93</v>
      </c>
    </row>
    <row r="143" spans="1:4" ht="13.5">
      <c r="A143" s="17" t="s">
        <v>169</v>
      </c>
      <c r="B143" s="10" t="s">
        <v>265</v>
      </c>
      <c r="C143" s="10" t="s">
        <v>170</v>
      </c>
      <c r="D143" s="57">
        <f>ведомственная!F470</f>
        <v>93</v>
      </c>
    </row>
    <row r="144" spans="1:4" ht="13.5">
      <c r="A144" s="17" t="s">
        <v>157</v>
      </c>
      <c r="B144" s="10" t="s">
        <v>265</v>
      </c>
      <c r="C144" s="10" t="s">
        <v>158</v>
      </c>
      <c r="D144" s="57">
        <f>D145</f>
        <v>1196.4000000000001</v>
      </c>
    </row>
    <row r="145" spans="1:4" ht="13.5">
      <c r="A145" s="25" t="s">
        <v>166</v>
      </c>
      <c r="B145" s="10" t="s">
        <v>265</v>
      </c>
      <c r="C145" s="10" t="s">
        <v>167</v>
      </c>
      <c r="D145" s="57">
        <f>ведомственная!F472</f>
        <v>1196.4000000000001</v>
      </c>
    </row>
    <row r="146" spans="1:4" ht="27">
      <c r="A146" s="25" t="s">
        <v>568</v>
      </c>
      <c r="B146" s="10" t="s">
        <v>266</v>
      </c>
      <c r="C146" s="10"/>
      <c r="D146" s="57">
        <f>D147</f>
        <v>40000</v>
      </c>
    </row>
    <row r="147" spans="1:4" ht="13.5">
      <c r="A147" s="17" t="s">
        <v>157</v>
      </c>
      <c r="B147" s="10" t="s">
        <v>266</v>
      </c>
      <c r="C147" s="10" t="s">
        <v>158</v>
      </c>
      <c r="D147" s="57">
        <f>D148</f>
        <v>40000</v>
      </c>
    </row>
    <row r="148" spans="1:4" ht="13.5">
      <c r="A148" s="25" t="s">
        <v>166</v>
      </c>
      <c r="B148" s="10" t="s">
        <v>266</v>
      </c>
      <c r="C148" s="10" t="s">
        <v>167</v>
      </c>
      <c r="D148" s="57">
        <f>ведомственная!F475</f>
        <v>40000</v>
      </c>
    </row>
    <row r="149" spans="1:4" ht="13.5">
      <c r="A149" s="17" t="s">
        <v>579</v>
      </c>
      <c r="B149" s="77" t="s">
        <v>580</v>
      </c>
      <c r="C149" s="84"/>
      <c r="D149" s="57">
        <f>D150</f>
        <v>20000</v>
      </c>
    </row>
    <row r="150" spans="1:4" ht="13.5">
      <c r="A150" s="85" t="s">
        <v>163</v>
      </c>
      <c r="B150" s="77" t="s">
        <v>580</v>
      </c>
      <c r="C150" s="84" t="s">
        <v>78</v>
      </c>
      <c r="D150" s="57">
        <f>D151</f>
        <v>20000</v>
      </c>
    </row>
    <row r="151" spans="1:4" ht="13.5">
      <c r="A151" s="85" t="s">
        <v>164</v>
      </c>
      <c r="B151" s="77" t="s">
        <v>580</v>
      </c>
      <c r="C151" s="84" t="s">
        <v>165</v>
      </c>
      <c r="D151" s="57">
        <f>ведомственная!F385</f>
        <v>20000</v>
      </c>
    </row>
    <row r="152" spans="1:4" ht="27">
      <c r="A152" s="17" t="s">
        <v>334</v>
      </c>
      <c r="B152" s="10" t="s">
        <v>92</v>
      </c>
      <c r="C152" s="10"/>
      <c r="D152" s="57">
        <f>D153+D155</f>
        <v>4727</v>
      </c>
    </row>
    <row r="153" spans="1:4" ht="27" customHeight="1">
      <c r="A153" s="17" t="s">
        <v>147</v>
      </c>
      <c r="B153" s="10" t="s">
        <v>92</v>
      </c>
      <c r="C153" s="10" t="s">
        <v>129</v>
      </c>
      <c r="D153" s="57">
        <f>D154</f>
        <v>4293.3999999999996</v>
      </c>
    </row>
    <row r="154" spans="1:4" ht="13.5">
      <c r="A154" s="17" t="s">
        <v>148</v>
      </c>
      <c r="B154" s="10" t="s">
        <v>92</v>
      </c>
      <c r="C154" s="10" t="s">
        <v>459</v>
      </c>
      <c r="D154" s="57">
        <f>ведомственная!F14</f>
        <v>4293.3999999999996</v>
      </c>
    </row>
    <row r="155" spans="1:4" ht="13.5">
      <c r="A155" s="17" t="s">
        <v>149</v>
      </c>
      <c r="B155" s="10" t="s">
        <v>92</v>
      </c>
      <c r="C155" s="10" t="s">
        <v>151</v>
      </c>
      <c r="D155" s="57">
        <f>D156</f>
        <v>433.6</v>
      </c>
    </row>
    <row r="156" spans="1:4" ht="13.5">
      <c r="A156" s="17" t="s">
        <v>150</v>
      </c>
      <c r="B156" s="10" t="s">
        <v>92</v>
      </c>
      <c r="C156" s="10" t="s">
        <v>152</v>
      </c>
      <c r="D156" s="57">
        <f>ведомственная!F16</f>
        <v>433.6</v>
      </c>
    </row>
    <row r="157" spans="1:4" ht="67.5">
      <c r="A157" s="32" t="s">
        <v>215</v>
      </c>
      <c r="B157" s="10" t="s">
        <v>267</v>
      </c>
      <c r="C157" s="10"/>
      <c r="D157" s="57">
        <f>D158+D160+D162</f>
        <v>824018</v>
      </c>
    </row>
    <row r="158" spans="1:4" ht="27.75" customHeight="1">
      <c r="A158" s="17" t="s">
        <v>147</v>
      </c>
      <c r="B158" s="10" t="s">
        <v>267</v>
      </c>
      <c r="C158" s="10" t="s">
        <v>129</v>
      </c>
      <c r="D158" s="57">
        <f>D159</f>
        <v>55873.3</v>
      </c>
    </row>
    <row r="159" spans="1:4" ht="13.5">
      <c r="A159" s="17" t="s">
        <v>169</v>
      </c>
      <c r="B159" s="10" t="s">
        <v>267</v>
      </c>
      <c r="C159" s="10" t="s">
        <v>170</v>
      </c>
      <c r="D159" s="57">
        <f>ведомственная!F478</f>
        <v>55873.3</v>
      </c>
    </row>
    <row r="160" spans="1:4" ht="13.5">
      <c r="A160" s="17" t="s">
        <v>149</v>
      </c>
      <c r="B160" s="10" t="s">
        <v>267</v>
      </c>
      <c r="C160" s="10" t="s">
        <v>151</v>
      </c>
      <c r="D160" s="57">
        <f>D161</f>
        <v>494</v>
      </c>
    </row>
    <row r="161" spans="1:4" ht="13.5">
      <c r="A161" s="17" t="s">
        <v>150</v>
      </c>
      <c r="B161" s="10" t="s">
        <v>267</v>
      </c>
      <c r="C161" s="10" t="s">
        <v>152</v>
      </c>
      <c r="D161" s="57">
        <f>ведомственная!F480</f>
        <v>494</v>
      </c>
    </row>
    <row r="162" spans="1:4" ht="13.5">
      <c r="A162" s="17" t="s">
        <v>157</v>
      </c>
      <c r="B162" s="10" t="s">
        <v>267</v>
      </c>
      <c r="C162" s="10" t="s">
        <v>158</v>
      </c>
      <c r="D162" s="57">
        <f>D163</f>
        <v>767650.7</v>
      </c>
    </row>
    <row r="163" spans="1:4" ht="13.5">
      <c r="A163" s="25" t="s">
        <v>166</v>
      </c>
      <c r="B163" s="10" t="s">
        <v>267</v>
      </c>
      <c r="C163" s="10" t="s">
        <v>167</v>
      </c>
      <c r="D163" s="57">
        <f>ведомственная!F482</f>
        <v>767650.7</v>
      </c>
    </row>
    <row r="164" spans="1:4" ht="72.75" customHeight="1">
      <c r="A164" s="32" t="s">
        <v>219</v>
      </c>
      <c r="B164" s="10" t="s">
        <v>268</v>
      </c>
      <c r="C164" s="10" t="s">
        <v>445</v>
      </c>
      <c r="D164" s="57">
        <f>D165</f>
        <v>5188</v>
      </c>
    </row>
    <row r="165" spans="1:4" ht="13.5">
      <c r="A165" s="16" t="s">
        <v>153</v>
      </c>
      <c r="B165" s="10" t="s">
        <v>268</v>
      </c>
      <c r="C165" s="10" t="s">
        <v>155</v>
      </c>
      <c r="D165" s="57">
        <f>D166</f>
        <v>5188</v>
      </c>
    </row>
    <row r="166" spans="1:4" ht="27">
      <c r="A166" s="15" t="s">
        <v>225</v>
      </c>
      <c r="B166" s="10" t="s">
        <v>268</v>
      </c>
      <c r="C166" s="10" t="s">
        <v>87</v>
      </c>
      <c r="D166" s="57">
        <f>ведомственная!F485</f>
        <v>5188</v>
      </c>
    </row>
    <row r="167" spans="1:4" ht="40.5">
      <c r="A167" s="17" t="s">
        <v>214</v>
      </c>
      <c r="B167" s="10" t="s">
        <v>269</v>
      </c>
      <c r="C167" s="10" t="s">
        <v>445</v>
      </c>
      <c r="D167" s="57">
        <f>D168+D170</f>
        <v>52527</v>
      </c>
    </row>
    <row r="168" spans="1:4" ht="13.5">
      <c r="A168" s="17" t="s">
        <v>149</v>
      </c>
      <c r="B168" s="10" t="s">
        <v>269</v>
      </c>
      <c r="C168" s="10" t="s">
        <v>151</v>
      </c>
      <c r="D168" s="57">
        <f>D169</f>
        <v>164.6</v>
      </c>
    </row>
    <row r="169" spans="1:4" ht="13.5">
      <c r="A169" s="17" t="s">
        <v>150</v>
      </c>
      <c r="B169" s="10" t="s">
        <v>269</v>
      </c>
      <c r="C169" s="10" t="s">
        <v>152</v>
      </c>
      <c r="D169" s="57">
        <f>ведомственная!F488</f>
        <v>164.6</v>
      </c>
    </row>
    <row r="170" spans="1:4" ht="13.5">
      <c r="A170" s="17" t="s">
        <v>157</v>
      </c>
      <c r="B170" s="10" t="s">
        <v>269</v>
      </c>
      <c r="C170" s="10" t="s">
        <v>158</v>
      </c>
      <c r="D170" s="57">
        <f>D171</f>
        <v>52362.400000000001</v>
      </c>
    </row>
    <row r="171" spans="1:4" ht="13.5">
      <c r="A171" s="25" t="s">
        <v>166</v>
      </c>
      <c r="B171" s="10" t="s">
        <v>269</v>
      </c>
      <c r="C171" s="10" t="s">
        <v>167</v>
      </c>
      <c r="D171" s="57">
        <f>ведомственная!F490</f>
        <v>52362.400000000001</v>
      </c>
    </row>
    <row r="172" spans="1:4" ht="29.25" customHeight="1">
      <c r="A172" s="15" t="s">
        <v>220</v>
      </c>
      <c r="B172" s="10" t="s">
        <v>270</v>
      </c>
      <c r="C172" s="10" t="s">
        <v>445</v>
      </c>
      <c r="D172" s="57">
        <f>D173+D175</f>
        <v>948</v>
      </c>
    </row>
    <row r="173" spans="1:4" ht="13.5">
      <c r="A173" s="17" t="s">
        <v>79</v>
      </c>
      <c r="B173" s="10" t="s">
        <v>270</v>
      </c>
      <c r="C173" s="10" t="s">
        <v>80</v>
      </c>
      <c r="D173" s="57">
        <f>D174</f>
        <v>79.900000000000006</v>
      </c>
    </row>
    <row r="174" spans="1:4" ht="13.5">
      <c r="A174" s="17" t="s">
        <v>88</v>
      </c>
      <c r="B174" s="10" t="s">
        <v>270</v>
      </c>
      <c r="C174" s="10" t="s">
        <v>89</v>
      </c>
      <c r="D174" s="57">
        <f>ведомственная!F493</f>
        <v>79.900000000000006</v>
      </c>
    </row>
    <row r="175" spans="1:4" ht="13.5">
      <c r="A175" s="17" t="s">
        <v>157</v>
      </c>
      <c r="B175" s="10" t="s">
        <v>270</v>
      </c>
      <c r="C175" s="10" t="s">
        <v>158</v>
      </c>
      <c r="D175" s="57">
        <f>D176</f>
        <v>868.1</v>
      </c>
    </row>
    <row r="176" spans="1:4" ht="13.5">
      <c r="A176" s="25" t="s">
        <v>166</v>
      </c>
      <c r="B176" s="10" t="s">
        <v>270</v>
      </c>
      <c r="C176" s="10" t="s">
        <v>167</v>
      </c>
      <c r="D176" s="57">
        <f>ведомственная!F495</f>
        <v>868.1</v>
      </c>
    </row>
    <row r="177" spans="1:4" ht="27">
      <c r="A177" s="15" t="s">
        <v>567</v>
      </c>
      <c r="B177" s="10" t="s">
        <v>271</v>
      </c>
      <c r="C177" s="10"/>
      <c r="D177" s="57">
        <f>D178</f>
        <v>5604</v>
      </c>
    </row>
    <row r="178" spans="1:4" ht="13.5">
      <c r="A178" s="17" t="s">
        <v>149</v>
      </c>
      <c r="B178" s="10" t="s">
        <v>271</v>
      </c>
      <c r="C178" s="10" t="s">
        <v>151</v>
      </c>
      <c r="D178" s="57">
        <f>D179</f>
        <v>5604</v>
      </c>
    </row>
    <row r="179" spans="1:4" ht="13.5">
      <c r="A179" s="17" t="s">
        <v>150</v>
      </c>
      <c r="B179" s="10" t="s">
        <v>271</v>
      </c>
      <c r="C179" s="10" t="s">
        <v>152</v>
      </c>
      <c r="D179" s="57">
        <f>ведомственная!F498</f>
        <v>5604</v>
      </c>
    </row>
    <row r="180" spans="1:4" ht="27">
      <c r="A180" s="25" t="s">
        <v>221</v>
      </c>
      <c r="B180" s="10" t="s">
        <v>430</v>
      </c>
      <c r="C180" s="10"/>
      <c r="D180" s="57">
        <f>D181</f>
        <v>400</v>
      </c>
    </row>
    <row r="181" spans="1:4" ht="13.5">
      <c r="A181" s="17" t="s">
        <v>149</v>
      </c>
      <c r="B181" s="10" t="s">
        <v>430</v>
      </c>
      <c r="C181" s="10" t="s">
        <v>151</v>
      </c>
      <c r="D181" s="57">
        <f>D182</f>
        <v>400</v>
      </c>
    </row>
    <row r="182" spans="1:4" ht="13.5">
      <c r="A182" s="17" t="s">
        <v>150</v>
      </c>
      <c r="B182" s="10" t="s">
        <v>430</v>
      </c>
      <c r="C182" s="10" t="s">
        <v>152</v>
      </c>
      <c r="D182" s="57">
        <f>ведомственная!F501</f>
        <v>400</v>
      </c>
    </row>
    <row r="183" spans="1:4" ht="40.5">
      <c r="A183" s="25" t="s">
        <v>222</v>
      </c>
      <c r="B183" s="10" t="s">
        <v>432</v>
      </c>
      <c r="C183" s="10"/>
      <c r="D183" s="57">
        <f>D184</f>
        <v>100</v>
      </c>
    </row>
    <row r="184" spans="1:4" ht="13.5">
      <c r="A184" s="17" t="s">
        <v>149</v>
      </c>
      <c r="B184" s="10" t="s">
        <v>432</v>
      </c>
      <c r="C184" s="10" t="s">
        <v>151</v>
      </c>
      <c r="D184" s="57">
        <f>D185</f>
        <v>100</v>
      </c>
    </row>
    <row r="185" spans="1:4" ht="13.5">
      <c r="A185" s="17" t="s">
        <v>150</v>
      </c>
      <c r="B185" s="10" t="s">
        <v>432</v>
      </c>
      <c r="C185" s="10" t="s">
        <v>152</v>
      </c>
      <c r="D185" s="57">
        <f>ведомственная!F504</f>
        <v>100</v>
      </c>
    </row>
    <row r="186" spans="1:4" ht="13.5">
      <c r="A186" s="17" t="s">
        <v>470</v>
      </c>
      <c r="B186" s="10" t="s">
        <v>429</v>
      </c>
      <c r="C186" s="10"/>
      <c r="D186" s="57">
        <f>D187+D189</f>
        <v>2203.5</v>
      </c>
    </row>
    <row r="187" spans="1:4" ht="13.5">
      <c r="A187" s="17" t="s">
        <v>149</v>
      </c>
      <c r="B187" s="10" t="s">
        <v>429</v>
      </c>
      <c r="C187" s="10" t="s">
        <v>151</v>
      </c>
      <c r="D187" s="57">
        <f>D188</f>
        <v>165</v>
      </c>
    </row>
    <row r="188" spans="1:4" ht="13.5">
      <c r="A188" s="17" t="s">
        <v>150</v>
      </c>
      <c r="B188" s="10" t="s">
        <v>429</v>
      </c>
      <c r="C188" s="10" t="s">
        <v>152</v>
      </c>
      <c r="D188" s="57">
        <f>ведомственная!F507</f>
        <v>165</v>
      </c>
    </row>
    <row r="189" spans="1:4" ht="13.5">
      <c r="A189" s="17" t="s">
        <v>157</v>
      </c>
      <c r="B189" s="10" t="s">
        <v>429</v>
      </c>
      <c r="C189" s="10" t="s">
        <v>158</v>
      </c>
      <c r="D189" s="57">
        <f>D190</f>
        <v>2038.5</v>
      </c>
    </row>
    <row r="190" spans="1:4" ht="13.5">
      <c r="A190" s="25" t="s">
        <v>166</v>
      </c>
      <c r="B190" s="10" t="s">
        <v>429</v>
      </c>
      <c r="C190" s="10" t="s">
        <v>167</v>
      </c>
      <c r="D190" s="57">
        <f>ведомственная!F509</f>
        <v>2038.5</v>
      </c>
    </row>
    <row r="191" spans="1:4" ht="27">
      <c r="A191" s="17" t="s">
        <v>223</v>
      </c>
      <c r="B191" s="10" t="s">
        <v>428</v>
      </c>
      <c r="C191" s="10"/>
      <c r="D191" s="57">
        <f>D192</f>
        <v>5604</v>
      </c>
    </row>
    <row r="192" spans="1:4" ht="13.5">
      <c r="A192" s="17" t="s">
        <v>149</v>
      </c>
      <c r="B192" s="10" t="s">
        <v>428</v>
      </c>
      <c r="C192" s="10" t="s">
        <v>151</v>
      </c>
      <c r="D192" s="57">
        <f>D193</f>
        <v>5604</v>
      </c>
    </row>
    <row r="193" spans="1:6" ht="13.5">
      <c r="A193" s="17" t="s">
        <v>150</v>
      </c>
      <c r="B193" s="10" t="s">
        <v>428</v>
      </c>
      <c r="C193" s="10" t="s">
        <v>152</v>
      </c>
      <c r="D193" s="57">
        <f>ведомственная!F512</f>
        <v>5604</v>
      </c>
    </row>
    <row r="194" spans="1:6" ht="24.75" customHeight="1">
      <c r="A194" s="17" t="s">
        <v>224</v>
      </c>
      <c r="B194" s="10" t="s">
        <v>431</v>
      </c>
      <c r="C194" s="10"/>
      <c r="D194" s="57">
        <f>D195</f>
        <v>100</v>
      </c>
    </row>
    <row r="195" spans="1:6" ht="13.5">
      <c r="A195" s="17" t="s">
        <v>149</v>
      </c>
      <c r="B195" s="10" t="s">
        <v>431</v>
      </c>
      <c r="C195" s="10" t="s">
        <v>151</v>
      </c>
      <c r="D195" s="57">
        <f>D196</f>
        <v>100</v>
      </c>
    </row>
    <row r="196" spans="1:6" ht="13.5">
      <c r="A196" s="17" t="s">
        <v>150</v>
      </c>
      <c r="B196" s="10" t="s">
        <v>431</v>
      </c>
      <c r="C196" s="10" t="s">
        <v>152</v>
      </c>
      <c r="D196" s="57">
        <f>ведомственная!F515</f>
        <v>100</v>
      </c>
    </row>
    <row r="197" spans="1:6" ht="27">
      <c r="A197" s="41" t="s">
        <v>379</v>
      </c>
      <c r="B197" s="13" t="s">
        <v>559</v>
      </c>
      <c r="C197" s="13"/>
      <c r="D197" s="59">
        <f>D198+D204+D214+D201+D207+D220+D217</f>
        <v>185093.80000000002</v>
      </c>
      <c r="F197" s="6"/>
    </row>
    <row r="198" spans="1:6" ht="27">
      <c r="A198" s="71" t="s">
        <v>420</v>
      </c>
      <c r="B198" s="10" t="s">
        <v>272</v>
      </c>
      <c r="C198" s="10" t="s">
        <v>445</v>
      </c>
      <c r="D198" s="57">
        <f>D199</f>
        <v>153852.6</v>
      </c>
    </row>
    <row r="199" spans="1:6" ht="13.5">
      <c r="A199" s="17" t="s">
        <v>157</v>
      </c>
      <c r="B199" s="10" t="s">
        <v>272</v>
      </c>
      <c r="C199" s="10" t="s">
        <v>158</v>
      </c>
      <c r="D199" s="57">
        <f>D200</f>
        <v>153852.6</v>
      </c>
    </row>
    <row r="200" spans="1:6" ht="13.5">
      <c r="A200" s="25" t="s">
        <v>166</v>
      </c>
      <c r="B200" s="10" t="s">
        <v>272</v>
      </c>
      <c r="C200" s="10" t="s">
        <v>167</v>
      </c>
      <c r="D200" s="57">
        <f>ведомственная!F520</f>
        <v>153852.6</v>
      </c>
    </row>
    <row r="201" spans="1:6" ht="27">
      <c r="A201" s="15" t="s">
        <v>226</v>
      </c>
      <c r="B201" s="10" t="s">
        <v>277</v>
      </c>
      <c r="C201" s="10" t="s">
        <v>445</v>
      </c>
      <c r="D201" s="57">
        <f>D202</f>
        <v>51</v>
      </c>
    </row>
    <row r="202" spans="1:6" ht="28.5" customHeight="1">
      <c r="A202" s="17" t="s">
        <v>147</v>
      </c>
      <c r="B202" s="10" t="s">
        <v>277</v>
      </c>
      <c r="C202" s="10" t="s">
        <v>129</v>
      </c>
      <c r="D202" s="57">
        <f>D203</f>
        <v>51</v>
      </c>
    </row>
    <row r="203" spans="1:6" ht="13.5">
      <c r="A203" s="17" t="s">
        <v>169</v>
      </c>
      <c r="B203" s="10" t="s">
        <v>277</v>
      </c>
      <c r="C203" s="10" t="s">
        <v>170</v>
      </c>
      <c r="D203" s="57">
        <f>ведомственная!F543</f>
        <v>51</v>
      </c>
    </row>
    <row r="204" spans="1:6" ht="27">
      <c r="A204" s="17" t="s">
        <v>380</v>
      </c>
      <c r="B204" s="10" t="s">
        <v>273</v>
      </c>
      <c r="C204" s="10" t="s">
        <v>445</v>
      </c>
      <c r="D204" s="57">
        <f>D205</f>
        <v>90.2</v>
      </c>
    </row>
    <row r="205" spans="1:6" ht="13.5">
      <c r="A205" s="17" t="s">
        <v>157</v>
      </c>
      <c r="B205" s="10" t="s">
        <v>273</v>
      </c>
      <c r="C205" s="10" t="s">
        <v>158</v>
      </c>
      <c r="D205" s="57">
        <f>D206</f>
        <v>90.2</v>
      </c>
    </row>
    <row r="206" spans="1:6" ht="13.5">
      <c r="A206" s="25" t="s">
        <v>166</v>
      </c>
      <c r="B206" s="10" t="s">
        <v>273</v>
      </c>
      <c r="C206" s="10" t="s">
        <v>167</v>
      </c>
      <c r="D206" s="57">
        <f>ведомственная!F523</f>
        <v>90.2</v>
      </c>
    </row>
    <row r="207" spans="1:6" ht="27">
      <c r="A207" s="17" t="s">
        <v>227</v>
      </c>
      <c r="B207" s="10" t="s">
        <v>560</v>
      </c>
      <c r="C207" s="10"/>
      <c r="D207" s="57">
        <f>D212+D208+D210</f>
        <v>28766.7</v>
      </c>
    </row>
    <row r="208" spans="1:6" ht="13.5">
      <c r="A208" s="17" t="s">
        <v>149</v>
      </c>
      <c r="B208" s="10" t="s">
        <v>560</v>
      </c>
      <c r="C208" s="10" t="s">
        <v>151</v>
      </c>
      <c r="D208" s="57">
        <f>D209</f>
        <v>18599</v>
      </c>
    </row>
    <row r="209" spans="1:4" ht="13.5">
      <c r="A209" s="17" t="s">
        <v>150</v>
      </c>
      <c r="B209" s="10" t="s">
        <v>560</v>
      </c>
      <c r="C209" s="10" t="s">
        <v>152</v>
      </c>
      <c r="D209" s="57">
        <f>ведомственная!F549</f>
        <v>18599</v>
      </c>
    </row>
    <row r="210" spans="1:4" ht="13.5">
      <c r="A210" s="17" t="s">
        <v>157</v>
      </c>
      <c r="B210" s="10" t="s">
        <v>560</v>
      </c>
      <c r="C210" s="10" t="s">
        <v>158</v>
      </c>
      <c r="D210" s="57">
        <f>D211</f>
        <v>7167.7</v>
      </c>
    </row>
    <row r="211" spans="1:4" ht="13.5">
      <c r="A211" s="25" t="s">
        <v>166</v>
      </c>
      <c r="B211" s="10" t="s">
        <v>560</v>
      </c>
      <c r="C211" s="10" t="s">
        <v>167</v>
      </c>
      <c r="D211" s="57">
        <f>ведомственная!F641</f>
        <v>7167.7</v>
      </c>
    </row>
    <row r="212" spans="1:4" ht="13.5">
      <c r="A212" s="24" t="s">
        <v>153</v>
      </c>
      <c r="B212" s="10" t="s">
        <v>560</v>
      </c>
      <c r="C212" s="10" t="s">
        <v>155</v>
      </c>
      <c r="D212" s="57">
        <f>D213</f>
        <v>3000</v>
      </c>
    </row>
    <row r="213" spans="1:4" ht="27">
      <c r="A213" s="15" t="s">
        <v>225</v>
      </c>
      <c r="B213" s="10" t="s">
        <v>560</v>
      </c>
      <c r="C213" s="10" t="s">
        <v>87</v>
      </c>
      <c r="D213" s="57">
        <f>ведомственная!F293</f>
        <v>3000</v>
      </c>
    </row>
    <row r="214" spans="1:4" ht="27">
      <c r="A214" s="25" t="s">
        <v>21</v>
      </c>
      <c r="B214" s="10" t="s">
        <v>274</v>
      </c>
      <c r="C214" s="10" t="s">
        <v>445</v>
      </c>
      <c r="D214" s="57">
        <f>D215</f>
        <v>270.7</v>
      </c>
    </row>
    <row r="215" spans="1:4" ht="13.5">
      <c r="A215" s="17" t="s">
        <v>157</v>
      </c>
      <c r="B215" s="10" t="s">
        <v>274</v>
      </c>
      <c r="C215" s="10" t="s">
        <v>158</v>
      </c>
      <c r="D215" s="57">
        <f>D216</f>
        <v>270.7</v>
      </c>
    </row>
    <row r="216" spans="1:4" ht="13.5">
      <c r="A216" s="25" t="s">
        <v>166</v>
      </c>
      <c r="B216" s="10" t="s">
        <v>274</v>
      </c>
      <c r="C216" s="10" t="s">
        <v>167</v>
      </c>
      <c r="D216" s="57">
        <f>ведомственная!F526</f>
        <v>270.7</v>
      </c>
    </row>
    <row r="217" spans="1:4" ht="13.5">
      <c r="A217" s="25" t="s">
        <v>586</v>
      </c>
      <c r="B217" s="10" t="s">
        <v>587</v>
      </c>
      <c r="C217" s="10"/>
      <c r="D217" s="57">
        <f>D218</f>
        <v>912.3</v>
      </c>
    </row>
    <row r="218" spans="1:4" ht="13.5">
      <c r="A218" s="17" t="s">
        <v>157</v>
      </c>
      <c r="B218" s="10" t="s">
        <v>587</v>
      </c>
      <c r="C218" s="10" t="s">
        <v>158</v>
      </c>
      <c r="D218" s="57">
        <f>D219</f>
        <v>912.3</v>
      </c>
    </row>
    <row r="219" spans="1:4" ht="13.5">
      <c r="A219" s="25" t="s">
        <v>166</v>
      </c>
      <c r="B219" s="10" t="s">
        <v>587</v>
      </c>
      <c r="C219" s="10" t="s">
        <v>167</v>
      </c>
      <c r="D219" s="57">
        <f>ведомственная!F529</f>
        <v>912.3</v>
      </c>
    </row>
    <row r="220" spans="1:4" ht="13.5">
      <c r="A220" s="15" t="s">
        <v>377</v>
      </c>
      <c r="B220" s="10" t="s">
        <v>278</v>
      </c>
      <c r="C220" s="10" t="s">
        <v>445</v>
      </c>
      <c r="D220" s="57">
        <f>D221+D223</f>
        <v>1150.3</v>
      </c>
    </row>
    <row r="221" spans="1:4" ht="13.5">
      <c r="A221" s="17" t="s">
        <v>149</v>
      </c>
      <c r="B221" s="10" t="s">
        <v>278</v>
      </c>
      <c r="C221" s="10" t="s">
        <v>151</v>
      </c>
      <c r="D221" s="57">
        <f>D222</f>
        <v>551</v>
      </c>
    </row>
    <row r="222" spans="1:4" ht="13.5">
      <c r="A222" s="17" t="s">
        <v>150</v>
      </c>
      <c r="B222" s="10" t="s">
        <v>278</v>
      </c>
      <c r="C222" s="10" t="s">
        <v>152</v>
      </c>
      <c r="D222" s="57">
        <f>ведомственная!F552</f>
        <v>551</v>
      </c>
    </row>
    <row r="223" spans="1:4" ht="13.5">
      <c r="A223" s="17" t="s">
        <v>157</v>
      </c>
      <c r="B223" s="10" t="s">
        <v>278</v>
      </c>
      <c r="C223" s="10" t="s">
        <v>158</v>
      </c>
      <c r="D223" s="57">
        <f>D224</f>
        <v>599.29999999999995</v>
      </c>
    </row>
    <row r="224" spans="1:4" ht="13.5">
      <c r="A224" s="25" t="s">
        <v>166</v>
      </c>
      <c r="B224" s="10" t="s">
        <v>278</v>
      </c>
      <c r="C224" s="10" t="s">
        <v>167</v>
      </c>
      <c r="D224" s="57">
        <f>ведомственная!F644</f>
        <v>599.29999999999995</v>
      </c>
    </row>
    <row r="225" spans="1:4" ht="13.5">
      <c r="A225" s="37" t="s">
        <v>229</v>
      </c>
      <c r="B225" s="13" t="s">
        <v>280</v>
      </c>
      <c r="C225" s="13"/>
      <c r="D225" s="59">
        <f>D233+D236+D226+D243+D246+D249</f>
        <v>63137.1</v>
      </c>
    </row>
    <row r="226" spans="1:4" ht="27">
      <c r="A226" s="15" t="s">
        <v>203</v>
      </c>
      <c r="B226" s="10" t="s">
        <v>281</v>
      </c>
      <c r="C226" s="10" t="s">
        <v>445</v>
      </c>
      <c r="D226" s="57">
        <f>D227+D229+D231</f>
        <v>35626</v>
      </c>
    </row>
    <row r="227" spans="1:4" ht="27.75" customHeight="1">
      <c r="A227" s="17" t="s">
        <v>147</v>
      </c>
      <c r="B227" s="10" t="s">
        <v>281</v>
      </c>
      <c r="C227" s="10" t="s">
        <v>129</v>
      </c>
      <c r="D227" s="57">
        <f>D228</f>
        <v>31156.1</v>
      </c>
    </row>
    <row r="228" spans="1:4" ht="13.5">
      <c r="A228" s="17" t="s">
        <v>169</v>
      </c>
      <c r="B228" s="10" t="s">
        <v>281</v>
      </c>
      <c r="C228" s="10" t="s">
        <v>170</v>
      </c>
      <c r="D228" s="57">
        <f>ведомственная!F562</f>
        <v>31156.1</v>
      </c>
    </row>
    <row r="229" spans="1:4" ht="13.5">
      <c r="A229" s="17" t="s">
        <v>149</v>
      </c>
      <c r="B229" s="10" t="s">
        <v>281</v>
      </c>
      <c r="C229" s="10" t="s">
        <v>151</v>
      </c>
      <c r="D229" s="57">
        <f>D230</f>
        <v>4435.5</v>
      </c>
    </row>
    <row r="230" spans="1:4" ht="13.5">
      <c r="A230" s="17" t="s">
        <v>150</v>
      </c>
      <c r="B230" s="10" t="s">
        <v>281</v>
      </c>
      <c r="C230" s="10" t="s">
        <v>152</v>
      </c>
      <c r="D230" s="57">
        <f>ведомственная!F564</f>
        <v>4435.5</v>
      </c>
    </row>
    <row r="231" spans="1:4" ht="13.5">
      <c r="A231" s="16" t="s">
        <v>153</v>
      </c>
      <c r="B231" s="10" t="s">
        <v>281</v>
      </c>
      <c r="C231" s="10" t="s">
        <v>155</v>
      </c>
      <c r="D231" s="57">
        <f>D232</f>
        <v>34.4</v>
      </c>
    </row>
    <row r="232" spans="1:4" ht="13.5">
      <c r="A232" s="17" t="s">
        <v>154</v>
      </c>
      <c r="B232" s="10" t="s">
        <v>281</v>
      </c>
      <c r="C232" s="10" t="s">
        <v>156</v>
      </c>
      <c r="D232" s="57">
        <f>ведомственная!F566</f>
        <v>34.4</v>
      </c>
    </row>
    <row r="233" spans="1:4" ht="27">
      <c r="A233" s="71" t="s">
        <v>421</v>
      </c>
      <c r="B233" s="10" t="s">
        <v>282</v>
      </c>
      <c r="C233" s="10"/>
      <c r="D233" s="57">
        <f>D234</f>
        <v>7755.5</v>
      </c>
    </row>
    <row r="234" spans="1:4" ht="13.5">
      <c r="A234" s="17" t="s">
        <v>157</v>
      </c>
      <c r="B234" s="10" t="s">
        <v>282</v>
      </c>
      <c r="C234" s="10" t="s">
        <v>158</v>
      </c>
      <c r="D234" s="57">
        <f>D235</f>
        <v>7755.5</v>
      </c>
    </row>
    <row r="235" spans="1:4" ht="13.5">
      <c r="A235" s="25" t="s">
        <v>166</v>
      </c>
      <c r="B235" s="10" t="s">
        <v>282</v>
      </c>
      <c r="C235" s="10" t="s">
        <v>167</v>
      </c>
      <c r="D235" s="57">
        <f>ведомственная!F569</f>
        <v>7755.5</v>
      </c>
    </row>
    <row r="236" spans="1:4" ht="27">
      <c r="A236" s="80" t="s">
        <v>422</v>
      </c>
      <c r="B236" s="10" t="s">
        <v>283</v>
      </c>
      <c r="C236" s="10"/>
      <c r="D236" s="57">
        <f>D237+D239+D241</f>
        <v>15225.4</v>
      </c>
    </row>
    <row r="237" spans="1:4" ht="27">
      <c r="A237" s="17" t="s">
        <v>147</v>
      </c>
      <c r="B237" s="10" t="s">
        <v>283</v>
      </c>
      <c r="C237" s="10" t="s">
        <v>129</v>
      </c>
      <c r="D237" s="57">
        <f>D238</f>
        <v>8439</v>
      </c>
    </row>
    <row r="238" spans="1:4" ht="13.5">
      <c r="A238" s="17" t="s">
        <v>169</v>
      </c>
      <c r="B238" s="10" t="s">
        <v>283</v>
      </c>
      <c r="C238" s="10" t="s">
        <v>170</v>
      </c>
      <c r="D238" s="57">
        <f>ведомственная!F572</f>
        <v>8439</v>
      </c>
    </row>
    <row r="239" spans="1:4" ht="13.5">
      <c r="A239" s="17" t="s">
        <v>149</v>
      </c>
      <c r="B239" s="10" t="s">
        <v>283</v>
      </c>
      <c r="C239" s="10" t="s">
        <v>151</v>
      </c>
      <c r="D239" s="57">
        <f>D240</f>
        <v>6440.6</v>
      </c>
    </row>
    <row r="240" spans="1:4" ht="13.5">
      <c r="A240" s="17" t="s">
        <v>150</v>
      </c>
      <c r="B240" s="10" t="s">
        <v>283</v>
      </c>
      <c r="C240" s="10" t="s">
        <v>152</v>
      </c>
      <c r="D240" s="57">
        <f>ведомственная!F574</f>
        <v>6440.6</v>
      </c>
    </row>
    <row r="241" spans="1:5" ht="13.5">
      <c r="A241" s="16" t="s">
        <v>153</v>
      </c>
      <c r="B241" s="10" t="s">
        <v>283</v>
      </c>
      <c r="C241" s="10" t="s">
        <v>155</v>
      </c>
      <c r="D241" s="57">
        <f>D242</f>
        <v>345.8</v>
      </c>
    </row>
    <row r="242" spans="1:5" ht="13.5">
      <c r="A242" s="17" t="s">
        <v>154</v>
      </c>
      <c r="B242" s="10" t="s">
        <v>283</v>
      </c>
      <c r="C242" s="10" t="s">
        <v>156</v>
      </c>
      <c r="D242" s="57">
        <f>ведомственная!F576</f>
        <v>345.8</v>
      </c>
    </row>
    <row r="243" spans="1:5" ht="13.5">
      <c r="A243" s="17" t="s">
        <v>230</v>
      </c>
      <c r="B243" s="10" t="s">
        <v>284</v>
      </c>
      <c r="C243" s="10"/>
      <c r="D243" s="57">
        <f>D244</f>
        <v>2547.1999999999998</v>
      </c>
    </row>
    <row r="244" spans="1:5" ht="13.5">
      <c r="A244" s="17" t="s">
        <v>149</v>
      </c>
      <c r="B244" s="10" t="s">
        <v>284</v>
      </c>
      <c r="C244" s="10" t="s">
        <v>152</v>
      </c>
      <c r="D244" s="57">
        <f>D245</f>
        <v>2547.1999999999998</v>
      </c>
    </row>
    <row r="245" spans="1:5" ht="13.5">
      <c r="A245" s="17" t="s">
        <v>150</v>
      </c>
      <c r="B245" s="10" t="s">
        <v>284</v>
      </c>
      <c r="C245" s="10" t="s">
        <v>152</v>
      </c>
      <c r="D245" s="57">
        <f>ведомственная!F579</f>
        <v>2547.1999999999998</v>
      </c>
    </row>
    <row r="246" spans="1:5" ht="27">
      <c r="A246" s="17" t="s">
        <v>204</v>
      </c>
      <c r="B246" s="10" t="s">
        <v>285</v>
      </c>
      <c r="C246" s="10"/>
      <c r="D246" s="57">
        <f>D247</f>
        <v>80</v>
      </c>
    </row>
    <row r="247" spans="1:5" ht="13.5">
      <c r="A247" s="17" t="s">
        <v>149</v>
      </c>
      <c r="B247" s="10" t="s">
        <v>285</v>
      </c>
      <c r="C247" s="10" t="s">
        <v>151</v>
      </c>
      <c r="D247" s="57">
        <f>D248</f>
        <v>80</v>
      </c>
    </row>
    <row r="248" spans="1:5" ht="13.5">
      <c r="A248" s="17" t="s">
        <v>150</v>
      </c>
      <c r="B248" s="10" t="s">
        <v>285</v>
      </c>
      <c r="C248" s="10" t="s">
        <v>152</v>
      </c>
      <c r="D248" s="57">
        <f>ведомственная!F582</f>
        <v>80</v>
      </c>
    </row>
    <row r="249" spans="1:5" ht="16.5" customHeight="1">
      <c r="A249" s="17" t="s">
        <v>231</v>
      </c>
      <c r="B249" s="10" t="s">
        <v>286</v>
      </c>
      <c r="C249" s="10"/>
      <c r="D249" s="57">
        <f>D250</f>
        <v>1903</v>
      </c>
    </row>
    <row r="250" spans="1:5" ht="13.5">
      <c r="A250" s="17" t="s">
        <v>149</v>
      </c>
      <c r="B250" s="10" t="s">
        <v>286</v>
      </c>
      <c r="C250" s="10" t="s">
        <v>151</v>
      </c>
      <c r="D250" s="57">
        <f>D251</f>
        <v>1903</v>
      </c>
    </row>
    <row r="251" spans="1:5" ht="13.5">
      <c r="A251" s="17" t="s">
        <v>150</v>
      </c>
      <c r="B251" s="10" t="s">
        <v>286</v>
      </c>
      <c r="C251" s="10" t="s">
        <v>152</v>
      </c>
      <c r="D251" s="57">
        <f>ведомственная!F585</f>
        <v>1903</v>
      </c>
    </row>
    <row r="252" spans="1:5" ht="13.5">
      <c r="A252" s="25"/>
      <c r="B252" s="10"/>
      <c r="C252" s="10"/>
      <c r="D252" s="57"/>
    </row>
    <row r="253" spans="1:5" ht="25.5">
      <c r="A253" s="47" t="s">
        <v>199</v>
      </c>
      <c r="B253" s="13" t="s">
        <v>296</v>
      </c>
      <c r="C253" s="46"/>
      <c r="D253" s="63">
        <f>D254+D257+D260+D267+D272+D275+D278+D283+D288+D293+D296+D299+D302+D307+D310</f>
        <v>231766.9</v>
      </c>
    </row>
    <row r="254" spans="1:5" ht="15.75" customHeight="1">
      <c r="A254" s="15" t="s">
        <v>25</v>
      </c>
      <c r="B254" s="10" t="s">
        <v>297</v>
      </c>
      <c r="C254" s="10" t="s">
        <v>445</v>
      </c>
      <c r="D254" s="57">
        <f>D255</f>
        <v>206939</v>
      </c>
      <c r="E254" s="66"/>
    </row>
    <row r="255" spans="1:5" ht="13.5">
      <c r="A255" s="17" t="s">
        <v>157</v>
      </c>
      <c r="B255" s="10" t="s">
        <v>297</v>
      </c>
      <c r="C255" s="10" t="s">
        <v>158</v>
      </c>
      <c r="D255" s="57">
        <f>D256</f>
        <v>206939</v>
      </c>
    </row>
    <row r="256" spans="1:5" ht="13.5">
      <c r="A256" s="25" t="s">
        <v>166</v>
      </c>
      <c r="B256" s="10" t="s">
        <v>297</v>
      </c>
      <c r="C256" s="10" t="s">
        <v>167</v>
      </c>
      <c r="D256" s="57">
        <f>ведомственная!F622</f>
        <v>206939</v>
      </c>
    </row>
    <row r="257" spans="1:4" ht="15" customHeight="1">
      <c r="A257" s="15" t="s">
        <v>22</v>
      </c>
      <c r="B257" s="10" t="s">
        <v>315</v>
      </c>
      <c r="C257" s="10" t="s">
        <v>445</v>
      </c>
      <c r="D257" s="57">
        <f>D258</f>
        <v>8260.2999999999993</v>
      </c>
    </row>
    <row r="258" spans="1:4" ht="13.5">
      <c r="A258" s="17" t="s">
        <v>157</v>
      </c>
      <c r="B258" s="10" t="s">
        <v>315</v>
      </c>
      <c r="C258" s="10" t="s">
        <v>158</v>
      </c>
      <c r="D258" s="57">
        <f>D259</f>
        <v>8260.2999999999993</v>
      </c>
    </row>
    <row r="259" spans="1:4" ht="13.5">
      <c r="A259" s="25" t="s">
        <v>166</v>
      </c>
      <c r="B259" s="10" t="s">
        <v>315</v>
      </c>
      <c r="C259" s="10" t="s">
        <v>167</v>
      </c>
      <c r="D259" s="57">
        <f>ведомственная!F725</f>
        <v>8260.2999999999993</v>
      </c>
    </row>
    <row r="260" spans="1:4" ht="27.75" customHeight="1">
      <c r="A260" s="17" t="s">
        <v>24</v>
      </c>
      <c r="B260" s="10" t="s">
        <v>316</v>
      </c>
      <c r="C260" s="10"/>
      <c r="D260" s="57">
        <f>D261+D263+D265</f>
        <v>6688.5</v>
      </c>
    </row>
    <row r="261" spans="1:4" ht="26.25" customHeight="1">
      <c r="A261" s="17" t="s">
        <v>147</v>
      </c>
      <c r="B261" s="10" t="s">
        <v>316</v>
      </c>
      <c r="C261" s="10" t="s">
        <v>129</v>
      </c>
      <c r="D261" s="57">
        <f>D262</f>
        <v>4933.1000000000004</v>
      </c>
    </row>
    <row r="262" spans="1:4" ht="13.5">
      <c r="A262" s="17" t="s">
        <v>169</v>
      </c>
      <c r="B262" s="10" t="s">
        <v>316</v>
      </c>
      <c r="C262" s="10" t="s">
        <v>170</v>
      </c>
      <c r="D262" s="57">
        <f>ведомственная!F728</f>
        <v>4933.1000000000004</v>
      </c>
    </row>
    <row r="263" spans="1:4" ht="13.5">
      <c r="A263" s="17" t="s">
        <v>149</v>
      </c>
      <c r="B263" s="10" t="s">
        <v>316</v>
      </c>
      <c r="C263" s="10" t="s">
        <v>151</v>
      </c>
      <c r="D263" s="57">
        <f>D264</f>
        <v>1274.7</v>
      </c>
    </row>
    <row r="264" spans="1:4" ht="13.5">
      <c r="A264" s="17" t="s">
        <v>150</v>
      </c>
      <c r="B264" s="10" t="s">
        <v>316</v>
      </c>
      <c r="C264" s="10" t="s">
        <v>152</v>
      </c>
      <c r="D264" s="57">
        <f>ведомственная!F730</f>
        <v>1274.7</v>
      </c>
    </row>
    <row r="265" spans="1:4" ht="13.5">
      <c r="A265" s="16" t="s">
        <v>153</v>
      </c>
      <c r="B265" s="10" t="s">
        <v>316</v>
      </c>
      <c r="C265" s="10" t="s">
        <v>155</v>
      </c>
      <c r="D265" s="57">
        <f>D266</f>
        <v>480.7</v>
      </c>
    </row>
    <row r="266" spans="1:4" ht="13.5">
      <c r="A266" s="17" t="s">
        <v>154</v>
      </c>
      <c r="B266" s="10" t="s">
        <v>316</v>
      </c>
      <c r="C266" s="10" t="s">
        <v>156</v>
      </c>
      <c r="D266" s="57">
        <f>ведомственная!F732</f>
        <v>480.7</v>
      </c>
    </row>
    <row r="267" spans="1:4" ht="27">
      <c r="A267" s="17" t="s">
        <v>190</v>
      </c>
      <c r="B267" s="10" t="s">
        <v>317</v>
      </c>
      <c r="C267" s="10"/>
      <c r="D267" s="57">
        <f>D270+D268</f>
        <v>300</v>
      </c>
    </row>
    <row r="268" spans="1:4" ht="27">
      <c r="A268" s="17" t="s">
        <v>147</v>
      </c>
      <c r="B268" s="10" t="s">
        <v>317</v>
      </c>
      <c r="C268" s="10" t="s">
        <v>129</v>
      </c>
      <c r="D268" s="57">
        <f>D269</f>
        <v>122.7</v>
      </c>
    </row>
    <row r="269" spans="1:4" ht="13.5">
      <c r="A269" s="17" t="s">
        <v>169</v>
      </c>
      <c r="B269" s="10" t="s">
        <v>317</v>
      </c>
      <c r="C269" s="10" t="s">
        <v>170</v>
      </c>
      <c r="D269" s="57">
        <f>ведомственная!F735</f>
        <v>122.7</v>
      </c>
    </row>
    <row r="270" spans="1:4" ht="13.5">
      <c r="A270" s="17" t="s">
        <v>149</v>
      </c>
      <c r="B270" s="10" t="s">
        <v>317</v>
      </c>
      <c r="C270" s="10" t="s">
        <v>151</v>
      </c>
      <c r="D270" s="57">
        <f>D271</f>
        <v>177.3</v>
      </c>
    </row>
    <row r="271" spans="1:4" ht="13.5">
      <c r="A271" s="17" t="s">
        <v>150</v>
      </c>
      <c r="B271" s="10" t="s">
        <v>317</v>
      </c>
      <c r="C271" s="10" t="s">
        <v>152</v>
      </c>
      <c r="D271" s="57">
        <f>ведомственная!F737</f>
        <v>177.3</v>
      </c>
    </row>
    <row r="272" spans="1:4" ht="40.5">
      <c r="A272" s="17" t="s">
        <v>191</v>
      </c>
      <c r="B272" s="10" t="s">
        <v>318</v>
      </c>
      <c r="C272" s="10"/>
      <c r="D272" s="57">
        <f>D273</f>
        <v>50</v>
      </c>
    </row>
    <row r="273" spans="1:4" ht="13.5">
      <c r="A273" s="17" t="s">
        <v>149</v>
      </c>
      <c r="B273" s="10" t="s">
        <v>318</v>
      </c>
      <c r="C273" s="10" t="s">
        <v>151</v>
      </c>
      <c r="D273" s="57">
        <f>D274</f>
        <v>50</v>
      </c>
    </row>
    <row r="274" spans="1:4" ht="13.5">
      <c r="A274" s="17" t="s">
        <v>150</v>
      </c>
      <c r="B274" s="10" t="s">
        <v>318</v>
      </c>
      <c r="C274" s="10" t="s">
        <v>152</v>
      </c>
      <c r="D274" s="57">
        <f>ведомственная!F740</f>
        <v>50</v>
      </c>
    </row>
    <row r="275" spans="1:4" ht="13.5">
      <c r="A275" s="17" t="s">
        <v>41</v>
      </c>
      <c r="B275" s="10" t="s">
        <v>319</v>
      </c>
      <c r="C275" s="10"/>
      <c r="D275" s="57">
        <f>D276</f>
        <v>0</v>
      </c>
    </row>
    <row r="276" spans="1:4" ht="13.5">
      <c r="A276" s="17" t="s">
        <v>149</v>
      </c>
      <c r="B276" s="10" t="s">
        <v>319</v>
      </c>
      <c r="C276" s="10" t="s">
        <v>151</v>
      </c>
      <c r="D276" s="57">
        <f>D277</f>
        <v>0</v>
      </c>
    </row>
    <row r="277" spans="1:4" ht="13.5">
      <c r="A277" s="17" t="s">
        <v>150</v>
      </c>
      <c r="B277" s="10" t="s">
        <v>319</v>
      </c>
      <c r="C277" s="10" t="s">
        <v>152</v>
      </c>
      <c r="D277" s="57">
        <f>ведомственная!F743</f>
        <v>0</v>
      </c>
    </row>
    <row r="278" spans="1:4" ht="16.5" customHeight="1">
      <c r="A278" s="17" t="s">
        <v>192</v>
      </c>
      <c r="B278" s="10" t="s">
        <v>320</v>
      </c>
      <c r="C278" s="10"/>
      <c r="D278" s="57">
        <f>D279+D281</f>
        <v>212</v>
      </c>
    </row>
    <row r="279" spans="1:4" ht="13.5">
      <c r="A279" s="17" t="s">
        <v>149</v>
      </c>
      <c r="B279" s="10" t="s">
        <v>320</v>
      </c>
      <c r="C279" s="10" t="s">
        <v>151</v>
      </c>
      <c r="D279" s="57">
        <f>D280</f>
        <v>195.6</v>
      </c>
    </row>
    <row r="280" spans="1:4" ht="13.5">
      <c r="A280" s="17" t="s">
        <v>150</v>
      </c>
      <c r="B280" s="10" t="s">
        <v>320</v>
      </c>
      <c r="C280" s="10" t="s">
        <v>152</v>
      </c>
      <c r="D280" s="57">
        <f>ведомственная!F746</f>
        <v>195.6</v>
      </c>
    </row>
    <row r="281" spans="1:4" ht="13.5">
      <c r="A281" s="16" t="s">
        <v>153</v>
      </c>
      <c r="B281" s="10" t="s">
        <v>320</v>
      </c>
      <c r="C281" s="10" t="s">
        <v>155</v>
      </c>
      <c r="D281" s="57">
        <f>D282</f>
        <v>16.399999999999999</v>
      </c>
    </row>
    <row r="282" spans="1:4" ht="13.5">
      <c r="A282" s="17" t="s">
        <v>154</v>
      </c>
      <c r="B282" s="10" t="s">
        <v>320</v>
      </c>
      <c r="C282" s="10" t="s">
        <v>156</v>
      </c>
      <c r="D282" s="57">
        <f>ведомственная!F748</f>
        <v>16.399999999999999</v>
      </c>
    </row>
    <row r="283" spans="1:4" ht="13.5">
      <c r="A283" s="15" t="s">
        <v>194</v>
      </c>
      <c r="B283" s="10" t="s">
        <v>321</v>
      </c>
      <c r="C283" s="10" t="s">
        <v>445</v>
      </c>
      <c r="D283" s="57">
        <f>D286+D284</f>
        <v>650</v>
      </c>
    </row>
    <row r="284" spans="1:4" ht="13.5">
      <c r="A284" s="16" t="s">
        <v>153</v>
      </c>
      <c r="B284" s="10" t="s">
        <v>321</v>
      </c>
      <c r="C284" s="10" t="s">
        <v>129</v>
      </c>
      <c r="D284" s="57">
        <f>D285</f>
        <v>500</v>
      </c>
    </row>
    <row r="285" spans="1:4" ht="13.5">
      <c r="A285" s="17" t="s">
        <v>154</v>
      </c>
      <c r="B285" s="10" t="s">
        <v>321</v>
      </c>
      <c r="C285" s="10" t="s">
        <v>170</v>
      </c>
      <c r="D285" s="57">
        <f>ведомственная!F751</f>
        <v>500</v>
      </c>
    </row>
    <row r="286" spans="1:4" ht="13.5">
      <c r="A286" s="17" t="s">
        <v>149</v>
      </c>
      <c r="B286" s="10" t="s">
        <v>321</v>
      </c>
      <c r="C286" s="10" t="s">
        <v>151</v>
      </c>
      <c r="D286" s="57">
        <f>D287</f>
        <v>150</v>
      </c>
    </row>
    <row r="287" spans="1:4" ht="13.5">
      <c r="A287" s="17" t="s">
        <v>150</v>
      </c>
      <c r="B287" s="10" t="s">
        <v>321</v>
      </c>
      <c r="C287" s="10" t="s">
        <v>152</v>
      </c>
      <c r="D287" s="57">
        <f>ведомственная!F753</f>
        <v>150</v>
      </c>
    </row>
    <row r="288" spans="1:4" ht="27">
      <c r="A288" s="15" t="s">
        <v>193</v>
      </c>
      <c r="B288" s="10" t="s">
        <v>322</v>
      </c>
      <c r="C288" s="10"/>
      <c r="D288" s="57">
        <f>D289+D291</f>
        <v>280.2</v>
      </c>
    </row>
    <row r="289" spans="1:4" ht="13.5">
      <c r="A289" s="17" t="s">
        <v>149</v>
      </c>
      <c r="B289" s="10" t="s">
        <v>322</v>
      </c>
      <c r="C289" s="10" t="s">
        <v>151</v>
      </c>
      <c r="D289" s="57">
        <f>D290</f>
        <v>280.2</v>
      </c>
    </row>
    <row r="290" spans="1:4" ht="13.5">
      <c r="A290" s="17" t="s">
        <v>150</v>
      </c>
      <c r="B290" s="10" t="s">
        <v>322</v>
      </c>
      <c r="C290" s="10" t="s">
        <v>152</v>
      </c>
      <c r="D290" s="57">
        <f>ведомственная!F756</f>
        <v>280.2</v>
      </c>
    </row>
    <row r="291" spans="1:4" ht="13.5">
      <c r="A291" s="16" t="s">
        <v>153</v>
      </c>
      <c r="B291" s="10" t="s">
        <v>322</v>
      </c>
      <c r="C291" s="10" t="s">
        <v>155</v>
      </c>
      <c r="D291" s="57">
        <f>D292</f>
        <v>0</v>
      </c>
    </row>
    <row r="292" spans="1:4" ht="13.5">
      <c r="A292" s="17" t="s">
        <v>154</v>
      </c>
      <c r="B292" s="10" t="s">
        <v>322</v>
      </c>
      <c r="C292" s="10" t="s">
        <v>156</v>
      </c>
      <c r="D292" s="57">
        <f>функциональная!E795</f>
        <v>0</v>
      </c>
    </row>
    <row r="293" spans="1:4" ht="28.5" customHeight="1">
      <c r="A293" s="17" t="s">
        <v>486</v>
      </c>
      <c r="B293" s="10" t="s">
        <v>323</v>
      </c>
      <c r="C293" s="10"/>
      <c r="D293" s="57">
        <f>D294</f>
        <v>192.1</v>
      </c>
    </row>
    <row r="294" spans="1:4" ht="13.5">
      <c r="A294" s="17" t="s">
        <v>149</v>
      </c>
      <c r="B294" s="10" t="s">
        <v>323</v>
      </c>
      <c r="C294" s="10" t="s">
        <v>151</v>
      </c>
      <c r="D294" s="57">
        <f>D295</f>
        <v>192.1</v>
      </c>
    </row>
    <row r="295" spans="1:4" ht="13.5">
      <c r="A295" s="17" t="s">
        <v>150</v>
      </c>
      <c r="B295" s="10" t="s">
        <v>323</v>
      </c>
      <c r="C295" s="10" t="s">
        <v>152</v>
      </c>
      <c r="D295" s="57">
        <f>ведомственная!F759</f>
        <v>192.1</v>
      </c>
    </row>
    <row r="296" spans="1:4" ht="42.75" customHeight="1">
      <c r="A296" s="17" t="s">
        <v>8</v>
      </c>
      <c r="B296" s="10" t="s">
        <v>324</v>
      </c>
      <c r="C296" s="10"/>
      <c r="D296" s="57">
        <f>D297</f>
        <v>35.6</v>
      </c>
    </row>
    <row r="297" spans="1:4" ht="13.5">
      <c r="A297" s="17" t="s">
        <v>149</v>
      </c>
      <c r="B297" s="10" t="s">
        <v>324</v>
      </c>
      <c r="C297" s="10" t="s">
        <v>151</v>
      </c>
      <c r="D297" s="57">
        <f>D298</f>
        <v>35.6</v>
      </c>
    </row>
    <row r="298" spans="1:4" ht="13.5">
      <c r="A298" s="17" t="s">
        <v>150</v>
      </c>
      <c r="B298" s="10" t="s">
        <v>324</v>
      </c>
      <c r="C298" s="10" t="s">
        <v>152</v>
      </c>
      <c r="D298" s="57">
        <f>ведомственная!F762</f>
        <v>35.6</v>
      </c>
    </row>
    <row r="299" spans="1:4" ht="27">
      <c r="A299" s="17" t="s">
        <v>9</v>
      </c>
      <c r="B299" s="10" t="s">
        <v>325</v>
      </c>
      <c r="C299" s="10"/>
      <c r="D299" s="57">
        <f>D300</f>
        <v>95.5</v>
      </c>
    </row>
    <row r="300" spans="1:4" ht="13.5">
      <c r="A300" s="17" t="s">
        <v>149</v>
      </c>
      <c r="B300" s="10" t="s">
        <v>325</v>
      </c>
      <c r="C300" s="10" t="s">
        <v>151</v>
      </c>
      <c r="D300" s="57">
        <f>D301</f>
        <v>95.5</v>
      </c>
    </row>
    <row r="301" spans="1:4" ht="13.5">
      <c r="A301" s="17" t="s">
        <v>150</v>
      </c>
      <c r="B301" s="10" t="s">
        <v>325</v>
      </c>
      <c r="C301" s="10" t="s">
        <v>152</v>
      </c>
      <c r="D301" s="57">
        <f>ведомственная!F765</f>
        <v>95.5</v>
      </c>
    </row>
    <row r="302" spans="1:4" ht="27">
      <c r="A302" s="15" t="s">
        <v>10</v>
      </c>
      <c r="B302" s="10" t="s">
        <v>326</v>
      </c>
      <c r="C302" s="10"/>
      <c r="D302" s="57">
        <f>D305+D303</f>
        <v>996.9</v>
      </c>
    </row>
    <row r="303" spans="1:4" ht="27">
      <c r="A303" s="17" t="s">
        <v>147</v>
      </c>
      <c r="B303" s="10" t="s">
        <v>326</v>
      </c>
      <c r="C303" s="10" t="s">
        <v>129</v>
      </c>
      <c r="D303" s="57">
        <f>D304</f>
        <v>119.5</v>
      </c>
    </row>
    <row r="304" spans="1:4" ht="13.5">
      <c r="A304" s="17" t="s">
        <v>169</v>
      </c>
      <c r="B304" s="10" t="s">
        <v>326</v>
      </c>
      <c r="C304" s="10" t="s">
        <v>170</v>
      </c>
      <c r="D304" s="57">
        <f>ведомственная!F768</f>
        <v>119.5</v>
      </c>
    </row>
    <row r="305" spans="1:4" ht="13.5">
      <c r="A305" s="17" t="s">
        <v>149</v>
      </c>
      <c r="B305" s="10" t="s">
        <v>326</v>
      </c>
      <c r="C305" s="10" t="s">
        <v>151</v>
      </c>
      <c r="D305" s="57">
        <f>D306</f>
        <v>877.4</v>
      </c>
    </row>
    <row r="306" spans="1:4" ht="13.5">
      <c r="A306" s="17" t="s">
        <v>150</v>
      </c>
      <c r="B306" s="10" t="s">
        <v>326</v>
      </c>
      <c r="C306" s="10" t="s">
        <v>152</v>
      </c>
      <c r="D306" s="57">
        <f>ведомственная!F770</f>
        <v>877.4</v>
      </c>
    </row>
    <row r="307" spans="1:4" ht="30" customHeight="1">
      <c r="A307" s="15" t="s">
        <v>11</v>
      </c>
      <c r="B307" s="10" t="s">
        <v>327</v>
      </c>
      <c r="C307" s="10"/>
      <c r="D307" s="57">
        <f>D308</f>
        <v>379.9</v>
      </c>
    </row>
    <row r="308" spans="1:4" ht="13.5">
      <c r="A308" s="17" t="s">
        <v>149</v>
      </c>
      <c r="B308" s="10" t="s">
        <v>327</v>
      </c>
      <c r="C308" s="10" t="s">
        <v>151</v>
      </c>
      <c r="D308" s="57">
        <f>D309</f>
        <v>379.9</v>
      </c>
    </row>
    <row r="309" spans="1:4" ht="13.5">
      <c r="A309" s="17" t="s">
        <v>150</v>
      </c>
      <c r="B309" s="10" t="s">
        <v>327</v>
      </c>
      <c r="C309" s="10" t="s">
        <v>152</v>
      </c>
      <c r="D309" s="57">
        <f>ведомственная!F773</f>
        <v>379.9</v>
      </c>
    </row>
    <row r="310" spans="1:4" ht="27">
      <c r="A310" s="15" t="s">
        <v>441</v>
      </c>
      <c r="B310" s="10" t="s">
        <v>328</v>
      </c>
      <c r="C310" s="10"/>
      <c r="D310" s="57">
        <f>D311</f>
        <v>6686.9</v>
      </c>
    </row>
    <row r="311" spans="1:4" ht="13.5">
      <c r="A311" s="17" t="s">
        <v>157</v>
      </c>
      <c r="B311" s="10" t="s">
        <v>328</v>
      </c>
      <c r="C311" s="10" t="s">
        <v>158</v>
      </c>
      <c r="D311" s="62">
        <f>D312</f>
        <v>6686.9</v>
      </c>
    </row>
    <row r="312" spans="1:4" ht="13.5">
      <c r="A312" s="25" t="s">
        <v>166</v>
      </c>
      <c r="B312" s="10" t="s">
        <v>328</v>
      </c>
      <c r="C312" s="10" t="s">
        <v>167</v>
      </c>
      <c r="D312" s="62">
        <f>ведомственная!F776</f>
        <v>6686.9</v>
      </c>
    </row>
    <row r="313" spans="1:4" ht="13.5">
      <c r="A313" s="22"/>
      <c r="B313" s="10"/>
      <c r="C313" s="10"/>
      <c r="D313" s="57"/>
    </row>
    <row r="314" spans="1:4" ht="25.5">
      <c r="A314" s="45" t="s">
        <v>18</v>
      </c>
      <c r="B314" s="13" t="s">
        <v>497</v>
      </c>
      <c r="C314" s="46"/>
      <c r="D314" s="63">
        <f>D315+D319</f>
        <v>15847.4</v>
      </c>
    </row>
    <row r="315" spans="1:4" ht="13.5">
      <c r="A315" s="75" t="s">
        <v>19</v>
      </c>
      <c r="B315" s="13" t="s">
        <v>498</v>
      </c>
      <c r="C315" s="13"/>
      <c r="D315" s="59">
        <f>D316</f>
        <v>2000</v>
      </c>
    </row>
    <row r="316" spans="1:4" ht="13.5">
      <c r="A316" s="69" t="s">
        <v>20</v>
      </c>
      <c r="B316" s="10" t="s">
        <v>499</v>
      </c>
      <c r="C316" s="10"/>
      <c r="D316" s="57">
        <f>D317</f>
        <v>2000</v>
      </c>
    </row>
    <row r="317" spans="1:4" ht="13.5">
      <c r="A317" s="16" t="s">
        <v>153</v>
      </c>
      <c r="B317" s="10" t="s">
        <v>499</v>
      </c>
      <c r="C317" s="10" t="s">
        <v>155</v>
      </c>
      <c r="D317" s="57">
        <f>D318</f>
        <v>2000</v>
      </c>
    </row>
    <row r="318" spans="1:4" ht="27">
      <c r="A318" s="15" t="s">
        <v>225</v>
      </c>
      <c r="B318" s="10" t="s">
        <v>499</v>
      </c>
      <c r="C318" s="10" t="s">
        <v>87</v>
      </c>
      <c r="D318" s="57">
        <f>ведомственная!F155</f>
        <v>2000</v>
      </c>
    </row>
    <row r="319" spans="1:4" ht="13.5">
      <c r="A319" s="39" t="s">
        <v>438</v>
      </c>
      <c r="B319" s="13" t="s">
        <v>402</v>
      </c>
      <c r="C319" s="13"/>
      <c r="D319" s="59">
        <f>D320</f>
        <v>13847.4</v>
      </c>
    </row>
    <row r="320" spans="1:4" ht="13.5">
      <c r="A320" s="15" t="s">
        <v>439</v>
      </c>
      <c r="B320" s="10" t="s">
        <v>434</v>
      </c>
      <c r="C320" s="10"/>
      <c r="D320" s="57">
        <f>D321</f>
        <v>13847.4</v>
      </c>
    </row>
    <row r="321" spans="1:4" ht="13.5">
      <c r="A321" s="17" t="s">
        <v>79</v>
      </c>
      <c r="B321" s="10" t="s">
        <v>434</v>
      </c>
      <c r="C321" s="10" t="s">
        <v>80</v>
      </c>
      <c r="D321" s="57">
        <f>D322</f>
        <v>13847.4</v>
      </c>
    </row>
    <row r="322" spans="1:4" ht="13.5">
      <c r="A322" s="17" t="s">
        <v>88</v>
      </c>
      <c r="B322" s="10" t="s">
        <v>434</v>
      </c>
      <c r="C322" s="10" t="s">
        <v>89</v>
      </c>
      <c r="D322" s="57">
        <f>ведомственная!F332</f>
        <v>13847.4</v>
      </c>
    </row>
    <row r="323" spans="1:4" ht="13.5">
      <c r="A323" s="22"/>
      <c r="B323" s="10"/>
      <c r="C323" s="10"/>
      <c r="D323" s="57"/>
    </row>
    <row r="324" spans="1:4" ht="25.5">
      <c r="A324" s="45" t="s">
        <v>367</v>
      </c>
      <c r="B324" s="13" t="s">
        <v>528</v>
      </c>
      <c r="C324" s="46" t="s">
        <v>445</v>
      </c>
      <c r="D324" s="63">
        <f>D325+D328+D331+D334+D337</f>
        <v>4258</v>
      </c>
    </row>
    <row r="325" spans="1:4" ht="13.5">
      <c r="A325" s="22" t="s">
        <v>398</v>
      </c>
      <c r="B325" s="10" t="s">
        <v>529</v>
      </c>
      <c r="C325" s="10"/>
      <c r="D325" s="57">
        <f>D326</f>
        <v>1800</v>
      </c>
    </row>
    <row r="326" spans="1:4" ht="13.5">
      <c r="A326" s="17" t="s">
        <v>149</v>
      </c>
      <c r="B326" s="10" t="s">
        <v>529</v>
      </c>
      <c r="C326" s="10" t="s">
        <v>151</v>
      </c>
      <c r="D326" s="57">
        <f>D327</f>
        <v>1800</v>
      </c>
    </row>
    <row r="327" spans="1:4" ht="13.5">
      <c r="A327" s="17" t="s">
        <v>150</v>
      </c>
      <c r="B327" s="10" t="s">
        <v>529</v>
      </c>
      <c r="C327" s="10" t="s">
        <v>152</v>
      </c>
      <c r="D327" s="57">
        <f>ведомственная!F274</f>
        <v>1800</v>
      </c>
    </row>
    <row r="328" spans="1:4" ht="13.5">
      <c r="A328" s="22" t="s">
        <v>399</v>
      </c>
      <c r="B328" s="10" t="s">
        <v>530</v>
      </c>
      <c r="C328" s="10"/>
      <c r="D328" s="57">
        <f>D329</f>
        <v>530</v>
      </c>
    </row>
    <row r="329" spans="1:4" ht="13.5">
      <c r="A329" s="17" t="s">
        <v>149</v>
      </c>
      <c r="B329" s="10" t="s">
        <v>530</v>
      </c>
      <c r="C329" s="10" t="s">
        <v>151</v>
      </c>
      <c r="D329" s="57">
        <f>D330</f>
        <v>530</v>
      </c>
    </row>
    <row r="330" spans="1:4" ht="13.5">
      <c r="A330" s="17" t="s">
        <v>150</v>
      </c>
      <c r="B330" s="10" t="s">
        <v>530</v>
      </c>
      <c r="C330" s="10" t="s">
        <v>152</v>
      </c>
      <c r="D330" s="57">
        <f>ведомственная!F277</f>
        <v>530</v>
      </c>
    </row>
    <row r="331" spans="1:4" ht="13.5">
      <c r="A331" s="22" t="s">
        <v>581</v>
      </c>
      <c r="B331" s="10" t="s">
        <v>531</v>
      </c>
      <c r="C331" s="10"/>
      <c r="D331" s="57">
        <f>D332</f>
        <v>660</v>
      </c>
    </row>
    <row r="332" spans="1:4" ht="13.5">
      <c r="A332" s="25" t="s">
        <v>161</v>
      </c>
      <c r="B332" s="10" t="s">
        <v>531</v>
      </c>
      <c r="C332" s="10" t="s">
        <v>162</v>
      </c>
      <c r="D332" s="57">
        <f>D333</f>
        <v>660</v>
      </c>
    </row>
    <row r="333" spans="1:4" ht="13.5">
      <c r="A333" s="22" t="s">
        <v>59</v>
      </c>
      <c r="B333" s="10" t="s">
        <v>531</v>
      </c>
      <c r="C333" s="10" t="s">
        <v>60</v>
      </c>
      <c r="D333" s="57">
        <f>ведомственная!F280</f>
        <v>660</v>
      </c>
    </row>
    <row r="334" spans="1:4" ht="13.5">
      <c r="A334" s="17" t="s">
        <v>368</v>
      </c>
      <c r="B334" s="10" t="s">
        <v>532</v>
      </c>
      <c r="C334" s="10"/>
      <c r="D334" s="57">
        <f>D335</f>
        <v>878</v>
      </c>
    </row>
    <row r="335" spans="1:4" ht="13.5">
      <c r="A335" s="17" t="s">
        <v>149</v>
      </c>
      <c r="B335" s="10" t="s">
        <v>532</v>
      </c>
      <c r="C335" s="10" t="s">
        <v>151</v>
      </c>
      <c r="D335" s="57">
        <f>D336</f>
        <v>878</v>
      </c>
    </row>
    <row r="336" spans="1:4" ht="13.5">
      <c r="A336" s="17" t="s">
        <v>150</v>
      </c>
      <c r="B336" s="10" t="s">
        <v>532</v>
      </c>
      <c r="C336" s="10" t="s">
        <v>152</v>
      </c>
      <c r="D336" s="57">
        <f>ведомственная!F283</f>
        <v>878</v>
      </c>
    </row>
    <row r="337" spans="1:4" ht="14.25" customHeight="1">
      <c r="A337" s="22" t="s">
        <v>485</v>
      </c>
      <c r="B337" s="10" t="s">
        <v>533</v>
      </c>
      <c r="C337" s="10"/>
      <c r="D337" s="57">
        <f>D338</f>
        <v>390</v>
      </c>
    </row>
    <row r="338" spans="1:4" ht="13.5">
      <c r="A338" s="17" t="s">
        <v>149</v>
      </c>
      <c r="B338" s="10" t="s">
        <v>533</v>
      </c>
      <c r="C338" s="10" t="s">
        <v>151</v>
      </c>
      <c r="D338" s="57">
        <f>D339</f>
        <v>390</v>
      </c>
    </row>
    <row r="339" spans="1:4" ht="13.5">
      <c r="A339" s="17" t="s">
        <v>150</v>
      </c>
      <c r="B339" s="10" t="s">
        <v>533</v>
      </c>
      <c r="C339" s="10" t="s">
        <v>152</v>
      </c>
      <c r="D339" s="57">
        <f>ведомственная!F286</f>
        <v>390</v>
      </c>
    </row>
    <row r="340" spans="1:4" ht="13.5">
      <c r="A340" s="25"/>
      <c r="B340" s="10"/>
      <c r="C340" s="10"/>
      <c r="D340" s="57"/>
    </row>
    <row r="341" spans="1:4" ht="25.5">
      <c r="A341" s="45" t="s">
        <v>208</v>
      </c>
      <c r="B341" s="13" t="s">
        <v>114</v>
      </c>
      <c r="C341" s="46"/>
      <c r="D341" s="63">
        <f>D342+D355+D387</f>
        <v>20899.7</v>
      </c>
    </row>
    <row r="342" spans="1:4" ht="16.5" customHeight="1">
      <c r="A342" s="44" t="s">
        <v>202</v>
      </c>
      <c r="B342" s="13" t="s">
        <v>489</v>
      </c>
      <c r="C342" s="13"/>
      <c r="D342" s="59">
        <f>D343+D346+D349+D352</f>
        <v>1731.8</v>
      </c>
    </row>
    <row r="343" spans="1:4" ht="13.5">
      <c r="A343" s="15" t="s">
        <v>209</v>
      </c>
      <c r="B343" s="10" t="s">
        <v>490</v>
      </c>
      <c r="C343" s="10"/>
      <c r="D343" s="57">
        <f>D344</f>
        <v>191</v>
      </c>
    </row>
    <row r="344" spans="1:4" ht="13.5">
      <c r="A344" s="17" t="s">
        <v>149</v>
      </c>
      <c r="B344" s="10" t="s">
        <v>490</v>
      </c>
      <c r="C344" s="10" t="s">
        <v>151</v>
      </c>
      <c r="D344" s="57">
        <f>D345</f>
        <v>191</v>
      </c>
    </row>
    <row r="345" spans="1:4" ht="13.5">
      <c r="A345" s="17" t="s">
        <v>150</v>
      </c>
      <c r="B345" s="10" t="s">
        <v>490</v>
      </c>
      <c r="C345" s="10" t="s">
        <v>152</v>
      </c>
      <c r="D345" s="57">
        <f>ведомственная!F107</f>
        <v>191</v>
      </c>
    </row>
    <row r="346" spans="1:4" ht="13.5">
      <c r="A346" s="15" t="s">
        <v>210</v>
      </c>
      <c r="B346" s="10" t="s">
        <v>491</v>
      </c>
      <c r="C346" s="10"/>
      <c r="D346" s="57">
        <f>D347</f>
        <v>937</v>
      </c>
    </row>
    <row r="347" spans="1:4" ht="13.5">
      <c r="A347" s="17" t="s">
        <v>157</v>
      </c>
      <c r="B347" s="10" t="s">
        <v>491</v>
      </c>
      <c r="C347" s="10" t="s">
        <v>158</v>
      </c>
      <c r="D347" s="57">
        <f>D348</f>
        <v>937</v>
      </c>
    </row>
    <row r="348" spans="1:4" ht="13.5">
      <c r="A348" s="25" t="s">
        <v>166</v>
      </c>
      <c r="B348" s="10" t="s">
        <v>491</v>
      </c>
      <c r="C348" s="10" t="s">
        <v>167</v>
      </c>
      <c r="D348" s="57">
        <f>ведомственная!F110</f>
        <v>937</v>
      </c>
    </row>
    <row r="349" spans="1:4" ht="27">
      <c r="A349" s="17" t="s">
        <v>601</v>
      </c>
      <c r="B349" s="10" t="s">
        <v>602</v>
      </c>
      <c r="C349" s="10"/>
      <c r="D349" s="57">
        <f>D350</f>
        <v>250</v>
      </c>
    </row>
    <row r="350" spans="1:4" ht="13.5">
      <c r="A350" s="17" t="s">
        <v>149</v>
      </c>
      <c r="B350" s="10" t="s">
        <v>602</v>
      </c>
      <c r="C350" s="10" t="s">
        <v>151</v>
      </c>
      <c r="D350" s="57">
        <f>D351</f>
        <v>250</v>
      </c>
    </row>
    <row r="351" spans="1:4" ht="13.5">
      <c r="A351" s="17" t="s">
        <v>150</v>
      </c>
      <c r="B351" s="10" t="s">
        <v>602</v>
      </c>
      <c r="C351" s="10" t="s">
        <v>152</v>
      </c>
      <c r="D351" s="57">
        <f>ведомственная!F113</f>
        <v>250</v>
      </c>
    </row>
    <row r="352" spans="1:4" ht="27">
      <c r="A352" s="17" t="s">
        <v>632</v>
      </c>
      <c r="B352" s="10" t="s">
        <v>633</v>
      </c>
      <c r="C352" s="10"/>
      <c r="D352" s="57">
        <f>D353</f>
        <v>353.8</v>
      </c>
    </row>
    <row r="353" spans="1:4" ht="13.5">
      <c r="A353" s="17" t="s">
        <v>149</v>
      </c>
      <c r="B353" s="10" t="s">
        <v>633</v>
      </c>
      <c r="C353" s="10" t="s">
        <v>151</v>
      </c>
      <c r="D353" s="57">
        <f>D354</f>
        <v>353.8</v>
      </c>
    </row>
    <row r="354" spans="1:4" ht="13.5">
      <c r="A354" s="17" t="s">
        <v>150</v>
      </c>
      <c r="B354" s="10" t="s">
        <v>633</v>
      </c>
      <c r="C354" s="10" t="s">
        <v>152</v>
      </c>
      <c r="D354" s="57">
        <f>ведомственная!F116</f>
        <v>353.8</v>
      </c>
    </row>
    <row r="355" spans="1:4" ht="21.75" customHeight="1">
      <c r="A355" s="44" t="s">
        <v>40</v>
      </c>
      <c r="B355" s="13" t="s">
        <v>534</v>
      </c>
      <c r="C355" s="13"/>
      <c r="D355" s="59">
        <f>D356+D363+D366+D369+D372+D375+D378+D381+D384</f>
        <v>18272</v>
      </c>
    </row>
    <row r="356" spans="1:4" ht="27">
      <c r="A356" s="17" t="s">
        <v>469</v>
      </c>
      <c r="B356" s="10" t="s">
        <v>492</v>
      </c>
      <c r="C356" s="10"/>
      <c r="D356" s="57">
        <f>D357+D359+D361</f>
        <v>13943.300000000001</v>
      </c>
    </row>
    <row r="357" spans="1:4" ht="26.25" customHeight="1">
      <c r="A357" s="17" t="s">
        <v>147</v>
      </c>
      <c r="B357" s="10" t="s">
        <v>492</v>
      </c>
      <c r="C357" s="10" t="s">
        <v>129</v>
      </c>
      <c r="D357" s="57">
        <f>D358</f>
        <v>12257.6</v>
      </c>
    </row>
    <row r="358" spans="1:4" ht="13.5">
      <c r="A358" s="17" t="s">
        <v>169</v>
      </c>
      <c r="B358" s="10" t="s">
        <v>492</v>
      </c>
      <c r="C358" s="10" t="s">
        <v>170</v>
      </c>
      <c r="D358" s="57">
        <f>ведомственная!F120</f>
        <v>12257.6</v>
      </c>
    </row>
    <row r="359" spans="1:4" ht="13.5">
      <c r="A359" s="17" t="s">
        <v>149</v>
      </c>
      <c r="B359" s="10" t="s">
        <v>492</v>
      </c>
      <c r="C359" s="10" t="s">
        <v>151</v>
      </c>
      <c r="D359" s="57">
        <f>D360</f>
        <v>1670.7</v>
      </c>
    </row>
    <row r="360" spans="1:4" ht="13.5">
      <c r="A360" s="17" t="s">
        <v>150</v>
      </c>
      <c r="B360" s="10" t="s">
        <v>492</v>
      </c>
      <c r="C360" s="10" t="s">
        <v>152</v>
      </c>
      <c r="D360" s="57">
        <f>ведомственная!F122</f>
        <v>1670.7</v>
      </c>
    </row>
    <row r="361" spans="1:4" ht="13.5">
      <c r="A361" s="17" t="s">
        <v>153</v>
      </c>
      <c r="B361" s="10" t="s">
        <v>492</v>
      </c>
      <c r="C361" s="10" t="s">
        <v>155</v>
      </c>
      <c r="D361" s="57">
        <f>D362</f>
        <v>15</v>
      </c>
    </row>
    <row r="362" spans="1:4" ht="13.5">
      <c r="A362" s="17" t="s">
        <v>154</v>
      </c>
      <c r="B362" s="10" t="s">
        <v>492</v>
      </c>
      <c r="C362" s="10" t="s">
        <v>156</v>
      </c>
      <c r="D362" s="57">
        <f>ведомственная!F124</f>
        <v>15</v>
      </c>
    </row>
    <row r="363" spans="1:4" ht="13.5">
      <c r="A363" s="68" t="s">
        <v>416</v>
      </c>
      <c r="B363" s="10" t="s">
        <v>493</v>
      </c>
      <c r="C363" s="10" t="s">
        <v>445</v>
      </c>
      <c r="D363" s="57">
        <f>D364</f>
        <v>324</v>
      </c>
    </row>
    <row r="364" spans="1:4" ht="13.5">
      <c r="A364" s="17" t="s">
        <v>149</v>
      </c>
      <c r="B364" s="10" t="s">
        <v>493</v>
      </c>
      <c r="C364" s="10" t="s">
        <v>151</v>
      </c>
      <c r="D364" s="57">
        <f>D365</f>
        <v>324</v>
      </c>
    </row>
    <row r="365" spans="1:4" ht="13.5">
      <c r="A365" s="17" t="s">
        <v>150</v>
      </c>
      <c r="B365" s="10" t="s">
        <v>493</v>
      </c>
      <c r="C365" s="10" t="s">
        <v>152</v>
      </c>
      <c r="D365" s="57">
        <f>ведомственная!F127</f>
        <v>324</v>
      </c>
    </row>
    <row r="366" spans="1:4" ht="27">
      <c r="A366" s="17" t="s">
        <v>479</v>
      </c>
      <c r="B366" s="10" t="s">
        <v>494</v>
      </c>
      <c r="C366" s="10"/>
      <c r="D366" s="57">
        <f>D367</f>
        <v>116.9</v>
      </c>
    </row>
    <row r="367" spans="1:4" ht="13.5">
      <c r="A367" s="17" t="s">
        <v>149</v>
      </c>
      <c r="B367" s="10" t="s">
        <v>494</v>
      </c>
      <c r="C367" s="10" t="s">
        <v>151</v>
      </c>
      <c r="D367" s="57">
        <f>D368</f>
        <v>116.9</v>
      </c>
    </row>
    <row r="368" spans="1:4" ht="13.5">
      <c r="A368" s="17" t="s">
        <v>150</v>
      </c>
      <c r="B368" s="10" t="s">
        <v>494</v>
      </c>
      <c r="C368" s="10" t="s">
        <v>152</v>
      </c>
      <c r="D368" s="57">
        <f>ведомственная!F130</f>
        <v>116.9</v>
      </c>
    </row>
    <row r="369" spans="1:4" ht="27">
      <c r="A369" s="17" t="s">
        <v>357</v>
      </c>
      <c r="B369" s="10" t="s">
        <v>495</v>
      </c>
      <c r="C369" s="10"/>
      <c r="D369" s="57">
        <f>D370</f>
        <v>100</v>
      </c>
    </row>
    <row r="370" spans="1:4" ht="13.5">
      <c r="A370" s="17" t="s">
        <v>149</v>
      </c>
      <c r="B370" s="10" t="s">
        <v>495</v>
      </c>
      <c r="C370" s="10" t="s">
        <v>151</v>
      </c>
      <c r="D370" s="57">
        <f>D371</f>
        <v>100</v>
      </c>
    </row>
    <row r="371" spans="1:4" ht="13.5">
      <c r="A371" s="17" t="s">
        <v>150</v>
      </c>
      <c r="B371" s="10" t="s">
        <v>495</v>
      </c>
      <c r="C371" s="10" t="s">
        <v>152</v>
      </c>
      <c r="D371" s="57">
        <f>ведомственная!F133</f>
        <v>100</v>
      </c>
    </row>
    <row r="372" spans="1:4" ht="13.5">
      <c r="A372" s="78" t="s">
        <v>417</v>
      </c>
      <c r="B372" s="10" t="s">
        <v>496</v>
      </c>
      <c r="C372" s="10"/>
      <c r="D372" s="57">
        <f>D373</f>
        <v>1376.8</v>
      </c>
    </row>
    <row r="373" spans="1:4" ht="13.5">
      <c r="A373" s="17" t="s">
        <v>149</v>
      </c>
      <c r="B373" s="10" t="s">
        <v>496</v>
      </c>
      <c r="C373" s="10" t="s">
        <v>151</v>
      </c>
      <c r="D373" s="57">
        <f>D374</f>
        <v>1376.8</v>
      </c>
    </row>
    <row r="374" spans="1:4" ht="13.5">
      <c r="A374" s="17" t="s">
        <v>150</v>
      </c>
      <c r="B374" s="10" t="s">
        <v>496</v>
      </c>
      <c r="C374" s="10" t="s">
        <v>152</v>
      </c>
      <c r="D374" s="57">
        <f>ведомственная!F136</f>
        <v>1376.8</v>
      </c>
    </row>
    <row r="375" spans="1:4" ht="13.5">
      <c r="A375" s="17" t="s">
        <v>599</v>
      </c>
      <c r="B375" s="10" t="s">
        <v>600</v>
      </c>
      <c r="C375" s="10"/>
      <c r="D375" s="57">
        <f>D376</f>
        <v>241</v>
      </c>
    </row>
    <row r="376" spans="1:4" ht="13.5">
      <c r="A376" s="17" t="s">
        <v>149</v>
      </c>
      <c r="B376" s="10" t="s">
        <v>600</v>
      </c>
      <c r="C376" s="10" t="s">
        <v>151</v>
      </c>
      <c r="D376" s="57">
        <f>D377</f>
        <v>241</v>
      </c>
    </row>
    <row r="377" spans="1:4" ht="13.5">
      <c r="A377" s="17" t="s">
        <v>150</v>
      </c>
      <c r="B377" s="10" t="s">
        <v>600</v>
      </c>
      <c r="C377" s="10" t="s">
        <v>152</v>
      </c>
      <c r="D377" s="57">
        <f>ведомственная!F139</f>
        <v>241</v>
      </c>
    </row>
    <row r="378" spans="1:4" ht="27">
      <c r="A378" s="17" t="s">
        <v>603</v>
      </c>
      <c r="B378" s="10" t="s">
        <v>604</v>
      </c>
      <c r="C378" s="10"/>
      <c r="D378" s="57">
        <f>D379</f>
        <v>100</v>
      </c>
    </row>
    <row r="379" spans="1:4" ht="13.5">
      <c r="A379" s="17" t="s">
        <v>149</v>
      </c>
      <c r="B379" s="10" t="s">
        <v>604</v>
      </c>
      <c r="C379" s="10" t="s">
        <v>151</v>
      </c>
      <c r="D379" s="57">
        <f>D380</f>
        <v>100</v>
      </c>
    </row>
    <row r="380" spans="1:4" ht="13.5">
      <c r="A380" s="17" t="s">
        <v>150</v>
      </c>
      <c r="B380" s="10" t="s">
        <v>604</v>
      </c>
      <c r="C380" s="10" t="s">
        <v>152</v>
      </c>
      <c r="D380" s="57">
        <f>ведомственная!F142</f>
        <v>100</v>
      </c>
    </row>
    <row r="381" spans="1:4" ht="13.5">
      <c r="A381" s="17" t="s">
        <v>605</v>
      </c>
      <c r="B381" s="10" t="s">
        <v>606</v>
      </c>
      <c r="C381" s="10"/>
      <c r="D381" s="57">
        <f>D382</f>
        <v>450</v>
      </c>
    </row>
    <row r="382" spans="1:4" ht="13.5">
      <c r="A382" s="17" t="s">
        <v>149</v>
      </c>
      <c r="B382" s="10" t="s">
        <v>606</v>
      </c>
      <c r="C382" s="10" t="s">
        <v>151</v>
      </c>
      <c r="D382" s="57">
        <f>D383</f>
        <v>450</v>
      </c>
    </row>
    <row r="383" spans="1:4" ht="13.5">
      <c r="A383" s="17" t="s">
        <v>150</v>
      </c>
      <c r="B383" s="10" t="s">
        <v>606</v>
      </c>
      <c r="C383" s="10" t="s">
        <v>152</v>
      </c>
      <c r="D383" s="57">
        <f>ведомственная!F145</f>
        <v>450</v>
      </c>
    </row>
    <row r="384" spans="1:4" ht="27">
      <c r="A384" s="17" t="s">
        <v>630</v>
      </c>
      <c r="B384" s="10" t="s">
        <v>631</v>
      </c>
      <c r="C384" s="10"/>
      <c r="D384" s="57">
        <f>D385</f>
        <v>1620</v>
      </c>
    </row>
    <row r="385" spans="1:4" ht="13.5">
      <c r="A385" s="17" t="s">
        <v>149</v>
      </c>
      <c r="B385" s="10" t="s">
        <v>631</v>
      </c>
      <c r="C385" s="10" t="s">
        <v>151</v>
      </c>
      <c r="D385" s="57">
        <f>D386</f>
        <v>1620</v>
      </c>
    </row>
    <row r="386" spans="1:4" ht="13.5">
      <c r="A386" s="17" t="s">
        <v>150</v>
      </c>
      <c r="B386" s="10" t="s">
        <v>631</v>
      </c>
      <c r="C386" s="10" t="s">
        <v>152</v>
      </c>
      <c r="D386" s="57">
        <v>1620</v>
      </c>
    </row>
    <row r="387" spans="1:4" ht="27">
      <c r="A387" s="39" t="s">
        <v>205</v>
      </c>
      <c r="B387" s="13" t="s">
        <v>115</v>
      </c>
      <c r="C387" s="13"/>
      <c r="D387" s="59">
        <f>D388+D391+D394</f>
        <v>895.90000000000009</v>
      </c>
    </row>
    <row r="388" spans="1:4" ht="27">
      <c r="A388" s="15" t="s">
        <v>355</v>
      </c>
      <c r="B388" s="10" t="s">
        <v>116</v>
      </c>
      <c r="C388" s="10" t="s">
        <v>445</v>
      </c>
      <c r="D388" s="57">
        <f>D389</f>
        <v>198.3</v>
      </c>
    </row>
    <row r="389" spans="1:4" ht="13.5">
      <c r="A389" s="17" t="s">
        <v>149</v>
      </c>
      <c r="B389" s="10" t="s">
        <v>116</v>
      </c>
      <c r="C389" s="10" t="s">
        <v>151</v>
      </c>
      <c r="D389" s="57">
        <f>D390</f>
        <v>198.3</v>
      </c>
    </row>
    <row r="390" spans="1:4" ht="13.5">
      <c r="A390" s="17" t="s">
        <v>150</v>
      </c>
      <c r="B390" s="10" t="s">
        <v>116</v>
      </c>
      <c r="C390" s="10" t="s">
        <v>152</v>
      </c>
      <c r="D390" s="57">
        <f>ведомственная!F94</f>
        <v>198.3</v>
      </c>
    </row>
    <row r="391" spans="1:4" ht="27">
      <c r="A391" s="17" t="s">
        <v>356</v>
      </c>
      <c r="B391" s="10" t="s">
        <v>117</v>
      </c>
      <c r="C391" s="10"/>
      <c r="D391" s="57">
        <f>D392</f>
        <v>325.60000000000002</v>
      </c>
    </row>
    <row r="392" spans="1:4" ht="13.5">
      <c r="A392" s="17" t="s">
        <v>149</v>
      </c>
      <c r="B392" s="10" t="s">
        <v>117</v>
      </c>
      <c r="C392" s="10" t="s">
        <v>151</v>
      </c>
      <c r="D392" s="57">
        <f>D393</f>
        <v>325.60000000000002</v>
      </c>
    </row>
    <row r="393" spans="1:4" ht="13.5">
      <c r="A393" s="17" t="s">
        <v>150</v>
      </c>
      <c r="B393" s="10" t="s">
        <v>117</v>
      </c>
      <c r="C393" s="10" t="s">
        <v>152</v>
      </c>
      <c r="D393" s="57">
        <f>ведомственная!F97</f>
        <v>325.60000000000002</v>
      </c>
    </row>
    <row r="394" spans="1:4" ht="15" customHeight="1">
      <c r="A394" s="17" t="s">
        <v>388</v>
      </c>
      <c r="B394" s="10" t="s">
        <v>118</v>
      </c>
      <c r="C394" s="10"/>
      <c r="D394" s="57">
        <f>D395</f>
        <v>372</v>
      </c>
    </row>
    <row r="395" spans="1:4" ht="13.5">
      <c r="A395" s="17" t="s">
        <v>149</v>
      </c>
      <c r="B395" s="10" t="s">
        <v>118</v>
      </c>
      <c r="C395" s="10" t="s">
        <v>151</v>
      </c>
      <c r="D395" s="57">
        <f>D396</f>
        <v>372</v>
      </c>
    </row>
    <row r="396" spans="1:4" ht="13.5">
      <c r="A396" s="17" t="s">
        <v>150</v>
      </c>
      <c r="B396" s="10" t="s">
        <v>118</v>
      </c>
      <c r="C396" s="10" t="s">
        <v>152</v>
      </c>
      <c r="D396" s="57">
        <f>ведомственная!F100</f>
        <v>372</v>
      </c>
    </row>
    <row r="397" spans="1:4" ht="13.5">
      <c r="A397" s="17"/>
      <c r="B397" s="10"/>
      <c r="C397" s="10"/>
      <c r="D397" s="57"/>
    </row>
    <row r="398" spans="1:4" ht="13.5">
      <c r="A398" s="45" t="s">
        <v>48</v>
      </c>
      <c r="B398" s="13" t="s">
        <v>329</v>
      </c>
      <c r="C398" s="46"/>
      <c r="D398" s="63">
        <f>D406+D410+D399</f>
        <v>56489.2</v>
      </c>
    </row>
    <row r="399" spans="1:4" ht="27">
      <c r="A399" s="39" t="s">
        <v>5</v>
      </c>
      <c r="B399" s="13" t="s">
        <v>411</v>
      </c>
      <c r="C399" s="13"/>
      <c r="D399" s="59">
        <f>D400+D403</f>
        <v>14306.7</v>
      </c>
    </row>
    <row r="400" spans="1:4" ht="27">
      <c r="A400" s="83" t="s">
        <v>6</v>
      </c>
      <c r="B400" s="84" t="s">
        <v>412</v>
      </c>
      <c r="C400" s="13"/>
      <c r="D400" s="62">
        <f>D401</f>
        <v>8306.7000000000007</v>
      </c>
    </row>
    <row r="401" spans="1:4" ht="18" customHeight="1">
      <c r="A401" s="85" t="s">
        <v>163</v>
      </c>
      <c r="B401" s="84" t="s">
        <v>412</v>
      </c>
      <c r="C401" s="84" t="s">
        <v>78</v>
      </c>
      <c r="D401" s="62">
        <f>D402</f>
        <v>8306.7000000000007</v>
      </c>
    </row>
    <row r="402" spans="1:4" ht="13.5">
      <c r="A402" s="85" t="s">
        <v>164</v>
      </c>
      <c r="B402" s="84" t="s">
        <v>412</v>
      </c>
      <c r="C402" s="84" t="s">
        <v>165</v>
      </c>
      <c r="D402" s="62">
        <f>функциональная!E468</f>
        <v>8306.7000000000007</v>
      </c>
    </row>
    <row r="403" spans="1:4" ht="27">
      <c r="A403" s="83" t="s">
        <v>7</v>
      </c>
      <c r="B403" s="84" t="s">
        <v>413</v>
      </c>
      <c r="C403" s="13"/>
      <c r="D403" s="62">
        <f>D404</f>
        <v>6000</v>
      </c>
    </row>
    <row r="404" spans="1:4" ht="16.5" customHeight="1">
      <c r="A404" s="85" t="s">
        <v>163</v>
      </c>
      <c r="B404" s="84" t="s">
        <v>413</v>
      </c>
      <c r="C404" s="84" t="s">
        <v>78</v>
      </c>
      <c r="D404" s="62">
        <f>D405</f>
        <v>6000</v>
      </c>
    </row>
    <row r="405" spans="1:4" ht="13.5">
      <c r="A405" s="85" t="s">
        <v>164</v>
      </c>
      <c r="B405" s="84" t="s">
        <v>413</v>
      </c>
      <c r="C405" s="84" t="s">
        <v>165</v>
      </c>
      <c r="D405" s="62">
        <f>функциональная!E471</f>
        <v>6000</v>
      </c>
    </row>
    <row r="406" spans="1:4" ht="13.5">
      <c r="A406" s="91" t="s">
        <v>427</v>
      </c>
      <c r="B406" s="13" t="s">
        <v>342</v>
      </c>
      <c r="C406" s="87"/>
      <c r="D406" s="76">
        <f>D407</f>
        <v>5347.5</v>
      </c>
    </row>
    <row r="407" spans="1:4" ht="27">
      <c r="A407" s="71" t="s">
        <v>436</v>
      </c>
      <c r="B407" s="72" t="s">
        <v>435</v>
      </c>
      <c r="C407" s="55"/>
      <c r="D407" s="58">
        <f>D408</f>
        <v>5347.5</v>
      </c>
    </row>
    <row r="408" spans="1:4" ht="13.5">
      <c r="A408" s="17" t="s">
        <v>79</v>
      </c>
      <c r="B408" s="72" t="s">
        <v>435</v>
      </c>
      <c r="C408" s="67">
        <v>300</v>
      </c>
      <c r="D408" s="58">
        <f>D409</f>
        <v>5347.5</v>
      </c>
    </row>
    <row r="409" spans="1:4" ht="13.5">
      <c r="A409" s="17" t="s">
        <v>88</v>
      </c>
      <c r="B409" s="72" t="s">
        <v>435</v>
      </c>
      <c r="C409" s="67">
        <v>320</v>
      </c>
      <c r="D409" s="58">
        <f>ведомственная!F400</f>
        <v>5347.5</v>
      </c>
    </row>
    <row r="410" spans="1:4" ht="27">
      <c r="A410" s="39" t="s">
        <v>196</v>
      </c>
      <c r="B410" s="13" t="s">
        <v>250</v>
      </c>
      <c r="C410" s="13"/>
      <c r="D410" s="59">
        <f>D411</f>
        <v>36835</v>
      </c>
    </row>
    <row r="411" spans="1:4" ht="18.75" customHeight="1">
      <c r="A411" s="15" t="s">
        <v>332</v>
      </c>
      <c r="B411" s="10" t="s">
        <v>251</v>
      </c>
      <c r="C411" s="10" t="s">
        <v>445</v>
      </c>
      <c r="D411" s="57">
        <f>D412</f>
        <v>36835</v>
      </c>
    </row>
    <row r="412" spans="1:4" ht="16.5" customHeight="1">
      <c r="A412" s="17" t="s">
        <v>163</v>
      </c>
      <c r="B412" s="10" t="s">
        <v>251</v>
      </c>
      <c r="C412" s="10" t="s">
        <v>78</v>
      </c>
      <c r="D412" s="57">
        <f>D413</f>
        <v>36835</v>
      </c>
    </row>
    <row r="413" spans="1:4" ht="15" customHeight="1">
      <c r="A413" s="17" t="s">
        <v>164</v>
      </c>
      <c r="B413" s="10" t="s">
        <v>251</v>
      </c>
      <c r="C413" s="10" t="s">
        <v>165</v>
      </c>
      <c r="D413" s="57">
        <f>ведомственная!F406</f>
        <v>36835</v>
      </c>
    </row>
    <row r="414" spans="1:4" ht="13.5">
      <c r="A414" s="17"/>
      <c r="B414" s="10"/>
      <c r="C414" s="10"/>
      <c r="D414" s="57"/>
    </row>
    <row r="415" spans="1:4" ht="25.5">
      <c r="A415" s="48" t="s">
        <v>182</v>
      </c>
      <c r="B415" s="13" t="s">
        <v>501</v>
      </c>
      <c r="C415" s="46"/>
      <c r="D415" s="63">
        <f>D416+D426+D430</f>
        <v>15755</v>
      </c>
    </row>
    <row r="416" spans="1:4" ht="27">
      <c r="A416" s="40" t="s">
        <v>207</v>
      </c>
      <c r="B416" s="13" t="s">
        <v>502</v>
      </c>
      <c r="C416" s="13" t="s">
        <v>445</v>
      </c>
      <c r="D416" s="59">
        <f>D420+D417+D423</f>
        <v>14705</v>
      </c>
    </row>
    <row r="417" spans="1:5" ht="44.25" customHeight="1">
      <c r="A417" s="31" t="s">
        <v>359</v>
      </c>
      <c r="B417" s="10" t="s">
        <v>503</v>
      </c>
      <c r="C417" s="10"/>
      <c r="D417" s="57">
        <f>D418</f>
        <v>893</v>
      </c>
    </row>
    <row r="418" spans="1:5" ht="15.75" customHeight="1">
      <c r="A418" s="17" t="s">
        <v>149</v>
      </c>
      <c r="B418" s="10" t="s">
        <v>503</v>
      </c>
      <c r="C418" s="10" t="s">
        <v>151</v>
      </c>
      <c r="D418" s="57">
        <f>D419</f>
        <v>893</v>
      </c>
    </row>
    <row r="419" spans="1:5" ht="17.25" customHeight="1">
      <c r="A419" s="17" t="s">
        <v>150</v>
      </c>
      <c r="B419" s="10" t="s">
        <v>503</v>
      </c>
      <c r="C419" s="10" t="s">
        <v>152</v>
      </c>
      <c r="D419" s="57">
        <f>ведомственная!F166</f>
        <v>893</v>
      </c>
      <c r="E419" s="3"/>
    </row>
    <row r="420" spans="1:5" ht="40.5">
      <c r="A420" s="15" t="s">
        <v>358</v>
      </c>
      <c r="B420" s="10" t="s">
        <v>504</v>
      </c>
      <c r="C420" s="10"/>
      <c r="D420" s="57">
        <f>D421</f>
        <v>9</v>
      </c>
      <c r="E420" s="3"/>
    </row>
    <row r="421" spans="1:5" ht="15.75" customHeight="1">
      <c r="A421" s="17" t="s">
        <v>149</v>
      </c>
      <c r="B421" s="10" t="s">
        <v>504</v>
      </c>
      <c r="C421" s="10" t="s">
        <v>151</v>
      </c>
      <c r="D421" s="57">
        <f>D422</f>
        <v>9</v>
      </c>
      <c r="E421" s="3"/>
    </row>
    <row r="422" spans="1:5" ht="15.75" customHeight="1">
      <c r="A422" s="17" t="s">
        <v>150</v>
      </c>
      <c r="B422" s="10" t="s">
        <v>504</v>
      </c>
      <c r="C422" s="10" t="s">
        <v>152</v>
      </c>
      <c r="D422" s="57">
        <f>ведомственная!F169</f>
        <v>9</v>
      </c>
      <c r="E422" s="3"/>
    </row>
    <row r="423" spans="1:5" ht="15.75" customHeight="1">
      <c r="A423" s="17" t="s">
        <v>395</v>
      </c>
      <c r="B423" s="10" t="s">
        <v>527</v>
      </c>
      <c r="C423" s="10"/>
      <c r="D423" s="57">
        <f>D424</f>
        <v>13803</v>
      </c>
      <c r="E423" s="3"/>
    </row>
    <row r="424" spans="1:5" ht="15.75" customHeight="1">
      <c r="A424" s="17" t="s">
        <v>149</v>
      </c>
      <c r="B424" s="10" t="s">
        <v>527</v>
      </c>
      <c r="C424" s="10" t="s">
        <v>151</v>
      </c>
      <c r="D424" s="57">
        <f>D425</f>
        <v>13803</v>
      </c>
      <c r="E424" s="3"/>
    </row>
    <row r="425" spans="1:5" ht="15.75" customHeight="1">
      <c r="A425" s="17" t="s">
        <v>150</v>
      </c>
      <c r="B425" s="10" t="s">
        <v>527</v>
      </c>
      <c r="C425" s="10" t="s">
        <v>152</v>
      </c>
      <c r="D425" s="57">
        <f>ведомственная!F267</f>
        <v>13803</v>
      </c>
      <c r="E425" s="3"/>
    </row>
    <row r="426" spans="1:5" ht="27">
      <c r="A426" s="40" t="s">
        <v>183</v>
      </c>
      <c r="B426" s="13" t="s">
        <v>518</v>
      </c>
      <c r="C426" s="13"/>
      <c r="D426" s="59">
        <f>D427</f>
        <v>1000</v>
      </c>
      <c r="E426" s="3"/>
    </row>
    <row r="427" spans="1:5" ht="20.25" customHeight="1">
      <c r="A427" s="71" t="s">
        <v>392</v>
      </c>
      <c r="B427" s="10" t="s">
        <v>433</v>
      </c>
      <c r="C427" s="10" t="s">
        <v>445</v>
      </c>
      <c r="D427" s="57">
        <f>D428</f>
        <v>1000</v>
      </c>
      <c r="E427" s="3"/>
    </row>
    <row r="428" spans="1:5" ht="18" customHeight="1">
      <c r="A428" s="16" t="s">
        <v>153</v>
      </c>
      <c r="B428" s="10" t="s">
        <v>433</v>
      </c>
      <c r="C428" s="10" t="s">
        <v>155</v>
      </c>
      <c r="D428" s="57">
        <f>D429</f>
        <v>1000</v>
      </c>
      <c r="E428" s="3"/>
    </row>
    <row r="429" spans="1:5" ht="27">
      <c r="A429" s="17" t="s">
        <v>171</v>
      </c>
      <c r="B429" s="10" t="s">
        <v>433</v>
      </c>
      <c r="C429" s="10" t="s">
        <v>87</v>
      </c>
      <c r="D429" s="57">
        <f>ведомственная!F228</f>
        <v>1000</v>
      </c>
      <c r="E429" s="3"/>
    </row>
    <row r="430" spans="1:5" ht="13.5">
      <c r="A430" s="40" t="s">
        <v>353</v>
      </c>
      <c r="B430" s="13" t="s">
        <v>519</v>
      </c>
      <c r="C430" s="13"/>
      <c r="D430" s="59">
        <f>D431</f>
        <v>50</v>
      </c>
      <c r="E430" s="3"/>
    </row>
    <row r="431" spans="1:5" ht="13.5">
      <c r="A431" s="17" t="s">
        <v>354</v>
      </c>
      <c r="B431" s="10" t="s">
        <v>520</v>
      </c>
      <c r="C431" s="10"/>
      <c r="D431" s="57">
        <f>D432</f>
        <v>50</v>
      </c>
      <c r="E431" s="3"/>
    </row>
    <row r="432" spans="1:5" ht="13.5">
      <c r="A432" s="17" t="s">
        <v>149</v>
      </c>
      <c r="B432" s="10" t="s">
        <v>520</v>
      </c>
      <c r="C432" s="10" t="s">
        <v>151</v>
      </c>
      <c r="D432" s="57">
        <f>D433</f>
        <v>50</v>
      </c>
      <c r="E432" s="3"/>
    </row>
    <row r="433" spans="1:6" ht="13.5">
      <c r="A433" s="17" t="s">
        <v>150</v>
      </c>
      <c r="B433" s="10" t="s">
        <v>520</v>
      </c>
      <c r="C433" s="10" t="s">
        <v>152</v>
      </c>
      <c r="D433" s="57">
        <f>ведомственная!F232</f>
        <v>50</v>
      </c>
    </row>
    <row r="434" spans="1:6" ht="13.5">
      <c r="A434" s="17"/>
      <c r="B434" s="10"/>
      <c r="C434" s="10"/>
      <c r="D434" s="57"/>
    </row>
    <row r="435" spans="1:6" ht="25.5">
      <c r="A435" s="45" t="s">
        <v>237</v>
      </c>
      <c r="B435" s="46" t="s">
        <v>93</v>
      </c>
      <c r="C435" s="46"/>
      <c r="D435" s="63">
        <f>D436+D440+D459+D472+D488+D506+D549+D512+D501</f>
        <v>362849.5</v>
      </c>
      <c r="F435" s="6"/>
    </row>
    <row r="436" spans="1:6" ht="40.5">
      <c r="A436" s="43" t="s">
        <v>387</v>
      </c>
      <c r="B436" s="13" t="s">
        <v>105</v>
      </c>
      <c r="C436" s="13" t="s">
        <v>445</v>
      </c>
      <c r="D436" s="59">
        <f>D438</f>
        <v>50948</v>
      </c>
    </row>
    <row r="437" spans="1:6" ht="27">
      <c r="A437" s="21" t="s">
        <v>16</v>
      </c>
      <c r="B437" s="10" t="s">
        <v>106</v>
      </c>
      <c r="C437" s="13"/>
      <c r="D437" s="62">
        <f>D438</f>
        <v>50948</v>
      </c>
    </row>
    <row r="438" spans="1:6" ht="13.5">
      <c r="A438" s="17" t="s">
        <v>157</v>
      </c>
      <c r="B438" s="10" t="s">
        <v>106</v>
      </c>
      <c r="C438" s="10" t="s">
        <v>158</v>
      </c>
      <c r="D438" s="57">
        <f>D439</f>
        <v>50948</v>
      </c>
    </row>
    <row r="439" spans="1:6" ht="13.5">
      <c r="A439" s="17" t="s">
        <v>160</v>
      </c>
      <c r="B439" s="10" t="s">
        <v>106</v>
      </c>
      <c r="C439" s="10" t="s">
        <v>159</v>
      </c>
      <c r="D439" s="57">
        <f>ведомственная!F61</f>
        <v>50948</v>
      </c>
    </row>
    <row r="440" spans="1:6" ht="27">
      <c r="A440" s="39" t="s">
        <v>360</v>
      </c>
      <c r="B440" s="13" t="s">
        <v>514</v>
      </c>
      <c r="C440" s="13"/>
      <c r="D440" s="59">
        <f>D441+D444+D447+D450+D453+D456</f>
        <v>15689</v>
      </c>
    </row>
    <row r="441" spans="1:6" ht="27">
      <c r="A441" s="15" t="s">
        <v>616</v>
      </c>
      <c r="B441" s="10" t="s">
        <v>515</v>
      </c>
      <c r="C441" s="10"/>
      <c r="D441" s="57">
        <f>D442</f>
        <v>3210</v>
      </c>
    </row>
    <row r="442" spans="1:6" ht="13.5">
      <c r="A442" s="17" t="s">
        <v>149</v>
      </c>
      <c r="B442" s="10" t="s">
        <v>515</v>
      </c>
      <c r="C442" s="10" t="s">
        <v>151</v>
      </c>
      <c r="D442" s="57">
        <f>D443</f>
        <v>3210</v>
      </c>
    </row>
    <row r="443" spans="1:6" ht="13.5">
      <c r="A443" s="17" t="s">
        <v>150</v>
      </c>
      <c r="B443" s="10" t="s">
        <v>515</v>
      </c>
      <c r="C443" s="10" t="s">
        <v>152</v>
      </c>
      <c r="D443" s="57">
        <f>ведомственная!F207</f>
        <v>3210</v>
      </c>
    </row>
    <row r="444" spans="1:6" ht="27">
      <c r="A444" s="16" t="s">
        <v>617</v>
      </c>
      <c r="B444" s="10" t="s">
        <v>516</v>
      </c>
      <c r="C444" s="10"/>
      <c r="D444" s="57">
        <f>D445</f>
        <v>162</v>
      </c>
    </row>
    <row r="445" spans="1:6" ht="13.5">
      <c r="A445" s="17" t="s">
        <v>149</v>
      </c>
      <c r="B445" s="10" t="s">
        <v>516</v>
      </c>
      <c r="C445" s="10" t="s">
        <v>151</v>
      </c>
      <c r="D445" s="57">
        <f>D446</f>
        <v>162</v>
      </c>
    </row>
    <row r="446" spans="1:6" ht="13.5">
      <c r="A446" s="17" t="s">
        <v>150</v>
      </c>
      <c r="B446" s="10" t="s">
        <v>516</v>
      </c>
      <c r="C446" s="10" t="s">
        <v>152</v>
      </c>
      <c r="D446" s="57">
        <f>ведомственная!F210</f>
        <v>162</v>
      </c>
    </row>
    <row r="447" spans="1:6" ht="27">
      <c r="A447" s="16" t="s">
        <v>618</v>
      </c>
      <c r="B447" s="10" t="s">
        <v>517</v>
      </c>
      <c r="C447" s="10"/>
      <c r="D447" s="57">
        <f>D448</f>
        <v>2035</v>
      </c>
    </row>
    <row r="448" spans="1:6" ht="13.5">
      <c r="A448" s="17" t="s">
        <v>149</v>
      </c>
      <c r="B448" s="10" t="s">
        <v>517</v>
      </c>
      <c r="C448" s="10" t="s">
        <v>151</v>
      </c>
      <c r="D448" s="57">
        <f>D449</f>
        <v>2035</v>
      </c>
    </row>
    <row r="449" spans="1:4" ht="13.5">
      <c r="A449" s="17" t="s">
        <v>150</v>
      </c>
      <c r="B449" s="10" t="s">
        <v>517</v>
      </c>
      <c r="C449" s="10" t="s">
        <v>152</v>
      </c>
      <c r="D449" s="57">
        <f>ведомственная!F213</f>
        <v>2035</v>
      </c>
    </row>
    <row r="450" spans="1:4" ht="27">
      <c r="A450" s="17" t="s">
        <v>619</v>
      </c>
      <c r="B450" s="10" t="s">
        <v>620</v>
      </c>
      <c r="C450" s="10"/>
      <c r="D450" s="57">
        <f>D451</f>
        <v>1606</v>
      </c>
    </row>
    <row r="451" spans="1:4" ht="13.5">
      <c r="A451" s="17" t="s">
        <v>149</v>
      </c>
      <c r="B451" s="10" t="s">
        <v>620</v>
      </c>
      <c r="C451" s="10" t="s">
        <v>151</v>
      </c>
      <c r="D451" s="57">
        <f>D452</f>
        <v>1606</v>
      </c>
    </row>
    <row r="452" spans="1:4" ht="13.5">
      <c r="A452" s="17" t="s">
        <v>150</v>
      </c>
      <c r="B452" s="10" t="s">
        <v>620</v>
      </c>
      <c r="C452" s="10" t="s">
        <v>152</v>
      </c>
      <c r="D452" s="57">
        <f>ведомственная!F216</f>
        <v>1606</v>
      </c>
    </row>
    <row r="453" spans="1:4" ht="40.5">
      <c r="A453" s="17" t="s">
        <v>623</v>
      </c>
      <c r="B453" s="10" t="s">
        <v>624</v>
      </c>
      <c r="C453" s="10"/>
      <c r="D453" s="57">
        <f>D454</f>
        <v>50</v>
      </c>
    </row>
    <row r="454" spans="1:4" ht="13.5">
      <c r="A454" s="17" t="s">
        <v>149</v>
      </c>
      <c r="B454" s="10" t="s">
        <v>624</v>
      </c>
      <c r="C454" s="10" t="s">
        <v>151</v>
      </c>
      <c r="D454" s="57">
        <f>D455</f>
        <v>50</v>
      </c>
    </row>
    <row r="455" spans="1:4" ht="13.5">
      <c r="A455" s="17" t="s">
        <v>150</v>
      </c>
      <c r="B455" s="10" t="s">
        <v>624</v>
      </c>
      <c r="C455" s="10" t="s">
        <v>152</v>
      </c>
      <c r="D455" s="57">
        <f>ведомственная!F219</f>
        <v>50</v>
      </c>
    </row>
    <row r="456" spans="1:4" ht="40.5">
      <c r="A456" s="15" t="s">
        <v>621</v>
      </c>
      <c r="B456" s="10" t="s">
        <v>622</v>
      </c>
      <c r="C456" s="10"/>
      <c r="D456" s="57">
        <f>D457</f>
        <v>8626</v>
      </c>
    </row>
    <row r="457" spans="1:4" ht="13.5">
      <c r="A457" s="17" t="s">
        <v>149</v>
      </c>
      <c r="B457" s="10" t="s">
        <v>622</v>
      </c>
      <c r="C457" s="10" t="s">
        <v>151</v>
      </c>
      <c r="D457" s="57">
        <f>D458</f>
        <v>8626</v>
      </c>
    </row>
    <row r="458" spans="1:4" ht="13.5">
      <c r="A458" s="17" t="s">
        <v>150</v>
      </c>
      <c r="B458" s="10" t="s">
        <v>622</v>
      </c>
      <c r="C458" s="10" t="s">
        <v>152</v>
      </c>
      <c r="D458" s="57">
        <f>ведомственная!F222</f>
        <v>8626</v>
      </c>
    </row>
    <row r="459" spans="1:4" ht="13.5">
      <c r="A459" s="42" t="s">
        <v>238</v>
      </c>
      <c r="B459" s="13" t="s">
        <v>535</v>
      </c>
      <c r="C459" s="13"/>
      <c r="D459" s="59">
        <f>D463+D460+D469+D466</f>
        <v>56320</v>
      </c>
    </row>
    <row r="460" spans="1:4" ht="17.25" customHeight="1">
      <c r="A460" s="15" t="s">
        <v>373</v>
      </c>
      <c r="B460" s="10" t="s">
        <v>539</v>
      </c>
      <c r="C460" s="10" t="s">
        <v>445</v>
      </c>
      <c r="D460" s="57">
        <f>D461</f>
        <v>900</v>
      </c>
    </row>
    <row r="461" spans="1:4" ht="13.5">
      <c r="A461" s="17" t="s">
        <v>149</v>
      </c>
      <c r="B461" s="10" t="s">
        <v>539</v>
      </c>
      <c r="C461" s="10" t="s">
        <v>151</v>
      </c>
      <c r="D461" s="57">
        <f>D462</f>
        <v>900</v>
      </c>
    </row>
    <row r="462" spans="1:4" ht="13.5">
      <c r="A462" s="17" t="s">
        <v>150</v>
      </c>
      <c r="B462" s="10" t="s">
        <v>539</v>
      </c>
      <c r="C462" s="10" t="s">
        <v>152</v>
      </c>
      <c r="D462" s="57">
        <f>ведомственная!F851</f>
        <v>900</v>
      </c>
    </row>
    <row r="463" spans="1:4" ht="13.5">
      <c r="A463" s="15" t="s">
        <v>466</v>
      </c>
      <c r="B463" s="10" t="s">
        <v>538</v>
      </c>
      <c r="C463" s="10" t="s">
        <v>445</v>
      </c>
      <c r="D463" s="57">
        <f>D464</f>
        <v>20000</v>
      </c>
    </row>
    <row r="464" spans="1:4" ht="13.5">
      <c r="A464" s="16" t="s">
        <v>153</v>
      </c>
      <c r="B464" s="10" t="s">
        <v>538</v>
      </c>
      <c r="C464" s="10" t="s">
        <v>155</v>
      </c>
      <c r="D464" s="57">
        <f>D465</f>
        <v>20000</v>
      </c>
    </row>
    <row r="465" spans="1:4" ht="13.5">
      <c r="A465" s="15" t="s">
        <v>467</v>
      </c>
      <c r="B465" s="10" t="s">
        <v>538</v>
      </c>
      <c r="C465" s="10" t="s">
        <v>468</v>
      </c>
      <c r="D465" s="57">
        <f>ведомственная!F845</f>
        <v>20000</v>
      </c>
    </row>
    <row r="466" spans="1:4" ht="40.5">
      <c r="A466" s="15" t="s">
        <v>426</v>
      </c>
      <c r="B466" s="10" t="s">
        <v>537</v>
      </c>
      <c r="C466" s="10"/>
      <c r="D466" s="57">
        <f>D467</f>
        <v>420</v>
      </c>
    </row>
    <row r="467" spans="1:4" ht="13.5">
      <c r="A467" s="17" t="s">
        <v>149</v>
      </c>
      <c r="B467" s="10" t="s">
        <v>537</v>
      </c>
      <c r="C467" s="10" t="s">
        <v>151</v>
      </c>
      <c r="D467" s="57">
        <f>D468</f>
        <v>420</v>
      </c>
    </row>
    <row r="468" spans="1:4" ht="13.5">
      <c r="A468" s="17" t="s">
        <v>150</v>
      </c>
      <c r="B468" s="10" t="s">
        <v>537</v>
      </c>
      <c r="C468" s="10" t="s">
        <v>152</v>
      </c>
      <c r="D468" s="57">
        <f>ведомственная!F831</f>
        <v>420</v>
      </c>
    </row>
    <row r="469" spans="1:4" ht="18" customHeight="1">
      <c r="A469" s="22" t="s">
        <v>239</v>
      </c>
      <c r="B469" s="10" t="s">
        <v>536</v>
      </c>
      <c r="C469" s="10" t="s">
        <v>445</v>
      </c>
      <c r="D469" s="57">
        <f>D470</f>
        <v>35000</v>
      </c>
    </row>
    <row r="470" spans="1:4" ht="13.5">
      <c r="A470" s="22" t="s">
        <v>176</v>
      </c>
      <c r="B470" s="10" t="s">
        <v>536</v>
      </c>
      <c r="C470" s="10" t="s">
        <v>177</v>
      </c>
      <c r="D470" s="57">
        <f>D471</f>
        <v>35000</v>
      </c>
    </row>
    <row r="471" spans="1:4" ht="13.5">
      <c r="A471" s="22" t="s">
        <v>175</v>
      </c>
      <c r="B471" s="10" t="s">
        <v>536</v>
      </c>
      <c r="C471" s="10" t="s">
        <v>174</v>
      </c>
      <c r="D471" s="57">
        <f>ведомственная!F868</f>
        <v>35000</v>
      </c>
    </row>
    <row r="472" spans="1:4" ht="16.5" customHeight="1">
      <c r="A472" s="39" t="s">
        <v>442</v>
      </c>
      <c r="B472" s="13" t="s">
        <v>544</v>
      </c>
      <c r="C472" s="13"/>
      <c r="D472" s="59">
        <f>D473+D476+D479+D482+D485</f>
        <v>7938.6</v>
      </c>
    </row>
    <row r="473" spans="1:4" ht="12.75" customHeight="1">
      <c r="A473" s="15" t="s">
        <v>247</v>
      </c>
      <c r="B473" s="10" t="s">
        <v>545</v>
      </c>
      <c r="C473" s="10" t="s">
        <v>445</v>
      </c>
      <c r="D473" s="57">
        <f>D474</f>
        <v>500</v>
      </c>
    </row>
    <row r="474" spans="1:4" ht="13.5">
      <c r="A474" s="17" t="s">
        <v>149</v>
      </c>
      <c r="B474" s="10" t="s">
        <v>545</v>
      </c>
      <c r="C474" s="10" t="s">
        <v>151</v>
      </c>
      <c r="D474" s="57">
        <f>D475</f>
        <v>500</v>
      </c>
    </row>
    <row r="475" spans="1:4" ht="13.5">
      <c r="A475" s="17" t="s">
        <v>150</v>
      </c>
      <c r="B475" s="10" t="s">
        <v>545</v>
      </c>
      <c r="C475" s="10" t="s">
        <v>152</v>
      </c>
      <c r="D475" s="57">
        <f>ведомственная!F785</f>
        <v>500</v>
      </c>
    </row>
    <row r="476" spans="1:4" ht="40.5" customHeight="1">
      <c r="A476" s="17" t="s">
        <v>133</v>
      </c>
      <c r="B476" s="10" t="s">
        <v>546</v>
      </c>
      <c r="C476" s="10" t="s">
        <v>445</v>
      </c>
      <c r="D476" s="57">
        <f>D477</f>
        <v>3082</v>
      </c>
    </row>
    <row r="477" spans="1:4" ht="13.5">
      <c r="A477" s="17" t="s">
        <v>149</v>
      </c>
      <c r="B477" s="10" t="s">
        <v>546</v>
      </c>
      <c r="C477" s="10" t="s">
        <v>151</v>
      </c>
      <c r="D477" s="57">
        <f>D478</f>
        <v>3082</v>
      </c>
    </row>
    <row r="478" spans="1:4" ht="13.5">
      <c r="A478" s="17" t="s">
        <v>150</v>
      </c>
      <c r="B478" s="10" t="s">
        <v>546</v>
      </c>
      <c r="C478" s="10" t="s">
        <v>152</v>
      </c>
      <c r="D478" s="57">
        <f>ведомственная!F788</f>
        <v>3082</v>
      </c>
    </row>
    <row r="479" spans="1:4" ht="27">
      <c r="A479" s="17" t="s">
        <v>472</v>
      </c>
      <c r="B479" s="10" t="s">
        <v>547</v>
      </c>
      <c r="C479" s="10" t="s">
        <v>445</v>
      </c>
      <c r="D479" s="57">
        <f>D480</f>
        <v>1218</v>
      </c>
    </row>
    <row r="480" spans="1:4" ht="13.5">
      <c r="A480" s="17" t="s">
        <v>149</v>
      </c>
      <c r="B480" s="10" t="s">
        <v>547</v>
      </c>
      <c r="C480" s="10" t="s">
        <v>151</v>
      </c>
      <c r="D480" s="57">
        <f>D481</f>
        <v>1218</v>
      </c>
    </row>
    <row r="481" spans="1:4" ht="13.5">
      <c r="A481" s="17" t="s">
        <v>150</v>
      </c>
      <c r="B481" s="10" t="s">
        <v>547</v>
      </c>
      <c r="C481" s="10" t="s">
        <v>152</v>
      </c>
      <c r="D481" s="57">
        <f>ведомственная!F791</f>
        <v>1218</v>
      </c>
    </row>
    <row r="482" spans="1:4" ht="13.5">
      <c r="A482" s="17" t="s">
        <v>476</v>
      </c>
      <c r="B482" s="10" t="s">
        <v>548</v>
      </c>
      <c r="C482" s="10" t="s">
        <v>445</v>
      </c>
      <c r="D482" s="57">
        <f>D483</f>
        <v>200</v>
      </c>
    </row>
    <row r="483" spans="1:4" ht="13.5">
      <c r="A483" s="17" t="s">
        <v>149</v>
      </c>
      <c r="B483" s="10" t="s">
        <v>548</v>
      </c>
      <c r="C483" s="10" t="s">
        <v>151</v>
      </c>
      <c r="D483" s="57">
        <f>D484</f>
        <v>200</v>
      </c>
    </row>
    <row r="484" spans="1:4" ht="13.5">
      <c r="A484" s="17" t="s">
        <v>150</v>
      </c>
      <c r="B484" s="10" t="s">
        <v>548</v>
      </c>
      <c r="C484" s="10" t="s">
        <v>152</v>
      </c>
      <c r="D484" s="57">
        <f>функциональная!E118</f>
        <v>200</v>
      </c>
    </row>
    <row r="485" spans="1:4" ht="27">
      <c r="A485" s="17" t="s">
        <v>477</v>
      </c>
      <c r="B485" s="10" t="s">
        <v>549</v>
      </c>
      <c r="C485" s="10" t="s">
        <v>445</v>
      </c>
      <c r="D485" s="57">
        <f>D486</f>
        <v>2938.6</v>
      </c>
    </row>
    <row r="486" spans="1:4" ht="13.5">
      <c r="A486" s="17" t="s">
        <v>149</v>
      </c>
      <c r="B486" s="10" t="s">
        <v>549</v>
      </c>
      <c r="C486" s="10" t="s">
        <v>151</v>
      </c>
      <c r="D486" s="57">
        <f>D487</f>
        <v>2938.6</v>
      </c>
    </row>
    <row r="487" spans="1:4" ht="13.5">
      <c r="A487" s="17" t="s">
        <v>150</v>
      </c>
      <c r="B487" s="10" t="s">
        <v>549</v>
      </c>
      <c r="C487" s="10" t="s">
        <v>152</v>
      </c>
      <c r="D487" s="57">
        <f>функциональная!E121</f>
        <v>2938.6</v>
      </c>
    </row>
    <row r="488" spans="1:4" ht="13.5">
      <c r="A488" s="39" t="s">
        <v>179</v>
      </c>
      <c r="B488" s="13" t="s">
        <v>107</v>
      </c>
      <c r="C488" s="13" t="s">
        <v>445</v>
      </c>
      <c r="D488" s="59">
        <f>D489+D492+D495+D498</f>
        <v>3689</v>
      </c>
    </row>
    <row r="489" spans="1:4" ht="13.5">
      <c r="A489" s="17" t="s">
        <v>189</v>
      </c>
      <c r="B489" s="10" t="s">
        <v>108</v>
      </c>
      <c r="C489" s="10" t="s">
        <v>445</v>
      </c>
      <c r="D489" s="57">
        <f>D490</f>
        <v>1572.7</v>
      </c>
    </row>
    <row r="490" spans="1:4" ht="13.5">
      <c r="A490" s="17" t="s">
        <v>149</v>
      </c>
      <c r="B490" s="10" t="s">
        <v>108</v>
      </c>
      <c r="C490" s="10" t="s">
        <v>151</v>
      </c>
      <c r="D490" s="57">
        <f>D491</f>
        <v>1572.7</v>
      </c>
    </row>
    <row r="491" spans="1:4" ht="13.5">
      <c r="A491" s="17" t="s">
        <v>150</v>
      </c>
      <c r="B491" s="10" t="s">
        <v>108</v>
      </c>
      <c r="C491" s="10" t="s">
        <v>152</v>
      </c>
      <c r="D491" s="57">
        <f>ведомственная!F65+ведомственная!F375</f>
        <v>1572.7</v>
      </c>
    </row>
    <row r="492" spans="1:4" ht="13.5">
      <c r="A492" s="15" t="s">
        <v>232</v>
      </c>
      <c r="B492" s="10" t="s">
        <v>500</v>
      </c>
      <c r="C492" s="10" t="s">
        <v>445</v>
      </c>
      <c r="D492" s="57">
        <f>D493</f>
        <v>1566.3</v>
      </c>
    </row>
    <row r="493" spans="1:4" ht="13.5">
      <c r="A493" s="17" t="s">
        <v>149</v>
      </c>
      <c r="B493" s="10" t="s">
        <v>500</v>
      </c>
      <c r="C493" s="10" t="s">
        <v>151</v>
      </c>
      <c r="D493" s="57">
        <f>D494</f>
        <v>1566.3</v>
      </c>
    </row>
    <row r="494" spans="1:4" ht="13.5">
      <c r="A494" s="17" t="s">
        <v>150</v>
      </c>
      <c r="B494" s="10" t="s">
        <v>500</v>
      </c>
      <c r="C494" s="10" t="s">
        <v>152</v>
      </c>
      <c r="D494" s="57">
        <f>ведомственная!F160+ведомственная!F237+ведомственная!F252+ведомственная!F590+ведомственная!F649+ведомственная!F378+ведомственная!F719</f>
        <v>1566.3</v>
      </c>
    </row>
    <row r="495" spans="1:4" ht="13.5">
      <c r="A495" s="15" t="s">
        <v>339</v>
      </c>
      <c r="B495" s="10" t="s">
        <v>109</v>
      </c>
      <c r="C495" s="10" t="s">
        <v>445</v>
      </c>
      <c r="D495" s="57">
        <f>D496</f>
        <v>50</v>
      </c>
    </row>
    <row r="496" spans="1:4" ht="13.5">
      <c r="A496" s="17" t="s">
        <v>79</v>
      </c>
      <c r="B496" s="10" t="s">
        <v>109</v>
      </c>
      <c r="C496" s="10" t="s">
        <v>80</v>
      </c>
      <c r="D496" s="57">
        <f>D497</f>
        <v>50</v>
      </c>
    </row>
    <row r="497" spans="1:6" ht="13.5">
      <c r="A497" s="17" t="s">
        <v>45</v>
      </c>
      <c r="B497" s="10" t="s">
        <v>109</v>
      </c>
      <c r="C497" s="10" t="s">
        <v>46</v>
      </c>
      <c r="D497" s="57">
        <f>ведомственная!F68</f>
        <v>50</v>
      </c>
    </row>
    <row r="498" spans="1:6" ht="29.25" customHeight="1">
      <c r="A498" s="17" t="s">
        <v>14</v>
      </c>
      <c r="B498" s="10" t="s">
        <v>289</v>
      </c>
      <c r="C498" s="10"/>
      <c r="D498" s="57">
        <f>D499</f>
        <v>500</v>
      </c>
    </row>
    <row r="499" spans="1:6" ht="13.5">
      <c r="A499" s="17" t="s">
        <v>79</v>
      </c>
      <c r="B499" s="10" t="s">
        <v>289</v>
      </c>
      <c r="C499" s="10" t="s">
        <v>80</v>
      </c>
      <c r="D499" s="57">
        <f>D500</f>
        <v>500</v>
      </c>
    </row>
    <row r="500" spans="1:6" ht="13.5">
      <c r="A500" s="17" t="s">
        <v>88</v>
      </c>
      <c r="B500" s="10" t="s">
        <v>289</v>
      </c>
      <c r="C500" s="10" t="s">
        <v>89</v>
      </c>
      <c r="D500" s="57">
        <f>ведомственная!F593</f>
        <v>500</v>
      </c>
    </row>
    <row r="501" spans="1:6" ht="13.5">
      <c r="A501" s="95" t="s">
        <v>582</v>
      </c>
      <c r="B501" s="13" t="s">
        <v>583</v>
      </c>
      <c r="C501" s="13"/>
      <c r="D501" s="59">
        <f>D502+D504</f>
        <v>1637</v>
      </c>
    </row>
    <row r="502" spans="1:6" ht="27">
      <c r="A502" s="17" t="s">
        <v>147</v>
      </c>
      <c r="B502" s="10" t="s">
        <v>584</v>
      </c>
      <c r="C502" s="10" t="s">
        <v>129</v>
      </c>
      <c r="D502" s="57">
        <f>D503</f>
        <v>1336</v>
      </c>
    </row>
    <row r="503" spans="1:6" ht="13.5">
      <c r="A503" s="17" t="s">
        <v>148</v>
      </c>
      <c r="B503" s="10" t="s">
        <v>584</v>
      </c>
      <c r="C503" s="10" t="s">
        <v>459</v>
      </c>
      <c r="D503" s="57">
        <f>ведомственная!F20</f>
        <v>1336</v>
      </c>
    </row>
    <row r="504" spans="1:6" ht="13.5">
      <c r="A504" s="17" t="s">
        <v>149</v>
      </c>
      <c r="B504" s="10" t="s">
        <v>584</v>
      </c>
      <c r="C504" s="10" t="s">
        <v>151</v>
      </c>
      <c r="D504" s="57">
        <f>D505</f>
        <v>301</v>
      </c>
    </row>
    <row r="505" spans="1:6" ht="13.5">
      <c r="A505" s="17" t="s">
        <v>150</v>
      </c>
      <c r="B505" s="10" t="s">
        <v>584</v>
      </c>
      <c r="C505" s="10" t="s">
        <v>152</v>
      </c>
      <c r="D505" s="57">
        <f>ведомственная!F22</f>
        <v>301</v>
      </c>
    </row>
    <row r="506" spans="1:6" ht="13.5">
      <c r="A506" s="39" t="s">
        <v>42</v>
      </c>
      <c r="B506" s="13" t="s">
        <v>94</v>
      </c>
      <c r="C506" s="13"/>
      <c r="D506" s="59">
        <f>D507</f>
        <v>3439</v>
      </c>
    </row>
    <row r="507" spans="1:6" ht="27">
      <c r="A507" s="15" t="s">
        <v>336</v>
      </c>
      <c r="B507" s="10" t="s">
        <v>95</v>
      </c>
      <c r="C507" s="10"/>
      <c r="D507" s="57">
        <f>D508+D510</f>
        <v>3439</v>
      </c>
    </row>
    <row r="508" spans="1:6" ht="28.5" customHeight="1">
      <c r="A508" s="17" t="s">
        <v>147</v>
      </c>
      <c r="B508" s="10" t="s">
        <v>95</v>
      </c>
      <c r="C508" s="10" t="s">
        <v>129</v>
      </c>
      <c r="D508" s="57">
        <f>D509</f>
        <v>3439</v>
      </c>
    </row>
    <row r="509" spans="1:6" ht="13.5">
      <c r="A509" s="17" t="s">
        <v>148</v>
      </c>
      <c r="B509" s="10" t="s">
        <v>95</v>
      </c>
      <c r="C509" s="10" t="s">
        <v>459</v>
      </c>
      <c r="D509" s="57">
        <f>ведомственная!F26</f>
        <v>3439</v>
      </c>
    </row>
    <row r="510" spans="1:6" ht="13.5">
      <c r="A510" s="17" t="s">
        <v>149</v>
      </c>
      <c r="B510" s="10" t="s">
        <v>95</v>
      </c>
      <c r="C510" s="10" t="s">
        <v>151</v>
      </c>
      <c r="D510" s="57">
        <f>D511</f>
        <v>0</v>
      </c>
    </row>
    <row r="511" spans="1:6" ht="13.5">
      <c r="A511" s="17" t="s">
        <v>150</v>
      </c>
      <c r="B511" s="10" t="s">
        <v>95</v>
      </c>
      <c r="C511" s="10" t="s">
        <v>152</v>
      </c>
      <c r="D511" s="57">
        <f>ведомственная!F28</f>
        <v>0</v>
      </c>
    </row>
    <row r="512" spans="1:6" ht="13.5">
      <c r="A512" s="40" t="s">
        <v>43</v>
      </c>
      <c r="B512" s="13" t="s">
        <v>96</v>
      </c>
      <c r="C512" s="13"/>
      <c r="D512" s="59">
        <f>D513+D520+D540+D543+D546+D523+D526+D533</f>
        <v>212656.59999999998</v>
      </c>
      <c r="F512" s="6"/>
    </row>
    <row r="513" spans="1:6" ht="13.5">
      <c r="A513" s="17" t="s">
        <v>195</v>
      </c>
      <c r="B513" s="10" t="s">
        <v>97</v>
      </c>
      <c r="C513" s="10" t="s">
        <v>445</v>
      </c>
      <c r="D513" s="57">
        <f>D514+D516+D518</f>
        <v>173663.4</v>
      </c>
      <c r="F513" s="6"/>
    </row>
    <row r="514" spans="1:6" ht="29.25" customHeight="1">
      <c r="A514" s="17" t="s">
        <v>147</v>
      </c>
      <c r="B514" s="10" t="s">
        <v>97</v>
      </c>
      <c r="C514" s="10" t="s">
        <v>129</v>
      </c>
      <c r="D514" s="57">
        <f>D515</f>
        <v>152622</v>
      </c>
    </row>
    <row r="515" spans="1:6" ht="13.5">
      <c r="A515" s="17" t="s">
        <v>148</v>
      </c>
      <c r="B515" s="10" t="s">
        <v>97</v>
      </c>
      <c r="C515" s="10" t="s">
        <v>459</v>
      </c>
      <c r="D515" s="57">
        <f>ведомственная!F32+ведомственная!F299+ведомственная!F366+ведомственная!F835</f>
        <v>152622</v>
      </c>
    </row>
    <row r="516" spans="1:6" ht="13.5">
      <c r="A516" s="17" t="s">
        <v>149</v>
      </c>
      <c r="B516" s="10" t="s">
        <v>97</v>
      </c>
      <c r="C516" s="10" t="s">
        <v>151</v>
      </c>
      <c r="D516" s="57">
        <f>D517</f>
        <v>20588.8</v>
      </c>
    </row>
    <row r="517" spans="1:6" ht="13.5">
      <c r="A517" s="17" t="s">
        <v>150</v>
      </c>
      <c r="B517" s="10" t="s">
        <v>97</v>
      </c>
      <c r="C517" s="10" t="s">
        <v>152</v>
      </c>
      <c r="D517" s="57">
        <f>ведомственная!F837+ведомственная!F34</f>
        <v>20588.8</v>
      </c>
    </row>
    <row r="518" spans="1:6" ht="13.5">
      <c r="A518" s="16" t="s">
        <v>153</v>
      </c>
      <c r="B518" s="10" t="s">
        <v>97</v>
      </c>
      <c r="C518" s="10" t="s">
        <v>155</v>
      </c>
      <c r="D518" s="57">
        <f>D519</f>
        <v>452.6</v>
      </c>
    </row>
    <row r="519" spans="1:6" ht="13.5">
      <c r="A519" s="17" t="s">
        <v>154</v>
      </c>
      <c r="B519" s="10" t="s">
        <v>97</v>
      </c>
      <c r="C519" s="10" t="s">
        <v>156</v>
      </c>
      <c r="D519" s="57">
        <f>ведомственная!F36+ведомственная!F839</f>
        <v>452.6</v>
      </c>
    </row>
    <row r="520" spans="1:6" ht="13.5">
      <c r="A520" s="17" t="s">
        <v>333</v>
      </c>
      <c r="B520" s="10" t="s">
        <v>98</v>
      </c>
      <c r="C520" s="10"/>
      <c r="D520" s="57">
        <f>D521</f>
        <v>384</v>
      </c>
    </row>
    <row r="521" spans="1:6" ht="13.5">
      <c r="A521" s="17" t="s">
        <v>149</v>
      </c>
      <c r="B521" s="10" t="s">
        <v>98</v>
      </c>
      <c r="C521" s="10" t="s">
        <v>151</v>
      </c>
      <c r="D521" s="57">
        <f>D522</f>
        <v>384</v>
      </c>
    </row>
    <row r="522" spans="1:6" ht="13.5">
      <c r="A522" s="17" t="s">
        <v>150</v>
      </c>
      <c r="B522" s="10" t="s">
        <v>98</v>
      </c>
      <c r="C522" s="10" t="s">
        <v>152</v>
      </c>
      <c r="D522" s="57">
        <f>ведомственная!F39</f>
        <v>384</v>
      </c>
    </row>
    <row r="523" spans="1:6" ht="13.5">
      <c r="A523" s="68" t="s">
        <v>484</v>
      </c>
      <c r="B523" s="10" t="s">
        <v>99</v>
      </c>
      <c r="C523" s="10"/>
      <c r="D523" s="57">
        <f>D524</f>
        <v>820.8</v>
      </c>
    </row>
    <row r="524" spans="1:6" ht="13.5">
      <c r="A524" s="17" t="s">
        <v>149</v>
      </c>
      <c r="B524" s="10" t="s">
        <v>99</v>
      </c>
      <c r="C524" s="10" t="s">
        <v>151</v>
      </c>
      <c r="D524" s="57">
        <f>D525</f>
        <v>820.8</v>
      </c>
    </row>
    <row r="525" spans="1:6" ht="13.5">
      <c r="A525" s="17" t="s">
        <v>150</v>
      </c>
      <c r="B525" s="10" t="s">
        <v>99</v>
      </c>
      <c r="C525" s="10" t="s">
        <v>152</v>
      </c>
      <c r="D525" s="57">
        <f>функциональная!E50</f>
        <v>820.8</v>
      </c>
    </row>
    <row r="526" spans="1:6" ht="13.5">
      <c r="A526" s="69" t="s">
        <v>4</v>
      </c>
      <c r="B526" s="77" t="s">
        <v>110</v>
      </c>
      <c r="C526" s="77"/>
      <c r="D526" s="62">
        <f>D527+D529+D531</f>
        <v>13983.5</v>
      </c>
    </row>
    <row r="527" spans="1:6" ht="28.5" customHeight="1">
      <c r="A527" s="17" t="s">
        <v>147</v>
      </c>
      <c r="B527" s="77" t="s">
        <v>110</v>
      </c>
      <c r="C527" s="77" t="s">
        <v>129</v>
      </c>
      <c r="D527" s="62">
        <f>D528</f>
        <v>12455.1</v>
      </c>
    </row>
    <row r="528" spans="1:6" ht="13.5">
      <c r="A528" s="17" t="s">
        <v>169</v>
      </c>
      <c r="B528" s="77" t="s">
        <v>110</v>
      </c>
      <c r="C528" s="77" t="s">
        <v>170</v>
      </c>
      <c r="D528" s="62">
        <f>функциональная!E132</f>
        <v>12455.1</v>
      </c>
    </row>
    <row r="529" spans="1:4" ht="13.5">
      <c r="A529" s="17" t="s">
        <v>149</v>
      </c>
      <c r="B529" s="77" t="s">
        <v>110</v>
      </c>
      <c r="C529" s="10" t="s">
        <v>151</v>
      </c>
      <c r="D529" s="62">
        <f>D530</f>
        <v>1508.4</v>
      </c>
    </row>
    <row r="530" spans="1:4" ht="13.5">
      <c r="A530" s="17" t="s">
        <v>150</v>
      </c>
      <c r="B530" s="77" t="s">
        <v>110</v>
      </c>
      <c r="C530" s="10" t="s">
        <v>152</v>
      </c>
      <c r="D530" s="62">
        <f>функциональная!E134</f>
        <v>1508.4</v>
      </c>
    </row>
    <row r="531" spans="1:4" ht="13.5">
      <c r="A531" s="17" t="s">
        <v>153</v>
      </c>
      <c r="B531" s="77" t="s">
        <v>110</v>
      </c>
      <c r="C531" s="77" t="s">
        <v>155</v>
      </c>
      <c r="D531" s="62">
        <f>D532</f>
        <v>20</v>
      </c>
    </row>
    <row r="532" spans="1:4" ht="13.5">
      <c r="A532" s="17" t="s">
        <v>154</v>
      </c>
      <c r="B532" s="77" t="s">
        <v>110</v>
      </c>
      <c r="C532" s="77" t="s">
        <v>156</v>
      </c>
      <c r="D532" s="62">
        <f>функциональная!E136</f>
        <v>20</v>
      </c>
    </row>
    <row r="533" spans="1:4" ht="13.5">
      <c r="A533" s="17" t="s">
        <v>0</v>
      </c>
      <c r="B533" s="10" t="s">
        <v>1</v>
      </c>
      <c r="C533" s="10"/>
      <c r="D533" s="57">
        <f>D534+D536+D538</f>
        <v>11094.900000000001</v>
      </c>
    </row>
    <row r="534" spans="1:4" ht="27">
      <c r="A534" s="17" t="s">
        <v>147</v>
      </c>
      <c r="B534" s="10" t="s">
        <v>1</v>
      </c>
      <c r="C534" s="10" t="s">
        <v>129</v>
      </c>
      <c r="D534" s="57">
        <f>D535</f>
        <v>6957.6</v>
      </c>
    </row>
    <row r="535" spans="1:4" ht="13.5">
      <c r="A535" s="17" t="s">
        <v>169</v>
      </c>
      <c r="B535" s="10" t="s">
        <v>1</v>
      </c>
      <c r="C535" s="10" t="s">
        <v>170</v>
      </c>
      <c r="D535" s="57">
        <f>ведомственная!F597</f>
        <v>6957.6</v>
      </c>
    </row>
    <row r="536" spans="1:4" ht="13.5">
      <c r="A536" s="17" t="s">
        <v>149</v>
      </c>
      <c r="B536" s="10" t="s">
        <v>1</v>
      </c>
      <c r="C536" s="10" t="s">
        <v>151</v>
      </c>
      <c r="D536" s="57">
        <f>D537</f>
        <v>4061.8</v>
      </c>
    </row>
    <row r="537" spans="1:4" ht="13.5">
      <c r="A537" s="17" t="s">
        <v>150</v>
      </c>
      <c r="B537" s="10" t="s">
        <v>1</v>
      </c>
      <c r="C537" s="10" t="s">
        <v>152</v>
      </c>
      <c r="D537" s="57">
        <f>ведомственная!F599</f>
        <v>4061.8</v>
      </c>
    </row>
    <row r="538" spans="1:4" ht="13.5">
      <c r="A538" s="16" t="s">
        <v>153</v>
      </c>
      <c r="B538" s="10" t="s">
        <v>1</v>
      </c>
      <c r="C538" s="10" t="s">
        <v>155</v>
      </c>
      <c r="D538" s="57">
        <f>D539</f>
        <v>75.5</v>
      </c>
    </row>
    <row r="539" spans="1:4" ht="13.5">
      <c r="A539" s="17" t="s">
        <v>154</v>
      </c>
      <c r="B539" s="10" t="s">
        <v>1</v>
      </c>
      <c r="C539" s="10" t="s">
        <v>156</v>
      </c>
      <c r="D539" s="57">
        <f>ведомственная!F601</f>
        <v>75.5</v>
      </c>
    </row>
    <row r="540" spans="1:4" ht="13.5">
      <c r="A540" s="15" t="s">
        <v>337</v>
      </c>
      <c r="B540" s="10" t="s">
        <v>111</v>
      </c>
      <c r="C540" s="10" t="s">
        <v>445</v>
      </c>
      <c r="D540" s="57">
        <f>D541</f>
        <v>500</v>
      </c>
    </row>
    <row r="541" spans="1:4" ht="13.5">
      <c r="A541" s="17" t="s">
        <v>149</v>
      </c>
      <c r="B541" s="10" t="s">
        <v>111</v>
      </c>
      <c r="C541" s="10" t="s">
        <v>151</v>
      </c>
      <c r="D541" s="57">
        <f>D542</f>
        <v>500</v>
      </c>
    </row>
    <row r="542" spans="1:4" ht="13.5">
      <c r="A542" s="17" t="s">
        <v>150</v>
      </c>
      <c r="B542" s="10" t="s">
        <v>111</v>
      </c>
      <c r="C542" s="10" t="s">
        <v>152</v>
      </c>
      <c r="D542" s="57">
        <f>ведомственная!F79</f>
        <v>500</v>
      </c>
    </row>
    <row r="543" spans="1:4" ht="27">
      <c r="A543" s="15" t="s">
        <v>372</v>
      </c>
      <c r="B543" s="10" t="s">
        <v>401</v>
      </c>
      <c r="C543" s="10" t="s">
        <v>445</v>
      </c>
      <c r="D543" s="57">
        <f>D544</f>
        <v>11640</v>
      </c>
    </row>
    <row r="544" spans="1:4" ht="13.5">
      <c r="A544" s="17" t="s">
        <v>79</v>
      </c>
      <c r="B544" s="10" t="s">
        <v>401</v>
      </c>
      <c r="C544" s="10" t="s">
        <v>80</v>
      </c>
      <c r="D544" s="57">
        <f>D545</f>
        <v>11640</v>
      </c>
    </row>
    <row r="545" spans="1:4" ht="13.5">
      <c r="A545" s="17" t="s">
        <v>88</v>
      </c>
      <c r="B545" s="10" t="s">
        <v>401</v>
      </c>
      <c r="C545" s="10" t="s">
        <v>89</v>
      </c>
      <c r="D545" s="57">
        <f>ведомственная!F326</f>
        <v>11640</v>
      </c>
    </row>
    <row r="546" spans="1:4" ht="27">
      <c r="A546" s="15" t="s">
        <v>378</v>
      </c>
      <c r="B546" s="10" t="s">
        <v>403</v>
      </c>
      <c r="C546" s="10"/>
      <c r="D546" s="57">
        <f>D547</f>
        <v>570</v>
      </c>
    </row>
    <row r="547" spans="1:4" ht="13.5">
      <c r="A547" s="17" t="s">
        <v>79</v>
      </c>
      <c r="B547" s="10" t="s">
        <v>403</v>
      </c>
      <c r="C547" s="10" t="s">
        <v>80</v>
      </c>
      <c r="D547" s="57">
        <f>D548</f>
        <v>570</v>
      </c>
    </row>
    <row r="548" spans="1:4" ht="13.5">
      <c r="A548" s="17" t="s">
        <v>88</v>
      </c>
      <c r="B548" s="10" t="s">
        <v>403</v>
      </c>
      <c r="C548" s="10" t="s">
        <v>89</v>
      </c>
      <c r="D548" s="57">
        <f>ведомственная!F337</f>
        <v>570</v>
      </c>
    </row>
    <row r="549" spans="1:4" ht="27">
      <c r="A549" s="39" t="s">
        <v>198</v>
      </c>
      <c r="B549" s="13" t="s">
        <v>561</v>
      </c>
      <c r="C549" s="13"/>
      <c r="D549" s="59">
        <f>D556+D553+D559+D550</f>
        <v>10532.3</v>
      </c>
    </row>
    <row r="550" spans="1:4" ht="13.5">
      <c r="A550" s="15" t="s">
        <v>216</v>
      </c>
      <c r="B550" s="10" t="s">
        <v>562</v>
      </c>
      <c r="C550" s="10"/>
      <c r="D550" s="57">
        <f>D551</f>
        <v>50</v>
      </c>
    </row>
    <row r="551" spans="1:4" ht="13.5">
      <c r="A551" s="17" t="s">
        <v>149</v>
      </c>
      <c r="B551" s="10" t="s">
        <v>562</v>
      </c>
      <c r="C551" s="10" t="s">
        <v>151</v>
      </c>
      <c r="D551" s="57">
        <f>D552</f>
        <v>50</v>
      </c>
    </row>
    <row r="552" spans="1:4" ht="13.5">
      <c r="A552" s="17" t="s">
        <v>150</v>
      </c>
      <c r="B552" s="10" t="s">
        <v>562</v>
      </c>
      <c r="C552" s="10" t="s">
        <v>152</v>
      </c>
      <c r="D552" s="57">
        <f>ведомственная!F306</f>
        <v>50</v>
      </c>
    </row>
    <row r="553" spans="1:4" ht="13.5">
      <c r="A553" s="15" t="s">
        <v>217</v>
      </c>
      <c r="B553" s="10" t="s">
        <v>563</v>
      </c>
      <c r="C553" s="10"/>
      <c r="D553" s="57">
        <f>D554</f>
        <v>50</v>
      </c>
    </row>
    <row r="554" spans="1:4" ht="13.5">
      <c r="A554" s="17" t="s">
        <v>149</v>
      </c>
      <c r="B554" s="10" t="s">
        <v>563</v>
      </c>
      <c r="C554" s="10" t="s">
        <v>151</v>
      </c>
      <c r="D554" s="57">
        <f>D555</f>
        <v>50</v>
      </c>
    </row>
    <row r="555" spans="1:4" ht="13.5">
      <c r="A555" s="17" t="s">
        <v>150</v>
      </c>
      <c r="B555" s="10" t="s">
        <v>563</v>
      </c>
      <c r="C555" s="10" t="s">
        <v>152</v>
      </c>
      <c r="D555" s="57">
        <f>ведомственная!F309</f>
        <v>50</v>
      </c>
    </row>
    <row r="556" spans="1:4" ht="27">
      <c r="A556" s="15" t="s">
        <v>397</v>
      </c>
      <c r="B556" s="10" t="s">
        <v>564</v>
      </c>
      <c r="C556" s="10"/>
      <c r="D556" s="57">
        <f>D557</f>
        <v>10382.299999999999</v>
      </c>
    </row>
    <row r="557" spans="1:4" ht="13.5">
      <c r="A557" s="17" t="s">
        <v>79</v>
      </c>
      <c r="B557" s="10" t="s">
        <v>564</v>
      </c>
      <c r="C557" s="10" t="s">
        <v>80</v>
      </c>
      <c r="D557" s="57">
        <f>D558</f>
        <v>10382.299999999999</v>
      </c>
    </row>
    <row r="558" spans="1:4" ht="13.5">
      <c r="A558" s="17" t="s">
        <v>88</v>
      </c>
      <c r="B558" s="10" t="s">
        <v>564</v>
      </c>
      <c r="C558" s="10" t="s">
        <v>89</v>
      </c>
      <c r="D558" s="57">
        <f>ведомственная!F312</f>
        <v>10382.299999999999</v>
      </c>
    </row>
    <row r="559" spans="1:4" ht="13.5">
      <c r="A559" s="17" t="s">
        <v>218</v>
      </c>
      <c r="B559" s="10" t="s">
        <v>565</v>
      </c>
      <c r="C559" s="10"/>
      <c r="D559" s="57">
        <f>D560</f>
        <v>50</v>
      </c>
    </row>
    <row r="560" spans="1:4" ht="13.5">
      <c r="A560" s="17" t="s">
        <v>149</v>
      </c>
      <c r="B560" s="10" t="s">
        <v>565</v>
      </c>
      <c r="C560" s="10" t="s">
        <v>151</v>
      </c>
      <c r="D560" s="57">
        <f>D561</f>
        <v>50</v>
      </c>
    </row>
    <row r="561" spans="1:4" ht="13.5">
      <c r="A561" s="17" t="s">
        <v>150</v>
      </c>
      <c r="B561" s="10" t="s">
        <v>565</v>
      </c>
      <c r="C561" s="10" t="s">
        <v>152</v>
      </c>
      <c r="D561" s="57">
        <f>ведомственная!F315</f>
        <v>50</v>
      </c>
    </row>
    <row r="562" spans="1:4">
      <c r="A562" s="55"/>
      <c r="B562" s="55"/>
      <c r="C562" s="55"/>
      <c r="D562" s="64"/>
    </row>
    <row r="563" spans="1:4" ht="25.5">
      <c r="A563" s="48" t="s">
        <v>386</v>
      </c>
      <c r="B563" s="46" t="s">
        <v>100</v>
      </c>
      <c r="C563" s="46"/>
      <c r="D563" s="63">
        <f>D564+D567+D570</f>
        <v>8386.7000000000007</v>
      </c>
    </row>
    <row r="564" spans="1:4" ht="27">
      <c r="A564" s="17" t="s">
        <v>383</v>
      </c>
      <c r="B564" s="10" t="s">
        <v>101</v>
      </c>
      <c r="C564" s="10"/>
      <c r="D564" s="57">
        <f>D565</f>
        <v>6000</v>
      </c>
    </row>
    <row r="565" spans="1:4" ht="13.5">
      <c r="A565" s="16" t="s">
        <v>153</v>
      </c>
      <c r="B565" s="10" t="s">
        <v>101</v>
      </c>
      <c r="C565" s="10" t="s">
        <v>155</v>
      </c>
      <c r="D565" s="57">
        <f>D566</f>
        <v>6000</v>
      </c>
    </row>
    <row r="566" spans="1:4" ht="27">
      <c r="A566" s="15" t="s">
        <v>225</v>
      </c>
      <c r="B566" s="10" t="s">
        <v>101</v>
      </c>
      <c r="C566" s="10" t="s">
        <v>87</v>
      </c>
      <c r="D566" s="57">
        <f>ведомственная!F46</f>
        <v>6000</v>
      </c>
    </row>
    <row r="567" spans="1:4" ht="27">
      <c r="A567" s="17" t="s">
        <v>384</v>
      </c>
      <c r="B567" s="10" t="s">
        <v>102</v>
      </c>
      <c r="C567" s="10"/>
      <c r="D567" s="57">
        <f>D568</f>
        <v>1500</v>
      </c>
    </row>
    <row r="568" spans="1:4" ht="13.5">
      <c r="A568" s="17" t="s">
        <v>149</v>
      </c>
      <c r="B568" s="10" t="s">
        <v>102</v>
      </c>
      <c r="C568" s="10" t="s">
        <v>151</v>
      </c>
      <c r="D568" s="57">
        <f>D569</f>
        <v>1500</v>
      </c>
    </row>
    <row r="569" spans="1:4" ht="13.5">
      <c r="A569" s="17" t="s">
        <v>150</v>
      </c>
      <c r="B569" s="10" t="s">
        <v>102</v>
      </c>
      <c r="C569" s="10" t="s">
        <v>152</v>
      </c>
      <c r="D569" s="57">
        <f>ведомственная!F49</f>
        <v>1500</v>
      </c>
    </row>
    <row r="570" spans="1:4" ht="27">
      <c r="A570" s="17" t="s">
        <v>385</v>
      </c>
      <c r="B570" s="10" t="s">
        <v>404</v>
      </c>
      <c r="C570" s="10"/>
      <c r="D570" s="57">
        <f>D571</f>
        <v>886.7</v>
      </c>
    </row>
    <row r="571" spans="1:4" ht="13.5">
      <c r="A571" s="17" t="s">
        <v>149</v>
      </c>
      <c r="B571" s="10" t="s">
        <v>404</v>
      </c>
      <c r="C571" s="10" t="s">
        <v>151</v>
      </c>
      <c r="D571" s="57">
        <f>SUM(D572)</f>
        <v>886.7</v>
      </c>
    </row>
    <row r="572" spans="1:4" ht="13.5">
      <c r="A572" s="17" t="s">
        <v>150</v>
      </c>
      <c r="B572" s="10" t="s">
        <v>404</v>
      </c>
      <c r="C572" s="10" t="s">
        <v>152</v>
      </c>
      <c r="D572" s="57">
        <f>ведомственная!F341</f>
        <v>886.7</v>
      </c>
    </row>
    <row r="573" spans="1:4" outlineLevel="3">
      <c r="A573" s="55"/>
      <c r="B573" s="55"/>
      <c r="C573" s="55"/>
      <c r="D573" s="64"/>
    </row>
    <row r="574" spans="1:4" ht="25.5" outlineLevel="3">
      <c r="A574" s="45" t="s">
        <v>180</v>
      </c>
      <c r="B574" s="46" t="s">
        <v>505</v>
      </c>
      <c r="C574" s="46"/>
      <c r="D574" s="63">
        <f>D575+D597</f>
        <v>198107.8</v>
      </c>
    </row>
    <row r="575" spans="1:4" ht="30" customHeight="1" outlineLevel="3">
      <c r="A575" s="39" t="s">
        <v>389</v>
      </c>
      <c r="B575" s="13" t="s">
        <v>510</v>
      </c>
      <c r="C575" s="13"/>
      <c r="D575" s="59">
        <f>D576+D579+D582+D585+D588+D591</f>
        <v>193520.8</v>
      </c>
    </row>
    <row r="576" spans="1:4" ht="27" outlineLevel="3">
      <c r="A576" s="15" t="s">
        <v>390</v>
      </c>
      <c r="B576" s="10" t="s">
        <v>511</v>
      </c>
      <c r="C576" s="10" t="s">
        <v>445</v>
      </c>
      <c r="D576" s="57">
        <f>D577</f>
        <v>62277</v>
      </c>
    </row>
    <row r="577" spans="1:4" ht="13.5" outlineLevel="3">
      <c r="A577" s="17" t="s">
        <v>149</v>
      </c>
      <c r="B577" s="10" t="s">
        <v>511</v>
      </c>
      <c r="C577" s="10" t="s">
        <v>151</v>
      </c>
      <c r="D577" s="57">
        <f>D578</f>
        <v>62277</v>
      </c>
    </row>
    <row r="578" spans="1:4" ht="13.5" outlineLevel="3">
      <c r="A578" s="17" t="s">
        <v>150</v>
      </c>
      <c r="B578" s="10" t="s">
        <v>511</v>
      </c>
      <c r="C578" s="10" t="s">
        <v>152</v>
      </c>
      <c r="D578" s="57">
        <f>ведомственная!F183</f>
        <v>62277</v>
      </c>
    </row>
    <row r="579" spans="1:4" ht="27" hidden="1" outlineLevel="3">
      <c r="A579" s="15" t="s">
        <v>391</v>
      </c>
      <c r="B579" s="10" t="s">
        <v>512</v>
      </c>
      <c r="C579" s="10" t="s">
        <v>445</v>
      </c>
      <c r="D579" s="57">
        <f>D580</f>
        <v>0</v>
      </c>
    </row>
    <row r="580" spans="1:4" ht="13.5" hidden="1" outlineLevel="3">
      <c r="A580" s="17" t="s">
        <v>149</v>
      </c>
      <c r="B580" s="10" t="s">
        <v>512</v>
      </c>
      <c r="C580" s="10" t="s">
        <v>151</v>
      </c>
      <c r="D580" s="57">
        <f>D581</f>
        <v>0</v>
      </c>
    </row>
    <row r="581" spans="1:4" ht="13.5" hidden="1" outlineLevel="3">
      <c r="A581" s="17" t="s">
        <v>150</v>
      </c>
      <c r="B581" s="10" t="s">
        <v>512</v>
      </c>
      <c r="C581" s="10" t="s">
        <v>152</v>
      </c>
      <c r="D581" s="57">
        <f>ведомственная!F186</f>
        <v>0</v>
      </c>
    </row>
    <row r="582" spans="1:4" ht="40.5" hidden="1" outlineLevel="3">
      <c r="A582" s="17" t="s">
        <v>352</v>
      </c>
      <c r="B582" s="10" t="s">
        <v>513</v>
      </c>
      <c r="C582" s="10" t="s">
        <v>445</v>
      </c>
      <c r="D582" s="57">
        <f>D583</f>
        <v>0</v>
      </c>
    </row>
    <row r="583" spans="1:4" ht="13.5" hidden="1" outlineLevel="3">
      <c r="A583" s="17" t="s">
        <v>149</v>
      </c>
      <c r="B583" s="10" t="s">
        <v>513</v>
      </c>
      <c r="C583" s="10" t="s">
        <v>151</v>
      </c>
      <c r="D583" s="57">
        <f>D584</f>
        <v>0</v>
      </c>
    </row>
    <row r="584" spans="1:4" ht="13.5" hidden="1" outlineLevel="3">
      <c r="A584" s="17" t="s">
        <v>150</v>
      </c>
      <c r="B584" s="10" t="s">
        <v>513</v>
      </c>
      <c r="C584" s="10" t="s">
        <v>152</v>
      </c>
      <c r="D584" s="57">
        <f>ведомственная!F189</f>
        <v>0</v>
      </c>
    </row>
    <row r="585" spans="1:4" ht="25.5" outlineLevel="3">
      <c r="A585" s="90" t="s">
        <v>550</v>
      </c>
      <c r="B585" s="10" t="s">
        <v>551</v>
      </c>
      <c r="C585" s="10" t="s">
        <v>445</v>
      </c>
      <c r="D585" s="57">
        <f>D586</f>
        <v>131243.79999999999</v>
      </c>
    </row>
    <row r="586" spans="1:4" ht="13.5" outlineLevel="3">
      <c r="A586" s="17" t="s">
        <v>149</v>
      </c>
      <c r="B586" s="10" t="s">
        <v>551</v>
      </c>
      <c r="C586" s="10" t="s">
        <v>151</v>
      </c>
      <c r="D586" s="57">
        <f>D587</f>
        <v>131243.79999999999</v>
      </c>
    </row>
    <row r="587" spans="1:4" ht="13.5" outlineLevel="3">
      <c r="A587" s="17" t="s">
        <v>150</v>
      </c>
      <c r="B587" s="10" t="s">
        <v>551</v>
      </c>
      <c r="C587" s="10" t="s">
        <v>152</v>
      </c>
      <c r="D587" s="57">
        <f>ведомственная!F192</f>
        <v>131243.79999999999</v>
      </c>
    </row>
    <row r="588" spans="1:4" ht="13.5" hidden="1" outlineLevel="3">
      <c r="A588" s="90" t="s">
        <v>554</v>
      </c>
      <c r="B588" s="10" t="s">
        <v>555</v>
      </c>
      <c r="C588" s="10" t="s">
        <v>445</v>
      </c>
      <c r="D588" s="57">
        <f>D589</f>
        <v>0</v>
      </c>
    </row>
    <row r="589" spans="1:4" ht="13.5" hidden="1" outlineLevel="3">
      <c r="A589" s="17" t="s">
        <v>149</v>
      </c>
      <c r="B589" s="10" t="s">
        <v>555</v>
      </c>
      <c r="C589" s="10" t="s">
        <v>151</v>
      </c>
      <c r="D589" s="57">
        <f>D590</f>
        <v>0</v>
      </c>
    </row>
    <row r="590" spans="1:4" ht="13.5" hidden="1" outlineLevel="3">
      <c r="A590" s="17" t="s">
        <v>150</v>
      </c>
      <c r="B590" s="10" t="s">
        <v>555</v>
      </c>
      <c r="C590" s="10" t="s">
        <v>152</v>
      </c>
      <c r="D590" s="57"/>
    </row>
    <row r="591" spans="1:4" ht="13.5" hidden="1" outlineLevel="3">
      <c r="A591" s="90" t="s">
        <v>552</v>
      </c>
      <c r="B591" s="10" t="s">
        <v>556</v>
      </c>
      <c r="C591" s="10" t="s">
        <v>445</v>
      </c>
      <c r="D591" s="57">
        <f>D592</f>
        <v>0</v>
      </c>
    </row>
    <row r="592" spans="1:4" ht="13.5" hidden="1" outlineLevel="3">
      <c r="A592" s="17" t="s">
        <v>149</v>
      </c>
      <c r="B592" s="10" t="s">
        <v>556</v>
      </c>
      <c r="C592" s="10" t="s">
        <v>151</v>
      </c>
      <c r="D592" s="57">
        <f>D593</f>
        <v>0</v>
      </c>
    </row>
    <row r="593" spans="1:4" ht="13.5" hidden="1" outlineLevel="3">
      <c r="A593" s="17" t="s">
        <v>150</v>
      </c>
      <c r="B593" s="10" t="s">
        <v>556</v>
      </c>
      <c r="C593" s="10" t="s">
        <v>152</v>
      </c>
      <c r="D593" s="57"/>
    </row>
    <row r="594" spans="1:4" ht="25.5" hidden="1" outlineLevel="3">
      <c r="A594" s="90" t="s">
        <v>553</v>
      </c>
      <c r="B594" s="10" t="s">
        <v>557</v>
      </c>
      <c r="C594" s="10" t="s">
        <v>445</v>
      </c>
      <c r="D594" s="57">
        <f>D595</f>
        <v>0</v>
      </c>
    </row>
    <row r="595" spans="1:4" ht="13.5" hidden="1" outlineLevel="3">
      <c r="A595" s="17" t="s">
        <v>149</v>
      </c>
      <c r="B595" s="10" t="s">
        <v>557</v>
      </c>
      <c r="C595" s="10" t="s">
        <v>151</v>
      </c>
      <c r="D595" s="57">
        <f>D596</f>
        <v>0</v>
      </c>
    </row>
    <row r="596" spans="1:4" ht="13.5" hidden="1" outlineLevel="3">
      <c r="A596" s="17" t="s">
        <v>150</v>
      </c>
      <c r="B596" s="10" t="s">
        <v>557</v>
      </c>
      <c r="C596" s="10" t="s">
        <v>152</v>
      </c>
      <c r="D596" s="57"/>
    </row>
    <row r="597" spans="1:4" ht="31.5" customHeight="1" outlineLevel="3">
      <c r="A597" s="49" t="s">
        <v>181</v>
      </c>
      <c r="B597" s="13" t="s">
        <v>506</v>
      </c>
      <c r="C597" s="13"/>
      <c r="D597" s="59">
        <f>D598+D601</f>
        <v>4587</v>
      </c>
    </row>
    <row r="598" spans="1:4" ht="41.25" customHeight="1" outlineLevel="3">
      <c r="A598" s="32" t="s">
        <v>415</v>
      </c>
      <c r="B598" s="10" t="s">
        <v>507</v>
      </c>
      <c r="C598" s="10" t="s">
        <v>445</v>
      </c>
      <c r="D598" s="57">
        <f>D599</f>
        <v>272</v>
      </c>
    </row>
    <row r="599" spans="1:4" ht="13.5" outlineLevel="3">
      <c r="A599" s="17" t="s">
        <v>149</v>
      </c>
      <c r="B599" s="10" t="s">
        <v>507</v>
      </c>
      <c r="C599" s="10" t="s">
        <v>151</v>
      </c>
      <c r="D599" s="57">
        <f>D600</f>
        <v>272</v>
      </c>
    </row>
    <row r="600" spans="1:4" ht="13.5" outlineLevel="3">
      <c r="A600" s="17" t="s">
        <v>150</v>
      </c>
      <c r="B600" s="10" t="s">
        <v>507</v>
      </c>
      <c r="C600" s="10" t="s">
        <v>152</v>
      </c>
      <c r="D600" s="57">
        <f>ведомственная!F174</f>
        <v>272</v>
      </c>
    </row>
    <row r="601" spans="1:4" ht="40.5" outlineLevel="3">
      <c r="A601" s="17" t="s">
        <v>440</v>
      </c>
      <c r="B601" s="10" t="s">
        <v>508</v>
      </c>
      <c r="C601" s="10"/>
      <c r="D601" s="57">
        <f>D602</f>
        <v>4315</v>
      </c>
    </row>
    <row r="602" spans="1:4" ht="13.5" outlineLevel="3">
      <c r="A602" s="17" t="s">
        <v>149</v>
      </c>
      <c r="B602" s="10" t="s">
        <v>508</v>
      </c>
      <c r="C602" s="10" t="s">
        <v>151</v>
      </c>
      <c r="D602" s="57">
        <f>D603</f>
        <v>4315</v>
      </c>
    </row>
    <row r="603" spans="1:4" ht="13.5" outlineLevel="3">
      <c r="A603" s="17" t="s">
        <v>150</v>
      </c>
      <c r="B603" s="10" t="s">
        <v>508</v>
      </c>
      <c r="C603" s="10" t="s">
        <v>152</v>
      </c>
      <c r="D603" s="57">
        <f>ведомственная!F177</f>
        <v>4315</v>
      </c>
    </row>
    <row r="604" spans="1:4" ht="13.5" outlineLevel="3">
      <c r="A604" s="17"/>
      <c r="B604" s="10"/>
      <c r="C604" s="10"/>
      <c r="D604" s="57"/>
    </row>
    <row r="605" spans="1:4" ht="25.5" outlineLevel="3">
      <c r="A605" s="45" t="s">
        <v>184</v>
      </c>
      <c r="B605" s="13" t="s">
        <v>521</v>
      </c>
      <c r="C605" s="46"/>
      <c r="D605" s="63">
        <f>D606+D610</f>
        <v>7469</v>
      </c>
    </row>
    <row r="606" spans="1:4" ht="13.5" outlineLevel="3">
      <c r="A606" s="37" t="s">
        <v>393</v>
      </c>
      <c r="B606" s="13" t="s">
        <v>525</v>
      </c>
      <c r="C606" s="13"/>
      <c r="D606" s="59">
        <f>D607</f>
        <v>4469</v>
      </c>
    </row>
    <row r="607" spans="1:4" ht="13.5" outlineLevel="3">
      <c r="A607" s="15" t="s">
        <v>394</v>
      </c>
      <c r="B607" s="10" t="s">
        <v>526</v>
      </c>
      <c r="C607" s="10"/>
      <c r="D607" s="57">
        <f>D608</f>
        <v>4469</v>
      </c>
    </row>
    <row r="608" spans="1:4" ht="13.5" outlineLevel="3">
      <c r="A608" s="17" t="s">
        <v>149</v>
      </c>
      <c r="B608" s="10" t="s">
        <v>526</v>
      </c>
      <c r="C608" s="10" t="s">
        <v>151</v>
      </c>
      <c r="D608" s="57">
        <f>D609</f>
        <v>4469</v>
      </c>
    </row>
    <row r="609" spans="1:4" ht="13.5" outlineLevel="3">
      <c r="A609" s="17" t="s">
        <v>150</v>
      </c>
      <c r="B609" s="10" t="s">
        <v>526</v>
      </c>
      <c r="C609" s="10" t="s">
        <v>152</v>
      </c>
      <c r="D609" s="57">
        <f>ведомственная!F257</f>
        <v>4469</v>
      </c>
    </row>
    <row r="610" spans="1:4" ht="13.5" outlineLevel="3">
      <c r="A610" s="40" t="s">
        <v>595</v>
      </c>
      <c r="B610" s="13" t="s">
        <v>596</v>
      </c>
      <c r="C610" s="13"/>
      <c r="D610" s="59">
        <f>D611</f>
        <v>3000</v>
      </c>
    </row>
    <row r="611" spans="1:4" ht="40.5" outlineLevel="3">
      <c r="A611" s="17" t="s">
        <v>598</v>
      </c>
      <c r="B611" s="10" t="s">
        <v>597</v>
      </c>
      <c r="C611" s="10"/>
      <c r="D611" s="57">
        <f>D612</f>
        <v>3000</v>
      </c>
    </row>
    <row r="612" spans="1:4" ht="13.5" outlineLevel="3">
      <c r="A612" s="17" t="s">
        <v>149</v>
      </c>
      <c r="B612" s="10" t="s">
        <v>597</v>
      </c>
      <c r="C612" s="10" t="s">
        <v>151</v>
      </c>
      <c r="D612" s="57">
        <f>D613</f>
        <v>3000</v>
      </c>
    </row>
    <row r="613" spans="1:4" ht="13.5" outlineLevel="3">
      <c r="A613" s="17" t="s">
        <v>150</v>
      </c>
      <c r="B613" s="10" t="s">
        <v>597</v>
      </c>
      <c r="C613" s="10" t="s">
        <v>152</v>
      </c>
      <c r="D613" s="57">
        <f>ведомственная!F261</f>
        <v>3000</v>
      </c>
    </row>
    <row r="614" spans="1:4" ht="13.5" outlineLevel="3">
      <c r="A614" s="25"/>
      <c r="B614" s="10"/>
      <c r="C614" s="10"/>
      <c r="D614" s="57"/>
    </row>
    <row r="615" spans="1:4" ht="25.5" outlineLevel="3">
      <c r="A615" s="50" t="s">
        <v>243</v>
      </c>
      <c r="B615" s="46" t="s">
        <v>290</v>
      </c>
      <c r="C615" s="46"/>
      <c r="D615" s="63">
        <f>D616</f>
        <v>20</v>
      </c>
    </row>
    <row r="616" spans="1:4" ht="13.5" outlineLevel="3">
      <c r="A616" s="17" t="s">
        <v>234</v>
      </c>
      <c r="B616" s="10" t="s">
        <v>291</v>
      </c>
      <c r="C616" s="10"/>
      <c r="D616" s="57">
        <f>D617</f>
        <v>20</v>
      </c>
    </row>
    <row r="617" spans="1:4" ht="13.5" outlineLevel="3">
      <c r="A617" s="17" t="s">
        <v>149</v>
      </c>
      <c r="B617" s="10" t="s">
        <v>291</v>
      </c>
      <c r="C617" s="10" t="s">
        <v>151</v>
      </c>
      <c r="D617" s="57">
        <f>D618</f>
        <v>20</v>
      </c>
    </row>
    <row r="618" spans="1:4" ht="13.5" outlineLevel="3">
      <c r="A618" s="17" t="s">
        <v>150</v>
      </c>
      <c r="B618" s="10" t="s">
        <v>291</v>
      </c>
      <c r="C618" s="10" t="s">
        <v>152</v>
      </c>
      <c r="D618" s="57">
        <f>ведомственная!F605</f>
        <v>20</v>
      </c>
    </row>
    <row r="619" spans="1:4" ht="13.5" outlineLevel="3">
      <c r="A619" s="24"/>
      <c r="B619" s="10"/>
      <c r="C619" s="10"/>
      <c r="D619" s="57"/>
    </row>
    <row r="620" spans="1:4" ht="25.5" outlineLevel="3">
      <c r="A620" s="47" t="s">
        <v>424</v>
      </c>
      <c r="B620" s="13" t="s">
        <v>298</v>
      </c>
      <c r="C620" s="46"/>
      <c r="D620" s="63">
        <f>D621+D637</f>
        <v>61776</v>
      </c>
    </row>
    <row r="621" spans="1:4" ht="13.5" outlineLevel="3">
      <c r="A621" s="38" t="s">
        <v>425</v>
      </c>
      <c r="B621" s="13" t="s">
        <v>330</v>
      </c>
      <c r="C621" s="13"/>
      <c r="D621" s="59">
        <f>D622+D631+D634</f>
        <v>56277</v>
      </c>
    </row>
    <row r="622" spans="1:4" ht="13.5" outlineLevel="3">
      <c r="A622" s="15" t="s">
        <v>249</v>
      </c>
      <c r="B622" s="10" t="s">
        <v>331</v>
      </c>
      <c r="C622" s="10" t="s">
        <v>445</v>
      </c>
      <c r="D622" s="57">
        <f>D627+D623+D625+D629</f>
        <v>54027</v>
      </c>
    </row>
    <row r="623" spans="1:4" ht="27" outlineLevel="3">
      <c r="A623" s="17" t="s">
        <v>147</v>
      </c>
      <c r="B623" s="10" t="s">
        <v>331</v>
      </c>
      <c r="C623" s="10" t="s">
        <v>129</v>
      </c>
      <c r="D623" s="57">
        <f>D624</f>
        <v>5300</v>
      </c>
    </row>
    <row r="624" spans="1:4" ht="13.5" outlineLevel="3">
      <c r="A624" s="17" t="s">
        <v>169</v>
      </c>
      <c r="B624" s="10" t="s">
        <v>331</v>
      </c>
      <c r="C624" s="10" t="s">
        <v>170</v>
      </c>
      <c r="D624" s="57">
        <f>ведомственная!F654</f>
        <v>5300</v>
      </c>
    </row>
    <row r="625" spans="1:4" ht="13.5" outlineLevel="3">
      <c r="A625" s="17" t="s">
        <v>149</v>
      </c>
      <c r="B625" s="10" t="s">
        <v>331</v>
      </c>
      <c r="C625" s="10" t="s">
        <v>151</v>
      </c>
      <c r="D625" s="57">
        <f>D626</f>
        <v>185</v>
      </c>
    </row>
    <row r="626" spans="1:4" ht="13.5" outlineLevel="3">
      <c r="A626" s="17" t="s">
        <v>150</v>
      </c>
      <c r="B626" s="10" t="s">
        <v>331</v>
      </c>
      <c r="C626" s="10" t="s">
        <v>152</v>
      </c>
      <c r="D626" s="57">
        <f>ведомственная!F656</f>
        <v>185</v>
      </c>
    </row>
    <row r="627" spans="1:4" ht="13.5" outlineLevel="3">
      <c r="A627" s="17" t="s">
        <v>157</v>
      </c>
      <c r="B627" s="10" t="s">
        <v>331</v>
      </c>
      <c r="C627" s="10" t="s">
        <v>158</v>
      </c>
      <c r="D627" s="57">
        <f>D628</f>
        <v>48541.8</v>
      </c>
    </row>
    <row r="628" spans="1:4" ht="13.5" outlineLevel="3">
      <c r="A628" s="25" t="s">
        <v>166</v>
      </c>
      <c r="B628" s="10" t="s">
        <v>331</v>
      </c>
      <c r="C628" s="10" t="s">
        <v>167</v>
      </c>
      <c r="D628" s="57">
        <f>ведомственная!F658</f>
        <v>48541.8</v>
      </c>
    </row>
    <row r="629" spans="1:4" ht="13.5" outlineLevel="3">
      <c r="A629" s="16" t="s">
        <v>153</v>
      </c>
      <c r="B629" s="10" t="s">
        <v>331</v>
      </c>
      <c r="C629" s="10" t="s">
        <v>155</v>
      </c>
      <c r="D629" s="57">
        <f>D630</f>
        <v>0.2</v>
      </c>
    </row>
    <row r="630" spans="1:4" ht="13.5" outlineLevel="3">
      <c r="A630" s="17" t="s">
        <v>154</v>
      </c>
      <c r="B630" s="10" t="s">
        <v>331</v>
      </c>
      <c r="C630" s="10" t="s">
        <v>156</v>
      </c>
      <c r="D630" s="57">
        <f>ведомственная!F660</f>
        <v>0.2</v>
      </c>
    </row>
    <row r="631" spans="1:4" ht="27" outlineLevel="3">
      <c r="A631" s="25" t="s">
        <v>241</v>
      </c>
      <c r="B631" s="10" t="s">
        <v>299</v>
      </c>
      <c r="C631" s="10" t="s">
        <v>445</v>
      </c>
      <c r="D631" s="57">
        <f>D632</f>
        <v>29</v>
      </c>
    </row>
    <row r="632" spans="1:4" ht="13.5" outlineLevel="3">
      <c r="A632" s="17" t="s">
        <v>157</v>
      </c>
      <c r="B632" s="10" t="s">
        <v>299</v>
      </c>
      <c r="C632" s="10" t="s">
        <v>158</v>
      </c>
      <c r="D632" s="57">
        <f>D633</f>
        <v>29</v>
      </c>
    </row>
    <row r="633" spans="1:4" ht="13.5" outlineLevel="3">
      <c r="A633" s="25" t="s">
        <v>166</v>
      </c>
      <c r="B633" s="10" t="s">
        <v>299</v>
      </c>
      <c r="C633" s="10" t="s">
        <v>167</v>
      </c>
      <c r="D633" s="57">
        <f>ведомственная!F663</f>
        <v>29</v>
      </c>
    </row>
    <row r="634" spans="1:4" ht="13.5" outlineLevel="3">
      <c r="A634" s="15" t="s">
        <v>240</v>
      </c>
      <c r="B634" s="10" t="s">
        <v>300</v>
      </c>
      <c r="C634" s="10"/>
      <c r="D634" s="57">
        <f>D635</f>
        <v>2221</v>
      </c>
    </row>
    <row r="635" spans="1:4" ht="13.5" outlineLevel="3">
      <c r="A635" s="17" t="s">
        <v>157</v>
      </c>
      <c r="B635" s="10" t="s">
        <v>300</v>
      </c>
      <c r="C635" s="10" t="s">
        <v>158</v>
      </c>
      <c r="D635" s="57">
        <f>D636</f>
        <v>2221</v>
      </c>
    </row>
    <row r="636" spans="1:4" ht="13.5" outlineLevel="3">
      <c r="A636" s="25" t="s">
        <v>166</v>
      </c>
      <c r="B636" s="10" t="s">
        <v>300</v>
      </c>
      <c r="C636" s="10" t="s">
        <v>167</v>
      </c>
      <c r="D636" s="57">
        <f>ведомственная!F666</f>
        <v>2221</v>
      </c>
    </row>
    <row r="637" spans="1:4" ht="13.5" outlineLevel="3">
      <c r="A637" s="38" t="s">
        <v>47</v>
      </c>
      <c r="B637" s="13" t="s">
        <v>302</v>
      </c>
      <c r="C637" s="13"/>
      <c r="D637" s="59">
        <f>D638+D641</f>
        <v>5499</v>
      </c>
    </row>
    <row r="638" spans="1:4" ht="13.5" outlineLevel="3">
      <c r="A638" s="15" t="s">
        <v>249</v>
      </c>
      <c r="B638" s="10" t="s">
        <v>303</v>
      </c>
      <c r="C638" s="10" t="s">
        <v>445</v>
      </c>
      <c r="D638" s="57">
        <f>D639</f>
        <v>5349</v>
      </c>
    </row>
    <row r="639" spans="1:4" ht="13.5" outlineLevel="3">
      <c r="A639" s="17" t="s">
        <v>157</v>
      </c>
      <c r="B639" s="10" t="s">
        <v>303</v>
      </c>
      <c r="C639" s="10" t="s">
        <v>158</v>
      </c>
      <c r="D639" s="57">
        <f>D640</f>
        <v>5349</v>
      </c>
    </row>
    <row r="640" spans="1:4" ht="13.5" outlineLevel="3">
      <c r="A640" s="25" t="s">
        <v>166</v>
      </c>
      <c r="B640" s="10" t="s">
        <v>303</v>
      </c>
      <c r="C640" s="10" t="s">
        <v>167</v>
      </c>
      <c r="D640" s="57">
        <f>ведомственная!F670</f>
        <v>5349</v>
      </c>
    </row>
    <row r="641" spans="1:4" ht="13.5" outlineLevel="3">
      <c r="A641" s="15" t="s">
        <v>240</v>
      </c>
      <c r="B641" s="10" t="s">
        <v>301</v>
      </c>
      <c r="C641" s="10" t="s">
        <v>445</v>
      </c>
      <c r="D641" s="57">
        <f>D642</f>
        <v>150</v>
      </c>
    </row>
    <row r="642" spans="1:4" ht="13.5" outlineLevel="3">
      <c r="A642" s="17" t="s">
        <v>157</v>
      </c>
      <c r="B642" s="10" t="s">
        <v>301</v>
      </c>
      <c r="C642" s="10" t="s">
        <v>158</v>
      </c>
      <c r="D642" s="57">
        <f>D643</f>
        <v>150</v>
      </c>
    </row>
    <row r="643" spans="1:4" ht="13.5" outlineLevel="3">
      <c r="A643" s="25" t="s">
        <v>166</v>
      </c>
      <c r="B643" s="10" t="s">
        <v>301</v>
      </c>
      <c r="C643" s="10" t="s">
        <v>167</v>
      </c>
      <c r="D643" s="57">
        <f>ведомственная!F673</f>
        <v>150</v>
      </c>
    </row>
    <row r="644" spans="1:4" ht="13.5" outlineLevel="3">
      <c r="A644" s="25"/>
      <c r="B644" s="10"/>
      <c r="C644" s="10"/>
      <c r="D644" s="57"/>
    </row>
    <row r="645" spans="1:4" ht="25.5" outlineLevel="3">
      <c r="A645" s="45" t="s">
        <v>478</v>
      </c>
      <c r="B645" s="13" t="s">
        <v>103</v>
      </c>
      <c r="C645" s="46"/>
      <c r="D645" s="63">
        <f>D658+D663+D668+D646+D649+D652+D655</f>
        <v>80505</v>
      </c>
    </row>
    <row r="646" spans="1:4" ht="27" outlineLevel="3">
      <c r="A646" s="15" t="s">
        <v>480</v>
      </c>
      <c r="B646" s="10" t="s">
        <v>405</v>
      </c>
      <c r="C646" s="10"/>
      <c r="D646" s="57">
        <f>D647</f>
        <v>10</v>
      </c>
    </row>
    <row r="647" spans="1:4" ht="13.5" outlineLevel="3">
      <c r="A647" s="17" t="s">
        <v>149</v>
      </c>
      <c r="B647" s="10" t="s">
        <v>405</v>
      </c>
      <c r="C647" s="10" t="s">
        <v>151</v>
      </c>
      <c r="D647" s="57">
        <f>D648</f>
        <v>10</v>
      </c>
    </row>
    <row r="648" spans="1:4" ht="13.5" outlineLevel="3">
      <c r="A648" s="17" t="s">
        <v>150</v>
      </c>
      <c r="B648" s="10" t="s">
        <v>405</v>
      </c>
      <c r="C648" s="10" t="s">
        <v>152</v>
      </c>
      <c r="D648" s="57">
        <f>ведомственная!F345</f>
        <v>10</v>
      </c>
    </row>
    <row r="649" spans="1:4" ht="27" outlineLevel="3">
      <c r="A649" s="15" t="s">
        <v>481</v>
      </c>
      <c r="B649" s="10" t="s">
        <v>406</v>
      </c>
      <c r="C649" s="10"/>
      <c r="D649" s="57">
        <f>D650</f>
        <v>500</v>
      </c>
    </row>
    <row r="650" spans="1:4" ht="13.5" outlineLevel="3">
      <c r="A650" s="17" t="s">
        <v>79</v>
      </c>
      <c r="B650" s="10" t="s">
        <v>406</v>
      </c>
      <c r="C650" s="10" t="s">
        <v>80</v>
      </c>
      <c r="D650" s="57">
        <f>D651</f>
        <v>500</v>
      </c>
    </row>
    <row r="651" spans="1:4" ht="13.5" outlineLevel="3">
      <c r="A651" s="17" t="s">
        <v>88</v>
      </c>
      <c r="B651" s="10" t="s">
        <v>406</v>
      </c>
      <c r="C651" s="10" t="s">
        <v>89</v>
      </c>
      <c r="D651" s="57">
        <f>ведомственная!F348</f>
        <v>500</v>
      </c>
    </row>
    <row r="652" spans="1:4" ht="13.5" outlineLevel="3">
      <c r="A652" s="15" t="s">
        <v>483</v>
      </c>
      <c r="B652" s="10" t="s">
        <v>407</v>
      </c>
      <c r="C652" s="10"/>
      <c r="D652" s="57">
        <f>D653</f>
        <v>100</v>
      </c>
    </row>
    <row r="653" spans="1:4" ht="13.5" outlineLevel="3">
      <c r="A653" s="17" t="s">
        <v>149</v>
      </c>
      <c r="B653" s="10" t="s">
        <v>407</v>
      </c>
      <c r="C653" s="10" t="s">
        <v>151</v>
      </c>
      <c r="D653" s="57">
        <f>D654</f>
        <v>100</v>
      </c>
    </row>
    <row r="654" spans="1:4" ht="13.5" outlineLevel="3">
      <c r="A654" s="17" t="s">
        <v>150</v>
      </c>
      <c r="B654" s="10" t="s">
        <v>407</v>
      </c>
      <c r="C654" s="10" t="s">
        <v>152</v>
      </c>
      <c r="D654" s="57">
        <f>ведомственная!F351</f>
        <v>100</v>
      </c>
    </row>
    <row r="655" spans="1:4" ht="13.5" outlineLevel="3">
      <c r="A655" s="15" t="s">
        <v>482</v>
      </c>
      <c r="B655" s="10" t="s">
        <v>408</v>
      </c>
      <c r="C655" s="10"/>
      <c r="D655" s="57">
        <f>D656</f>
        <v>50</v>
      </c>
    </row>
    <row r="656" spans="1:4" ht="13.5" outlineLevel="3">
      <c r="A656" s="17" t="s">
        <v>149</v>
      </c>
      <c r="B656" s="10" t="s">
        <v>408</v>
      </c>
      <c r="C656" s="10" t="s">
        <v>151</v>
      </c>
      <c r="D656" s="57">
        <f>D657</f>
        <v>50</v>
      </c>
    </row>
    <row r="657" spans="1:4" ht="13.5" outlineLevel="3">
      <c r="A657" s="17" t="s">
        <v>150</v>
      </c>
      <c r="B657" s="10" t="s">
        <v>408</v>
      </c>
      <c r="C657" s="10" t="s">
        <v>152</v>
      </c>
      <c r="D657" s="57">
        <f>ведомственная!F354</f>
        <v>50</v>
      </c>
    </row>
    <row r="658" spans="1:4" ht="13.5" outlineLevel="3">
      <c r="A658" s="15" t="s">
        <v>72</v>
      </c>
      <c r="B658" s="10" t="s">
        <v>409</v>
      </c>
      <c r="C658" s="10" t="s">
        <v>445</v>
      </c>
      <c r="D658" s="57">
        <f>D661+D659</f>
        <v>52455</v>
      </c>
    </row>
    <row r="659" spans="1:4" ht="13.5" outlineLevel="3">
      <c r="A659" s="17" t="s">
        <v>149</v>
      </c>
      <c r="B659" s="10" t="s">
        <v>409</v>
      </c>
      <c r="C659" s="10" t="s">
        <v>151</v>
      </c>
      <c r="D659" s="57">
        <f>D660</f>
        <v>489.7</v>
      </c>
    </row>
    <row r="660" spans="1:4" ht="13.5" outlineLevel="3">
      <c r="A660" s="17" t="s">
        <v>150</v>
      </c>
      <c r="B660" s="10" t="s">
        <v>409</v>
      </c>
      <c r="C660" s="10" t="s">
        <v>152</v>
      </c>
      <c r="D660" s="57">
        <f>ведомственная!F357</f>
        <v>489.7</v>
      </c>
    </row>
    <row r="661" spans="1:4" ht="13.5" outlineLevel="3">
      <c r="A661" s="17" t="s">
        <v>79</v>
      </c>
      <c r="B661" s="10" t="s">
        <v>409</v>
      </c>
      <c r="C661" s="10" t="s">
        <v>80</v>
      </c>
      <c r="D661" s="57">
        <f>D662</f>
        <v>51965.3</v>
      </c>
    </row>
    <row r="662" spans="1:4" ht="13.5" outlineLevel="3">
      <c r="A662" s="22" t="s">
        <v>172</v>
      </c>
      <c r="B662" s="10" t="s">
        <v>409</v>
      </c>
      <c r="C662" s="10" t="s">
        <v>173</v>
      </c>
      <c r="D662" s="57">
        <f>ведомственная!F359</f>
        <v>51965.3</v>
      </c>
    </row>
    <row r="663" spans="1:4" ht="13.5" outlineLevel="3">
      <c r="A663" s="17" t="s">
        <v>460</v>
      </c>
      <c r="B663" s="10" t="s">
        <v>104</v>
      </c>
      <c r="C663" s="10"/>
      <c r="D663" s="57">
        <f>D664+D666</f>
        <v>5052</v>
      </c>
    </row>
    <row r="664" spans="1:4" ht="27.75" customHeight="1" outlineLevel="3">
      <c r="A664" s="17" t="s">
        <v>147</v>
      </c>
      <c r="B664" s="10" t="s">
        <v>104</v>
      </c>
      <c r="C664" s="10" t="s">
        <v>129</v>
      </c>
      <c r="D664" s="57">
        <f>D665</f>
        <v>4440.3999999999996</v>
      </c>
    </row>
    <row r="665" spans="1:4" ht="13.5" outlineLevel="3">
      <c r="A665" s="17" t="s">
        <v>148</v>
      </c>
      <c r="B665" s="10" t="s">
        <v>104</v>
      </c>
      <c r="C665" s="10" t="s">
        <v>459</v>
      </c>
      <c r="D665" s="57">
        <f>ведомственная!F53</f>
        <v>4440.3999999999996</v>
      </c>
    </row>
    <row r="666" spans="1:4" ht="13.5" outlineLevel="3">
      <c r="A666" s="17" t="s">
        <v>149</v>
      </c>
      <c r="B666" s="10" t="s">
        <v>104</v>
      </c>
      <c r="C666" s="10" t="s">
        <v>151</v>
      </c>
      <c r="D666" s="57">
        <f>D667</f>
        <v>611.6</v>
      </c>
    </row>
    <row r="667" spans="1:4" ht="13.5" outlineLevel="3">
      <c r="A667" s="17" t="s">
        <v>150</v>
      </c>
      <c r="B667" s="10" t="s">
        <v>104</v>
      </c>
      <c r="C667" s="10" t="s">
        <v>152</v>
      </c>
      <c r="D667" s="57">
        <f>ведомственная!F55</f>
        <v>611.6</v>
      </c>
    </row>
    <row r="668" spans="1:4" ht="17.25" customHeight="1" outlineLevel="3">
      <c r="A668" s="17" t="s">
        <v>15</v>
      </c>
      <c r="B668" s="10" t="s">
        <v>566</v>
      </c>
      <c r="C668" s="10"/>
      <c r="D668" s="57">
        <f>D669</f>
        <v>22338</v>
      </c>
    </row>
    <row r="669" spans="1:4" ht="14.25" customHeight="1" outlineLevel="3">
      <c r="A669" s="17" t="s">
        <v>149</v>
      </c>
      <c r="B669" s="10" t="s">
        <v>566</v>
      </c>
      <c r="C669" s="10" t="s">
        <v>151</v>
      </c>
      <c r="D669" s="57">
        <f>D670</f>
        <v>22338</v>
      </c>
    </row>
    <row r="670" spans="1:4" ht="13.5" outlineLevel="3">
      <c r="A670" s="17" t="s">
        <v>150</v>
      </c>
      <c r="B670" s="10" t="s">
        <v>566</v>
      </c>
      <c r="C670" s="10" t="s">
        <v>152</v>
      </c>
      <c r="D670" s="57">
        <f>ведомственная!F319</f>
        <v>22338</v>
      </c>
    </row>
    <row r="671" spans="1:4" ht="13.5" outlineLevel="3">
      <c r="A671" s="25"/>
      <c r="B671" s="10"/>
      <c r="C671" s="10"/>
      <c r="D671" s="57"/>
    </row>
    <row r="672" spans="1:4" ht="13.5" outlineLevel="3">
      <c r="A672" s="51" t="s">
        <v>178</v>
      </c>
      <c r="B672" s="13" t="s">
        <v>112</v>
      </c>
      <c r="C672" s="46"/>
      <c r="D672" s="63">
        <f>D673+D687+D680+D690+D683</f>
        <v>9020.9</v>
      </c>
    </row>
    <row r="673" spans="1:4" ht="13.5" outlineLevel="3">
      <c r="A673" s="15" t="s">
        <v>455</v>
      </c>
      <c r="B673" s="10" t="s">
        <v>540</v>
      </c>
      <c r="C673" s="10" t="s">
        <v>445</v>
      </c>
      <c r="D673" s="57">
        <f>D674+D676+D678</f>
        <v>6687.9</v>
      </c>
    </row>
    <row r="674" spans="1:4" ht="26.25" customHeight="1" outlineLevel="3">
      <c r="A674" s="17" t="s">
        <v>147</v>
      </c>
      <c r="B674" s="10" t="s">
        <v>540</v>
      </c>
      <c r="C674" s="10" t="s">
        <v>129</v>
      </c>
      <c r="D674" s="57">
        <f>D675</f>
        <v>4882.5</v>
      </c>
    </row>
    <row r="675" spans="1:4" ht="13.5" outlineLevel="3">
      <c r="A675" s="17" t="s">
        <v>148</v>
      </c>
      <c r="B675" s="10" t="s">
        <v>540</v>
      </c>
      <c r="C675" s="10" t="s">
        <v>459</v>
      </c>
      <c r="D675" s="57">
        <f>ведомственная!F805+ведомственная!F814</f>
        <v>4882.5</v>
      </c>
    </row>
    <row r="676" spans="1:4" ht="13.5" outlineLevel="3">
      <c r="A676" s="17" t="s">
        <v>149</v>
      </c>
      <c r="B676" s="10" t="s">
        <v>540</v>
      </c>
      <c r="C676" s="10" t="s">
        <v>151</v>
      </c>
      <c r="D676" s="57">
        <f>D677</f>
        <v>1789.4</v>
      </c>
    </row>
    <row r="677" spans="1:4" ht="13.5" outlineLevel="3">
      <c r="A677" s="17" t="s">
        <v>150</v>
      </c>
      <c r="B677" s="10" t="s">
        <v>540</v>
      </c>
      <c r="C677" s="10" t="s">
        <v>152</v>
      </c>
      <c r="D677" s="57">
        <f>ведомственная!F807+ведомственная!F816</f>
        <v>1789.4</v>
      </c>
    </row>
    <row r="678" spans="1:4" ht="13.5" outlineLevel="3">
      <c r="A678" s="17" t="s">
        <v>153</v>
      </c>
      <c r="B678" s="10" t="s">
        <v>540</v>
      </c>
      <c r="C678" s="10" t="s">
        <v>155</v>
      </c>
      <c r="D678" s="57">
        <f>D679</f>
        <v>16</v>
      </c>
    </row>
    <row r="679" spans="1:4" ht="13.5" outlineLevel="3">
      <c r="A679" s="17" t="s">
        <v>154</v>
      </c>
      <c r="B679" s="10" t="s">
        <v>540</v>
      </c>
      <c r="C679" s="10" t="s">
        <v>156</v>
      </c>
      <c r="D679" s="57">
        <f>ведомственная!F809</f>
        <v>16</v>
      </c>
    </row>
    <row r="680" spans="1:4" ht="18" customHeight="1" outlineLevel="3">
      <c r="A680" s="15" t="s">
        <v>338</v>
      </c>
      <c r="B680" s="10" t="s">
        <v>113</v>
      </c>
      <c r="C680" s="10" t="s">
        <v>445</v>
      </c>
      <c r="D680" s="57">
        <f>D681</f>
        <v>35</v>
      </c>
    </row>
    <row r="681" spans="1:4" ht="13.5" outlineLevel="3">
      <c r="A681" s="17" t="s">
        <v>149</v>
      </c>
      <c r="B681" s="10" t="s">
        <v>113</v>
      </c>
      <c r="C681" s="10" t="s">
        <v>151</v>
      </c>
      <c r="D681" s="57">
        <f>D682</f>
        <v>35</v>
      </c>
    </row>
    <row r="682" spans="1:4" ht="13.5" outlineLevel="3">
      <c r="A682" s="17" t="s">
        <v>150</v>
      </c>
      <c r="B682" s="10" t="s">
        <v>113</v>
      </c>
      <c r="C682" s="10" t="s">
        <v>152</v>
      </c>
      <c r="D682" s="57">
        <f>ведомственная!F83</f>
        <v>35</v>
      </c>
    </row>
    <row r="683" spans="1:4" ht="13.5" outlineLevel="3">
      <c r="A683" s="17" t="s">
        <v>608</v>
      </c>
      <c r="B683" s="10" t="s">
        <v>607</v>
      </c>
      <c r="C683" s="10"/>
      <c r="D683" s="57">
        <f>D684</f>
        <v>500</v>
      </c>
    </row>
    <row r="684" spans="1:4" ht="13.5" outlineLevel="3">
      <c r="A684" s="17" t="s">
        <v>153</v>
      </c>
      <c r="B684" s="10" t="s">
        <v>607</v>
      </c>
      <c r="C684" s="10" t="s">
        <v>155</v>
      </c>
      <c r="D684" s="57">
        <f>D685</f>
        <v>500</v>
      </c>
    </row>
    <row r="685" spans="1:4" ht="13.5" outlineLevel="3">
      <c r="A685" s="17" t="s">
        <v>608</v>
      </c>
      <c r="B685" s="10" t="s">
        <v>607</v>
      </c>
      <c r="C685" s="10" t="s">
        <v>610</v>
      </c>
      <c r="D685" s="57">
        <f>D686</f>
        <v>500</v>
      </c>
    </row>
    <row r="686" spans="1:4" ht="54" outlineLevel="3">
      <c r="A686" s="17" t="s">
        <v>609</v>
      </c>
      <c r="B686" s="10" t="s">
        <v>607</v>
      </c>
      <c r="C686" s="10" t="s">
        <v>611</v>
      </c>
      <c r="D686" s="57">
        <v>500</v>
      </c>
    </row>
    <row r="687" spans="1:4" ht="13.5" outlineLevel="3">
      <c r="A687" s="15" t="s">
        <v>463</v>
      </c>
      <c r="B687" s="10" t="s">
        <v>541</v>
      </c>
      <c r="C687" s="10" t="s">
        <v>445</v>
      </c>
      <c r="D687" s="57">
        <f>D688</f>
        <v>1588</v>
      </c>
    </row>
    <row r="688" spans="1:4" ht="27" customHeight="1" outlineLevel="3">
      <c r="A688" s="17" t="s">
        <v>147</v>
      </c>
      <c r="B688" s="10" t="s">
        <v>541</v>
      </c>
      <c r="C688" s="10" t="s">
        <v>129</v>
      </c>
      <c r="D688" s="57">
        <f>D689</f>
        <v>1588</v>
      </c>
    </row>
    <row r="689" spans="1:4" ht="13.5" outlineLevel="3">
      <c r="A689" s="17" t="s">
        <v>148</v>
      </c>
      <c r="B689" s="10" t="s">
        <v>541</v>
      </c>
      <c r="C689" s="10" t="s">
        <v>459</v>
      </c>
      <c r="D689" s="57">
        <f>ведомственная!F819</f>
        <v>1588</v>
      </c>
    </row>
    <row r="690" spans="1:4" ht="25.5" outlineLevel="3">
      <c r="A690" s="69" t="s">
        <v>17</v>
      </c>
      <c r="B690" s="10" t="s">
        <v>542</v>
      </c>
      <c r="C690" s="10"/>
      <c r="D690" s="57">
        <f>D691</f>
        <v>210</v>
      </c>
    </row>
    <row r="691" spans="1:4" ht="15.75" customHeight="1" outlineLevel="3">
      <c r="A691" s="17" t="s">
        <v>149</v>
      </c>
      <c r="B691" s="10" t="s">
        <v>542</v>
      </c>
      <c r="C691" s="10" t="s">
        <v>151</v>
      </c>
      <c r="D691" s="57">
        <f>D692</f>
        <v>210</v>
      </c>
    </row>
    <row r="692" spans="1:4" ht="17.25" customHeight="1" outlineLevel="3">
      <c r="A692" s="17" t="s">
        <v>150</v>
      </c>
      <c r="B692" s="10" t="s">
        <v>542</v>
      </c>
      <c r="C692" s="10" t="s">
        <v>152</v>
      </c>
      <c r="D692" s="57">
        <f>ведомственная!F822</f>
        <v>210</v>
      </c>
    </row>
    <row r="693" spans="1:4" ht="13.5" outlineLevel="3">
      <c r="A693" s="17"/>
      <c r="B693" s="10"/>
      <c r="C693" s="10"/>
      <c r="D693" s="57"/>
    </row>
    <row r="694" spans="1:4" outlineLevel="3">
      <c r="A694" s="52" t="s">
        <v>443</v>
      </c>
      <c r="B694" s="53"/>
      <c r="C694" s="53"/>
      <c r="D694" s="65">
        <f>D7+D15+D73+D253+D324+D341+D398+D415+D435+D563+D574+D605+D615+D620+D672+D645+D314</f>
        <v>3958288.7</v>
      </c>
    </row>
    <row r="695" spans="1:4" outlineLevel="3"/>
    <row r="696" spans="1:4" outlineLevel="3"/>
    <row r="698" spans="1:4">
      <c r="D698" s="7"/>
    </row>
  </sheetData>
  <mergeCells count="4">
    <mergeCell ref="A1:D1"/>
    <mergeCell ref="A2:H2"/>
    <mergeCell ref="A4:H4"/>
    <mergeCell ref="A3:D3"/>
  </mergeCells>
  <phoneticPr fontId="0" type="noConversion"/>
  <pageMargins left="1.24" right="0.35433070866141736" top="0.51181102362204722" bottom="0.19685039370078741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ведомственная</vt:lpstr>
      <vt:lpstr>функциональная</vt:lpstr>
      <vt:lpstr>программы</vt:lpstr>
      <vt:lpstr>ведомственная!APPT</vt:lpstr>
      <vt:lpstr>функциональная!APPT</vt:lpstr>
      <vt:lpstr>ведомственная!FIO</vt:lpstr>
      <vt:lpstr>функциональная!FIO</vt:lpstr>
      <vt:lpstr>функциональная!SIGN</vt:lpstr>
      <vt:lpstr>ведомственная!Область_печати</vt:lpstr>
      <vt:lpstr>программы!Область_печати</vt:lpstr>
      <vt:lpstr>функциональная!Область_печати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bd</cp:lastModifiedBy>
  <cp:lastPrinted>2016-11-07T09:54:38Z</cp:lastPrinted>
  <dcterms:created xsi:type="dcterms:W3CDTF">2002-03-11T10:22:12Z</dcterms:created>
  <dcterms:modified xsi:type="dcterms:W3CDTF">2016-11-07T10:10:14Z</dcterms:modified>
</cp:coreProperties>
</file>