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\МНПА\700_72\"/>
    </mc:Choice>
  </mc:AlternateContent>
  <bookViews>
    <workbookView xWindow="0" yWindow="0" windowWidth="28800" windowHeight="11175" activeTab="7"/>
  </bookViews>
  <sheets>
    <sheet name="Приложение 1" sheetId="8" r:id="rId1"/>
    <sheet name="Приложение 2" sheetId="1" r:id="rId2"/>
    <sheet name="Приложение 3" sheetId="2" r:id="rId3"/>
    <sheet name="Приложение 4" sheetId="3" r:id="rId4"/>
    <sheet name="Приложение 5" sheetId="4" r:id="rId5"/>
    <sheet name="Приложение 6" sheetId="5" r:id="rId6"/>
    <sheet name="Приложение 7" sheetId="6" r:id="rId7"/>
    <sheet name="Приложение 8" sheetId="7" r:id="rId8"/>
  </sheets>
  <definedNames>
    <definedName name="_xlnm.Print_Area" localSheetId="2">'Приложение 3'!$A$1:$AH$1121</definedName>
    <definedName name="_xlnm.Print_Area" localSheetId="3">'Приложение 4'!$A$1:$AA$895</definedName>
    <definedName name="_xlnm.Print_Area" localSheetId="4">'Приложение 5'!$A$1:$E$29</definedName>
    <definedName name="_xlnm.Print_Area" localSheetId="5">'Приложение 6'!$A$1:$I$34</definedName>
  </definedNames>
  <calcPr calcId="162913"/>
</workbook>
</file>

<file path=xl/calcChain.xml><?xml version="1.0" encoding="utf-8"?>
<calcChain xmlns="http://schemas.openxmlformats.org/spreadsheetml/2006/main">
  <c r="O243" i="8" l="1"/>
  <c r="N243" i="8"/>
  <c r="M243" i="8"/>
  <c r="L243" i="8"/>
  <c r="K243" i="8"/>
  <c r="O242" i="8"/>
  <c r="N242" i="8"/>
  <c r="M242" i="8"/>
  <c r="L242" i="8"/>
  <c r="K242" i="8"/>
  <c r="O241" i="8"/>
  <c r="M241" i="8"/>
  <c r="K241" i="8"/>
  <c r="J241" i="8"/>
  <c r="O240" i="8"/>
  <c r="N240" i="8"/>
  <c r="M240" i="8"/>
  <c r="L240" i="8"/>
  <c r="K240" i="8"/>
  <c r="J240" i="8"/>
  <c r="O239" i="8"/>
  <c r="N239" i="8"/>
  <c r="M239" i="8"/>
  <c r="K239" i="8"/>
  <c r="J239" i="8"/>
  <c r="O238" i="8"/>
  <c r="N238" i="8"/>
  <c r="M238" i="8"/>
  <c r="K238" i="8"/>
  <c r="J238" i="8"/>
  <c r="O237" i="8"/>
  <c r="M237" i="8"/>
  <c r="K237" i="8"/>
  <c r="J237" i="8"/>
  <c r="O236" i="8"/>
  <c r="M236" i="8"/>
  <c r="K236" i="8"/>
  <c r="J236" i="8"/>
  <c r="O235" i="8"/>
  <c r="M235" i="8"/>
  <c r="K235" i="8"/>
  <c r="J235" i="8"/>
  <c r="O234" i="8"/>
  <c r="M234" i="8"/>
  <c r="L234" i="8"/>
  <c r="K234" i="8"/>
  <c r="J234" i="8"/>
  <c r="M233" i="8"/>
  <c r="K233" i="8"/>
  <c r="I233" i="8"/>
  <c r="I228" i="8" s="1"/>
  <c r="H233" i="8"/>
  <c r="L233" i="8" s="1"/>
  <c r="G233" i="8"/>
  <c r="F233" i="8"/>
  <c r="J233" i="8" s="1"/>
  <c r="E233" i="8"/>
  <c r="D233" i="8"/>
  <c r="C233" i="8"/>
  <c r="O232" i="8"/>
  <c r="M232" i="8"/>
  <c r="O231" i="8"/>
  <c r="M231" i="8"/>
  <c r="L231" i="8"/>
  <c r="O230" i="8"/>
  <c r="K230" i="8"/>
  <c r="I230" i="8"/>
  <c r="H230" i="8"/>
  <c r="G230" i="8"/>
  <c r="M230" i="8" s="1"/>
  <c r="F230" i="8"/>
  <c r="O229" i="8"/>
  <c r="N229" i="8"/>
  <c r="M229" i="8"/>
  <c r="L229" i="8"/>
  <c r="K229" i="8"/>
  <c r="J229" i="8"/>
  <c r="H228" i="8"/>
  <c r="D228" i="8"/>
  <c r="O227" i="8"/>
  <c r="N227" i="8"/>
  <c r="M227" i="8"/>
  <c r="L227" i="8"/>
  <c r="K227" i="8"/>
  <c r="J227" i="8"/>
  <c r="O226" i="8"/>
  <c r="N226" i="8"/>
  <c r="M226" i="8"/>
  <c r="L226" i="8"/>
  <c r="K226" i="8"/>
  <c r="J226" i="8"/>
  <c r="O225" i="8"/>
  <c r="N225" i="8"/>
  <c r="M225" i="8"/>
  <c r="L225" i="8"/>
  <c r="K225" i="8"/>
  <c r="J225" i="8"/>
  <c r="O224" i="8"/>
  <c r="N224" i="8"/>
  <c r="M224" i="8"/>
  <c r="L224" i="8"/>
  <c r="K224" i="8"/>
  <c r="J224" i="8"/>
  <c r="O223" i="8"/>
  <c r="K223" i="8"/>
  <c r="I223" i="8"/>
  <c r="H223" i="8"/>
  <c r="L223" i="8" s="1"/>
  <c r="G223" i="8"/>
  <c r="M223" i="8" s="1"/>
  <c r="F223" i="8"/>
  <c r="E223" i="8"/>
  <c r="D223" i="8"/>
  <c r="C223" i="8"/>
  <c r="O222" i="8"/>
  <c r="M222" i="8"/>
  <c r="L222" i="8"/>
  <c r="K222" i="8"/>
  <c r="J222" i="8"/>
  <c r="O221" i="8"/>
  <c r="N221" i="8"/>
  <c r="M221" i="8"/>
  <c r="L221" i="8"/>
  <c r="K221" i="8"/>
  <c r="J221" i="8"/>
  <c r="O220" i="8"/>
  <c r="M220" i="8"/>
  <c r="K220" i="8"/>
  <c r="J220" i="8"/>
  <c r="O219" i="8"/>
  <c r="M219" i="8"/>
  <c r="L219" i="8"/>
  <c r="K219" i="8"/>
  <c r="J219" i="8"/>
  <c r="O218" i="8"/>
  <c r="N218" i="8"/>
  <c r="M218" i="8"/>
  <c r="L218" i="8"/>
  <c r="K218" i="8"/>
  <c r="J218" i="8"/>
  <c r="O217" i="8"/>
  <c r="N217" i="8"/>
  <c r="M217" i="8"/>
  <c r="L217" i="8"/>
  <c r="K217" i="8"/>
  <c r="J217" i="8"/>
  <c r="O216" i="8"/>
  <c r="N216" i="8"/>
  <c r="M216" i="8"/>
  <c r="L216" i="8"/>
  <c r="K216" i="8"/>
  <c r="J216" i="8"/>
  <c r="N215" i="8"/>
  <c r="I215" i="8"/>
  <c r="H215" i="8"/>
  <c r="L215" i="8" s="1"/>
  <c r="G215" i="8"/>
  <c r="F215" i="8"/>
  <c r="J215" i="8" s="1"/>
  <c r="E215" i="8"/>
  <c r="D215" i="8"/>
  <c r="C215" i="8"/>
  <c r="O214" i="8"/>
  <c r="M214" i="8"/>
  <c r="K214" i="8"/>
  <c r="J214" i="8"/>
  <c r="O213" i="8"/>
  <c r="N213" i="8"/>
  <c r="M213" i="8"/>
  <c r="L213" i="8"/>
  <c r="K213" i="8"/>
  <c r="J213" i="8"/>
  <c r="O212" i="8"/>
  <c r="N212" i="8"/>
  <c r="M212" i="8"/>
  <c r="L212" i="8"/>
  <c r="K212" i="8"/>
  <c r="J212" i="8"/>
  <c r="O211" i="8"/>
  <c r="N211" i="8"/>
  <c r="M211" i="8"/>
  <c r="L211" i="8"/>
  <c r="K211" i="8"/>
  <c r="J211" i="8"/>
  <c r="O210" i="8"/>
  <c r="N210" i="8"/>
  <c r="M210" i="8"/>
  <c r="L210" i="8"/>
  <c r="K210" i="8"/>
  <c r="J210" i="8"/>
  <c r="O209" i="8"/>
  <c r="N209" i="8"/>
  <c r="M209" i="8"/>
  <c r="L209" i="8"/>
  <c r="K209" i="8"/>
  <c r="J209" i="8"/>
  <c r="O208" i="8"/>
  <c r="N208" i="8"/>
  <c r="M208" i="8"/>
  <c r="L208" i="8"/>
  <c r="K208" i="8"/>
  <c r="J208" i="8"/>
  <c r="O207" i="8"/>
  <c r="N207" i="8"/>
  <c r="M207" i="8"/>
  <c r="L207" i="8"/>
  <c r="K207" i="8"/>
  <c r="J207" i="8"/>
  <c r="O206" i="8"/>
  <c r="N206" i="8"/>
  <c r="M206" i="8"/>
  <c r="L206" i="8"/>
  <c r="K206" i="8"/>
  <c r="J206" i="8"/>
  <c r="O205" i="8"/>
  <c r="N205" i="8"/>
  <c r="M205" i="8"/>
  <c r="L205" i="8"/>
  <c r="K205" i="8"/>
  <c r="J205" i="8"/>
  <c r="O204" i="8"/>
  <c r="N204" i="8"/>
  <c r="M204" i="8"/>
  <c r="K204" i="8"/>
  <c r="J204" i="8"/>
  <c r="O203" i="8"/>
  <c r="N203" i="8"/>
  <c r="M203" i="8"/>
  <c r="K203" i="8"/>
  <c r="J203" i="8"/>
  <c r="O202" i="8"/>
  <c r="N202" i="8"/>
  <c r="M202" i="8"/>
  <c r="L202" i="8"/>
  <c r="K202" i="8"/>
  <c r="J202" i="8"/>
  <c r="M201" i="8"/>
  <c r="K201" i="8"/>
  <c r="I201" i="8"/>
  <c r="I197" i="8" s="1"/>
  <c r="H201" i="8"/>
  <c r="L201" i="8" s="1"/>
  <c r="G201" i="8"/>
  <c r="F201" i="8"/>
  <c r="J201" i="8" s="1"/>
  <c r="E201" i="8"/>
  <c r="D201" i="8"/>
  <c r="C201" i="8"/>
  <c r="O200" i="8"/>
  <c r="N200" i="8"/>
  <c r="M200" i="8"/>
  <c r="L200" i="8"/>
  <c r="K200" i="8"/>
  <c r="J200" i="8"/>
  <c r="O199" i="8"/>
  <c r="N199" i="8"/>
  <c r="M199" i="8"/>
  <c r="L199" i="8"/>
  <c r="K199" i="8"/>
  <c r="J199" i="8"/>
  <c r="N198" i="8"/>
  <c r="I198" i="8"/>
  <c r="H198" i="8"/>
  <c r="L198" i="8" s="1"/>
  <c r="G198" i="8"/>
  <c r="F198" i="8"/>
  <c r="F197" i="8" s="1"/>
  <c r="E198" i="8"/>
  <c r="D198" i="8"/>
  <c r="D197" i="8" s="1"/>
  <c r="C198" i="8"/>
  <c r="O196" i="8"/>
  <c r="N196" i="8"/>
  <c r="M196" i="8"/>
  <c r="K196" i="8"/>
  <c r="J196" i="8"/>
  <c r="O195" i="8"/>
  <c r="M195" i="8"/>
  <c r="K195" i="8"/>
  <c r="J195" i="8"/>
  <c r="O194" i="8"/>
  <c r="M194" i="8"/>
  <c r="L194" i="8"/>
  <c r="K194" i="8"/>
  <c r="J194" i="8"/>
  <c r="O193" i="8"/>
  <c r="M193" i="8"/>
  <c r="L193" i="8"/>
  <c r="K193" i="8"/>
  <c r="J193" i="8"/>
  <c r="O192" i="8"/>
  <c r="N192" i="8"/>
  <c r="M192" i="8"/>
  <c r="L192" i="8"/>
  <c r="K192" i="8"/>
  <c r="J192" i="8"/>
  <c r="O191" i="8"/>
  <c r="N191" i="8"/>
  <c r="M191" i="8"/>
  <c r="L191" i="8"/>
  <c r="K191" i="8"/>
  <c r="J191" i="8"/>
  <c r="O190" i="8"/>
  <c r="M190" i="8"/>
  <c r="K190" i="8"/>
  <c r="J190" i="8"/>
  <c r="O189" i="8"/>
  <c r="N189" i="8"/>
  <c r="M189" i="8"/>
  <c r="K189" i="8"/>
  <c r="J189" i="8"/>
  <c r="O188" i="8"/>
  <c r="M188" i="8"/>
  <c r="K188" i="8"/>
  <c r="J188" i="8"/>
  <c r="O187" i="8"/>
  <c r="M187" i="8"/>
  <c r="K187" i="8"/>
  <c r="J187" i="8"/>
  <c r="O186" i="8"/>
  <c r="N186" i="8"/>
  <c r="M186" i="8"/>
  <c r="K186" i="8"/>
  <c r="J186" i="8"/>
  <c r="O185" i="8"/>
  <c r="M185" i="8"/>
  <c r="K185" i="8"/>
  <c r="J185" i="8"/>
  <c r="O184" i="8"/>
  <c r="M184" i="8"/>
  <c r="K184" i="8"/>
  <c r="J184" i="8"/>
  <c r="O183" i="8"/>
  <c r="M183" i="8"/>
  <c r="K183" i="8"/>
  <c r="J183" i="8"/>
  <c r="O182" i="8"/>
  <c r="M182" i="8"/>
  <c r="K182" i="8"/>
  <c r="J182" i="8"/>
  <c r="O181" i="8"/>
  <c r="M181" i="8"/>
  <c r="K181" i="8"/>
  <c r="J181" i="8"/>
  <c r="O180" i="8"/>
  <c r="M180" i="8"/>
  <c r="K180" i="8"/>
  <c r="J180" i="8"/>
  <c r="O179" i="8"/>
  <c r="M179" i="8"/>
  <c r="K179" i="8"/>
  <c r="J179" i="8"/>
  <c r="O178" i="8"/>
  <c r="M178" i="8"/>
  <c r="L178" i="8"/>
  <c r="K178" i="8"/>
  <c r="J178" i="8"/>
  <c r="O177" i="8"/>
  <c r="N177" i="8"/>
  <c r="M177" i="8"/>
  <c r="L177" i="8"/>
  <c r="K177" i="8"/>
  <c r="J177" i="8"/>
  <c r="O176" i="8"/>
  <c r="M176" i="8"/>
  <c r="K176" i="8"/>
  <c r="J176" i="8"/>
  <c r="O175" i="8"/>
  <c r="M175" i="8"/>
  <c r="K175" i="8"/>
  <c r="J175" i="8"/>
  <c r="O174" i="8"/>
  <c r="M174" i="8"/>
  <c r="K174" i="8"/>
  <c r="J174" i="8"/>
  <c r="O173" i="8"/>
  <c r="M173" i="8"/>
  <c r="L173" i="8"/>
  <c r="K173" i="8"/>
  <c r="J173" i="8"/>
  <c r="O172" i="8"/>
  <c r="N172" i="8"/>
  <c r="M172" i="8"/>
  <c r="L172" i="8"/>
  <c r="K172" i="8"/>
  <c r="J172" i="8"/>
  <c r="O171" i="8"/>
  <c r="N171" i="8"/>
  <c r="M171" i="8"/>
  <c r="K171" i="8"/>
  <c r="J171" i="8"/>
  <c r="O170" i="8"/>
  <c r="M170" i="8"/>
  <c r="K170" i="8"/>
  <c r="J170" i="8"/>
  <c r="O169" i="8"/>
  <c r="N169" i="8"/>
  <c r="M169" i="8"/>
  <c r="K169" i="8"/>
  <c r="J169" i="8"/>
  <c r="O168" i="8"/>
  <c r="N168" i="8"/>
  <c r="M168" i="8"/>
  <c r="L168" i="8"/>
  <c r="K168" i="8"/>
  <c r="J168" i="8"/>
  <c r="O167" i="8"/>
  <c r="M167" i="8"/>
  <c r="L167" i="8"/>
  <c r="K167" i="8"/>
  <c r="J167" i="8"/>
  <c r="O166" i="8"/>
  <c r="M166" i="8"/>
  <c r="K166" i="8"/>
  <c r="J166" i="8"/>
  <c r="O165" i="8"/>
  <c r="M165" i="8"/>
  <c r="L165" i="8"/>
  <c r="K165" i="8"/>
  <c r="J165" i="8"/>
  <c r="O164" i="8"/>
  <c r="M164" i="8"/>
  <c r="K164" i="8"/>
  <c r="J164" i="8"/>
  <c r="O163" i="8"/>
  <c r="M163" i="8"/>
  <c r="K163" i="8"/>
  <c r="J163" i="8"/>
  <c r="O162" i="8"/>
  <c r="M162" i="8"/>
  <c r="L162" i="8"/>
  <c r="K162" i="8"/>
  <c r="J162" i="8"/>
  <c r="O161" i="8"/>
  <c r="N161" i="8"/>
  <c r="M161" i="8"/>
  <c r="L161" i="8"/>
  <c r="K161" i="8"/>
  <c r="J161" i="8"/>
  <c r="O160" i="8"/>
  <c r="N160" i="8"/>
  <c r="M160" i="8"/>
  <c r="L160" i="8"/>
  <c r="K160" i="8"/>
  <c r="J160" i="8"/>
  <c r="O159" i="8"/>
  <c r="M159" i="8"/>
  <c r="L159" i="8"/>
  <c r="K159" i="8"/>
  <c r="J159" i="8"/>
  <c r="O158" i="8"/>
  <c r="N158" i="8"/>
  <c r="M158" i="8"/>
  <c r="L158" i="8"/>
  <c r="K158" i="8"/>
  <c r="J158" i="8"/>
  <c r="O157" i="8"/>
  <c r="M157" i="8"/>
  <c r="K157" i="8"/>
  <c r="J157" i="8"/>
  <c r="O156" i="8"/>
  <c r="M156" i="8"/>
  <c r="K156" i="8"/>
  <c r="J156" i="8"/>
  <c r="O155" i="8"/>
  <c r="M155" i="8"/>
  <c r="L155" i="8"/>
  <c r="K155" i="8"/>
  <c r="J155" i="8"/>
  <c r="O154" i="8"/>
  <c r="N154" i="8"/>
  <c r="M154" i="8"/>
  <c r="L154" i="8"/>
  <c r="K154" i="8"/>
  <c r="J154" i="8"/>
  <c r="O153" i="8"/>
  <c r="N153" i="8"/>
  <c r="M153" i="8"/>
  <c r="K153" i="8"/>
  <c r="J153" i="8"/>
  <c r="O152" i="8"/>
  <c r="M152" i="8"/>
  <c r="K152" i="8"/>
  <c r="J152" i="8"/>
  <c r="O151" i="8"/>
  <c r="M151" i="8"/>
  <c r="K151" i="8"/>
  <c r="J151" i="8"/>
  <c r="O150" i="8"/>
  <c r="N150" i="8"/>
  <c r="M150" i="8"/>
  <c r="K150" i="8"/>
  <c r="J150" i="8"/>
  <c r="M149" i="8"/>
  <c r="K149" i="8"/>
  <c r="I149" i="8"/>
  <c r="H149" i="8"/>
  <c r="L149" i="8" s="1"/>
  <c r="G149" i="8"/>
  <c r="F149" i="8"/>
  <c r="J149" i="8" s="1"/>
  <c r="E149" i="8"/>
  <c r="D149" i="8"/>
  <c r="C149" i="8"/>
  <c r="O148" i="8"/>
  <c r="M148" i="8"/>
  <c r="K148" i="8"/>
  <c r="J148" i="8"/>
  <c r="O147" i="8"/>
  <c r="M147" i="8"/>
  <c r="L147" i="8"/>
  <c r="K147" i="8"/>
  <c r="J147" i="8"/>
  <c r="O146" i="8"/>
  <c r="M146" i="8"/>
  <c r="K146" i="8"/>
  <c r="J146" i="8"/>
  <c r="O145" i="8"/>
  <c r="N145" i="8"/>
  <c r="M145" i="8"/>
  <c r="L145" i="8"/>
  <c r="K145" i="8"/>
  <c r="J145" i="8"/>
  <c r="O144" i="8"/>
  <c r="M144" i="8"/>
  <c r="L144" i="8"/>
  <c r="K144" i="8"/>
  <c r="J144" i="8"/>
  <c r="O143" i="8"/>
  <c r="M143" i="8"/>
  <c r="K143" i="8"/>
  <c r="J143" i="8"/>
  <c r="O142" i="8"/>
  <c r="M142" i="8"/>
  <c r="K142" i="8"/>
  <c r="J142" i="8"/>
  <c r="I141" i="8"/>
  <c r="H141" i="8"/>
  <c r="L141" i="8" s="1"/>
  <c r="G141" i="8"/>
  <c r="F141" i="8"/>
  <c r="E141" i="8"/>
  <c r="D141" i="8"/>
  <c r="C141" i="8"/>
  <c r="O140" i="8"/>
  <c r="M140" i="8"/>
  <c r="K140" i="8"/>
  <c r="J140" i="8"/>
  <c r="O139" i="8"/>
  <c r="M139" i="8"/>
  <c r="K139" i="8"/>
  <c r="J139" i="8"/>
  <c r="O138" i="8"/>
  <c r="N138" i="8"/>
  <c r="M138" i="8"/>
  <c r="L138" i="8"/>
  <c r="K138" i="8"/>
  <c r="J138" i="8"/>
  <c r="O137" i="8"/>
  <c r="N137" i="8"/>
  <c r="M137" i="8"/>
  <c r="K137" i="8"/>
  <c r="J137" i="8"/>
  <c r="N136" i="8"/>
  <c r="I136" i="8"/>
  <c r="H136" i="8"/>
  <c r="L136" i="8" s="1"/>
  <c r="G136" i="8"/>
  <c r="F136" i="8"/>
  <c r="J136" i="8" s="1"/>
  <c r="E136" i="8"/>
  <c r="D136" i="8"/>
  <c r="C136" i="8"/>
  <c r="O135" i="8"/>
  <c r="M135" i="8"/>
  <c r="K135" i="8"/>
  <c r="J135" i="8"/>
  <c r="O134" i="8"/>
  <c r="M134" i="8"/>
  <c r="K134" i="8"/>
  <c r="J134" i="8"/>
  <c r="O133" i="8"/>
  <c r="M133" i="8"/>
  <c r="K133" i="8"/>
  <c r="J133" i="8"/>
  <c r="O132" i="8"/>
  <c r="M132" i="8"/>
  <c r="L132" i="8"/>
  <c r="O131" i="8"/>
  <c r="M131" i="8"/>
  <c r="L131" i="8"/>
  <c r="O130" i="8"/>
  <c r="M130" i="8"/>
  <c r="L130" i="8"/>
  <c r="K130" i="8"/>
  <c r="J130" i="8"/>
  <c r="O129" i="8"/>
  <c r="M129" i="8"/>
  <c r="L129" i="8"/>
  <c r="K129" i="8"/>
  <c r="J129" i="8"/>
  <c r="O128" i="8"/>
  <c r="I128" i="8"/>
  <c r="H128" i="8"/>
  <c r="L128" i="8" s="1"/>
  <c r="G128" i="8"/>
  <c r="F128" i="8"/>
  <c r="J128" i="8" s="1"/>
  <c r="E128" i="8"/>
  <c r="O127" i="8"/>
  <c r="M127" i="8"/>
  <c r="O126" i="8"/>
  <c r="H126" i="8"/>
  <c r="M126" i="8" s="1"/>
  <c r="G126" i="8"/>
  <c r="F126" i="8"/>
  <c r="E126" i="8"/>
  <c r="O125" i="8"/>
  <c r="N125" i="8"/>
  <c r="M125" i="8"/>
  <c r="L125" i="8"/>
  <c r="K125" i="8"/>
  <c r="J125" i="8"/>
  <c r="O124" i="8"/>
  <c r="N124" i="8"/>
  <c r="M124" i="8"/>
  <c r="L124" i="8"/>
  <c r="K124" i="8"/>
  <c r="J124" i="8"/>
  <c r="O123" i="8"/>
  <c r="M123" i="8"/>
  <c r="L123" i="8"/>
  <c r="K123" i="8"/>
  <c r="J123" i="8"/>
  <c r="O122" i="8"/>
  <c r="N122" i="8"/>
  <c r="M122" i="8"/>
  <c r="L122" i="8"/>
  <c r="K122" i="8"/>
  <c r="J122" i="8"/>
  <c r="O121" i="8"/>
  <c r="M121" i="8"/>
  <c r="K121" i="8"/>
  <c r="J121" i="8"/>
  <c r="O120" i="8"/>
  <c r="N120" i="8"/>
  <c r="M120" i="8"/>
  <c r="K120" i="8"/>
  <c r="J120" i="8"/>
  <c r="I119" i="8"/>
  <c r="H119" i="8"/>
  <c r="G119" i="8"/>
  <c r="G102" i="8" s="1"/>
  <c r="F119" i="8"/>
  <c r="E119" i="8"/>
  <c r="D119" i="8"/>
  <c r="C119" i="8"/>
  <c r="O118" i="8"/>
  <c r="M118" i="8"/>
  <c r="K118" i="8"/>
  <c r="J118" i="8"/>
  <c r="O117" i="8"/>
  <c r="M117" i="8"/>
  <c r="L117" i="8"/>
  <c r="K117" i="8"/>
  <c r="J117" i="8"/>
  <c r="M116" i="8"/>
  <c r="K116" i="8"/>
  <c r="I116" i="8"/>
  <c r="H116" i="8"/>
  <c r="L116" i="8" s="1"/>
  <c r="G116" i="8"/>
  <c r="F116" i="8"/>
  <c r="J116" i="8" s="1"/>
  <c r="E116" i="8"/>
  <c r="O116" i="8" s="1"/>
  <c r="O115" i="8"/>
  <c r="M115" i="8"/>
  <c r="L115" i="8"/>
  <c r="K115" i="8"/>
  <c r="J115" i="8"/>
  <c r="I114" i="8"/>
  <c r="H114" i="8"/>
  <c r="L114" i="8" s="1"/>
  <c r="G114" i="8"/>
  <c r="F114" i="8"/>
  <c r="E114" i="8"/>
  <c r="O113" i="8"/>
  <c r="M113" i="8"/>
  <c r="K113" i="8"/>
  <c r="J113" i="8"/>
  <c r="O112" i="8"/>
  <c r="M112" i="8"/>
  <c r="K112" i="8"/>
  <c r="J112" i="8"/>
  <c r="O111" i="8"/>
  <c r="N111" i="8"/>
  <c r="M111" i="8"/>
  <c r="K111" i="8"/>
  <c r="J111" i="8"/>
  <c r="O110" i="8"/>
  <c r="N110" i="8"/>
  <c r="M110" i="8"/>
  <c r="K110" i="8"/>
  <c r="J110" i="8"/>
  <c r="O109" i="8"/>
  <c r="N109" i="8"/>
  <c r="M109" i="8"/>
  <c r="K109" i="8"/>
  <c r="J109" i="8"/>
  <c r="K108" i="8"/>
  <c r="I108" i="8"/>
  <c r="I102" i="8" s="1"/>
  <c r="H108" i="8"/>
  <c r="M108" i="8" s="1"/>
  <c r="G108" i="8"/>
  <c r="F108" i="8"/>
  <c r="J108" i="8" s="1"/>
  <c r="E108" i="8"/>
  <c r="N108" i="8" s="1"/>
  <c r="D108" i="8"/>
  <c r="C108" i="8"/>
  <c r="O107" i="8"/>
  <c r="N107" i="8"/>
  <c r="M107" i="8"/>
  <c r="L107" i="8"/>
  <c r="K107" i="8"/>
  <c r="J107" i="8"/>
  <c r="O106" i="8"/>
  <c r="N106" i="8"/>
  <c r="M106" i="8"/>
  <c r="L106" i="8"/>
  <c r="K106" i="8"/>
  <c r="J106" i="8"/>
  <c r="O105" i="8"/>
  <c r="N105" i="8"/>
  <c r="M105" i="8"/>
  <c r="L105" i="8"/>
  <c r="K105" i="8"/>
  <c r="J105" i="8"/>
  <c r="O104" i="8"/>
  <c r="N104" i="8"/>
  <c r="M104" i="8"/>
  <c r="L104" i="8"/>
  <c r="K104" i="8"/>
  <c r="J104" i="8"/>
  <c r="N103" i="8"/>
  <c r="I103" i="8"/>
  <c r="H103" i="8"/>
  <c r="L103" i="8" s="1"/>
  <c r="G103" i="8"/>
  <c r="F103" i="8"/>
  <c r="E103" i="8"/>
  <c r="D103" i="8"/>
  <c r="D102" i="8" s="1"/>
  <c r="C103" i="8"/>
  <c r="O101" i="8"/>
  <c r="N101" i="8"/>
  <c r="M101" i="8"/>
  <c r="K101" i="8"/>
  <c r="O100" i="8"/>
  <c r="M100" i="8"/>
  <c r="I99" i="8"/>
  <c r="I97" i="8" s="1"/>
  <c r="H99" i="8"/>
  <c r="N99" i="8" s="1"/>
  <c r="G99" i="8"/>
  <c r="G97" i="8" s="1"/>
  <c r="F99" i="8"/>
  <c r="E99" i="8"/>
  <c r="O99" i="8" s="1"/>
  <c r="D99" i="8"/>
  <c r="C99" i="8"/>
  <c r="C97" i="8" s="1"/>
  <c r="C95" i="8" s="1"/>
  <c r="O98" i="8"/>
  <c r="N98" i="8"/>
  <c r="M98" i="8"/>
  <c r="L98" i="8"/>
  <c r="K98" i="8"/>
  <c r="J98" i="8"/>
  <c r="J97" i="8"/>
  <c r="H97" i="8"/>
  <c r="F97" i="8"/>
  <c r="D97" i="8"/>
  <c r="O94" i="8"/>
  <c r="N94" i="8"/>
  <c r="M94" i="8"/>
  <c r="L94" i="8"/>
  <c r="K94" i="8"/>
  <c r="O93" i="8"/>
  <c r="N93" i="8"/>
  <c r="M93" i="8"/>
  <c r="K93" i="8"/>
  <c r="O92" i="8"/>
  <c r="N92" i="8"/>
  <c r="M92" i="8"/>
  <c r="L92" i="8"/>
  <c r="K92" i="8"/>
  <c r="O91" i="8"/>
  <c r="N91" i="8"/>
  <c r="M91" i="8"/>
  <c r="K91" i="8"/>
  <c r="O90" i="8"/>
  <c r="I90" i="8"/>
  <c r="H90" i="8"/>
  <c r="M90" i="8" s="1"/>
  <c r="G90" i="8"/>
  <c r="F90" i="8"/>
  <c r="F88" i="8" s="1"/>
  <c r="E90" i="8"/>
  <c r="D90" i="8"/>
  <c r="D88" i="8" s="1"/>
  <c r="C90" i="8"/>
  <c r="O89" i="8"/>
  <c r="M89" i="8"/>
  <c r="K89" i="8"/>
  <c r="I88" i="8"/>
  <c r="G88" i="8"/>
  <c r="E88" i="8"/>
  <c r="C88" i="8"/>
  <c r="O87" i="8"/>
  <c r="N87" i="8"/>
  <c r="M87" i="8"/>
  <c r="L87" i="8"/>
  <c r="K87" i="8"/>
  <c r="O86" i="8"/>
  <c r="N86" i="8"/>
  <c r="M86" i="8"/>
  <c r="L86" i="8"/>
  <c r="K86" i="8"/>
  <c r="J86" i="8"/>
  <c r="O85" i="8"/>
  <c r="N85" i="8"/>
  <c r="M85" i="8"/>
  <c r="L85" i="8"/>
  <c r="K85" i="8"/>
  <c r="J85" i="8"/>
  <c r="O84" i="8"/>
  <c r="N84" i="8"/>
  <c r="M84" i="8"/>
  <c r="L84" i="8"/>
  <c r="K84" i="8"/>
  <c r="J84" i="8"/>
  <c r="O83" i="8"/>
  <c r="M83" i="8"/>
  <c r="L83" i="8"/>
  <c r="K83" i="8"/>
  <c r="O82" i="8"/>
  <c r="M82" i="8"/>
  <c r="K82" i="8"/>
  <c r="O81" i="8"/>
  <c r="N81" i="8"/>
  <c r="M81" i="8"/>
  <c r="L81" i="8"/>
  <c r="K81" i="8"/>
  <c r="M80" i="8"/>
  <c r="K80" i="8"/>
  <c r="I80" i="8"/>
  <c r="H80" i="8"/>
  <c r="L80" i="8" s="1"/>
  <c r="G80" i="8"/>
  <c r="F80" i="8"/>
  <c r="J80" i="8" s="1"/>
  <c r="E80" i="8"/>
  <c r="D80" i="8"/>
  <c r="C80" i="8"/>
  <c r="O79" i="8"/>
  <c r="N79" i="8"/>
  <c r="M79" i="8"/>
  <c r="L79" i="8"/>
  <c r="K79" i="8"/>
  <c r="J79" i="8"/>
  <c r="I78" i="8"/>
  <c r="I66" i="8" s="1"/>
  <c r="I59" i="8" s="1"/>
  <c r="H78" i="8"/>
  <c r="L78" i="8" s="1"/>
  <c r="G78" i="8"/>
  <c r="F78" i="8"/>
  <c r="E78" i="8"/>
  <c r="E66" i="8" s="1"/>
  <c r="D78" i="8"/>
  <c r="C78" i="8"/>
  <c r="C66" i="8" s="1"/>
  <c r="O77" i="8"/>
  <c r="M77" i="8"/>
  <c r="L77" i="8"/>
  <c r="K77" i="8"/>
  <c r="J77" i="8"/>
  <c r="O76" i="8"/>
  <c r="M76" i="8"/>
  <c r="L76" i="8"/>
  <c r="K76" i="8"/>
  <c r="J76" i="8"/>
  <c r="O75" i="8"/>
  <c r="I75" i="8"/>
  <c r="H75" i="8"/>
  <c r="L75" i="8" s="1"/>
  <c r="G75" i="8"/>
  <c r="F75" i="8"/>
  <c r="J75" i="8" s="1"/>
  <c r="E75" i="8"/>
  <c r="D75" i="8"/>
  <c r="C75" i="8"/>
  <c r="O74" i="8"/>
  <c r="N74" i="8"/>
  <c r="M74" i="8"/>
  <c r="L74" i="8"/>
  <c r="K74" i="8"/>
  <c r="O73" i="8"/>
  <c r="N73" i="8"/>
  <c r="M73" i="8"/>
  <c r="L73" i="8"/>
  <c r="K73" i="8"/>
  <c r="O72" i="8"/>
  <c r="M72" i="8"/>
  <c r="L72" i="8"/>
  <c r="O71" i="8"/>
  <c r="M71" i="8"/>
  <c r="L71" i="8"/>
  <c r="O70" i="8"/>
  <c r="M70" i="8"/>
  <c r="L70" i="8"/>
  <c r="K70" i="8"/>
  <c r="O69" i="8"/>
  <c r="M69" i="8"/>
  <c r="L69" i="8"/>
  <c r="K69" i="8"/>
  <c r="O68" i="8"/>
  <c r="N68" i="8"/>
  <c r="M68" i="8"/>
  <c r="K68" i="8"/>
  <c r="M67" i="8"/>
  <c r="I67" i="8"/>
  <c r="H67" i="8"/>
  <c r="K67" i="8" s="1"/>
  <c r="G67" i="8"/>
  <c r="F67" i="8"/>
  <c r="E67" i="8"/>
  <c r="D67" i="8"/>
  <c r="C67" i="8"/>
  <c r="G66" i="8"/>
  <c r="O65" i="8"/>
  <c r="N65" i="8"/>
  <c r="M65" i="8"/>
  <c r="L65" i="8"/>
  <c r="K65" i="8"/>
  <c r="J65" i="8"/>
  <c r="O64" i="8"/>
  <c r="N64" i="8"/>
  <c r="M64" i="8"/>
  <c r="L64" i="8"/>
  <c r="K64" i="8"/>
  <c r="O63" i="8"/>
  <c r="N63" i="8"/>
  <c r="M63" i="8"/>
  <c r="L63" i="8"/>
  <c r="K63" i="8"/>
  <c r="J63" i="8"/>
  <c r="O62" i="8"/>
  <c r="N62" i="8"/>
  <c r="M62" i="8"/>
  <c r="L62" i="8"/>
  <c r="K62" i="8"/>
  <c r="J62" i="8"/>
  <c r="I61" i="8"/>
  <c r="H61" i="8"/>
  <c r="O61" i="8" s="1"/>
  <c r="G61" i="8"/>
  <c r="G59" i="8" s="1"/>
  <c r="F61" i="8"/>
  <c r="E61" i="8"/>
  <c r="D61" i="8"/>
  <c r="C61" i="8"/>
  <c r="O60" i="8"/>
  <c r="M60" i="8"/>
  <c r="L60" i="8"/>
  <c r="K60" i="8"/>
  <c r="O58" i="8"/>
  <c r="N58" i="8"/>
  <c r="M58" i="8"/>
  <c r="L58" i="8"/>
  <c r="K58" i="8"/>
  <c r="J58" i="8"/>
  <c r="K57" i="8"/>
  <c r="I57" i="8"/>
  <c r="H57" i="8"/>
  <c r="G57" i="8"/>
  <c r="L57" i="8" s="1"/>
  <c r="F57" i="8"/>
  <c r="E57" i="8"/>
  <c r="D57" i="8"/>
  <c r="C57" i="8"/>
  <c r="O56" i="8"/>
  <c r="M56" i="8"/>
  <c r="L56" i="8"/>
  <c r="K56" i="8"/>
  <c r="J56" i="8"/>
  <c r="O55" i="8"/>
  <c r="M55" i="8"/>
  <c r="L55" i="8"/>
  <c r="K55" i="8"/>
  <c r="J55" i="8"/>
  <c r="K54" i="8"/>
  <c r="I54" i="8"/>
  <c r="H54" i="8"/>
  <c r="G54" i="8"/>
  <c r="M54" i="8" s="1"/>
  <c r="F54" i="8"/>
  <c r="F42" i="8" s="1"/>
  <c r="E54" i="8"/>
  <c r="O54" i="8" s="1"/>
  <c r="O53" i="8"/>
  <c r="N53" i="8"/>
  <c r="M53" i="8"/>
  <c r="L53" i="8"/>
  <c r="K53" i="8"/>
  <c r="O52" i="8"/>
  <c r="N52" i="8"/>
  <c r="M52" i="8"/>
  <c r="L52" i="8"/>
  <c r="K52" i="8"/>
  <c r="J52" i="8"/>
  <c r="I51" i="8"/>
  <c r="H51" i="8"/>
  <c r="K51" i="8" s="1"/>
  <c r="G51" i="8"/>
  <c r="L51" i="8" s="1"/>
  <c r="F51" i="8"/>
  <c r="E51" i="8"/>
  <c r="D51" i="8"/>
  <c r="C51" i="8"/>
  <c r="C42" i="8" s="1"/>
  <c r="O50" i="8"/>
  <c r="N50" i="8"/>
  <c r="M50" i="8"/>
  <c r="L50" i="8"/>
  <c r="K50" i="8"/>
  <c r="O49" i="8"/>
  <c r="N49" i="8"/>
  <c r="M49" i="8"/>
  <c r="L49" i="8"/>
  <c r="K49" i="8"/>
  <c r="J49" i="8"/>
  <c r="O48" i="8"/>
  <c r="N48" i="8"/>
  <c r="M48" i="8"/>
  <c r="L48" i="8"/>
  <c r="K48" i="8"/>
  <c r="J48" i="8"/>
  <c r="O47" i="8"/>
  <c r="N47" i="8"/>
  <c r="M47" i="8"/>
  <c r="L47" i="8"/>
  <c r="K47" i="8"/>
  <c r="J47" i="8"/>
  <c r="O46" i="8"/>
  <c r="N46" i="8"/>
  <c r="M46" i="8"/>
  <c r="L46" i="8"/>
  <c r="K46" i="8"/>
  <c r="J46" i="8"/>
  <c r="O45" i="8"/>
  <c r="N45" i="8"/>
  <c r="M45" i="8"/>
  <c r="L45" i="8"/>
  <c r="K45" i="8"/>
  <c r="J45" i="8"/>
  <c r="K44" i="8"/>
  <c r="I44" i="8"/>
  <c r="I42" i="8" s="1"/>
  <c r="H44" i="8"/>
  <c r="G44" i="8"/>
  <c r="L44" i="8" s="1"/>
  <c r="F44" i="8"/>
  <c r="E44" i="8"/>
  <c r="E42" i="8" s="1"/>
  <c r="D44" i="8"/>
  <c r="C44" i="8"/>
  <c r="O43" i="8"/>
  <c r="M43" i="8"/>
  <c r="K43" i="8"/>
  <c r="H42" i="8"/>
  <c r="K42" i="8" s="1"/>
  <c r="G42" i="8"/>
  <c r="L42" i="8" s="1"/>
  <c r="D42" i="8"/>
  <c r="O41" i="8"/>
  <c r="M41" i="8"/>
  <c r="K41" i="8"/>
  <c r="O40" i="8"/>
  <c r="N40" i="8"/>
  <c r="M40" i="8"/>
  <c r="L40" i="8"/>
  <c r="K40" i="8"/>
  <c r="O39" i="8"/>
  <c r="N39" i="8"/>
  <c r="M39" i="8"/>
  <c r="L39" i="8"/>
  <c r="K39" i="8"/>
  <c r="O38" i="8"/>
  <c r="N38" i="8"/>
  <c r="M38" i="8"/>
  <c r="K38" i="8"/>
  <c r="J38" i="8"/>
  <c r="G38" i="8"/>
  <c r="I37" i="8"/>
  <c r="H37" i="8"/>
  <c r="F37" i="8"/>
  <c r="E37" i="8"/>
  <c r="D37" i="8"/>
  <c r="C37" i="8"/>
  <c r="O36" i="8"/>
  <c r="N36" i="8"/>
  <c r="M36" i="8"/>
  <c r="L36" i="8"/>
  <c r="K36" i="8"/>
  <c r="J36" i="8"/>
  <c r="O35" i="8"/>
  <c r="N35" i="8"/>
  <c r="M35" i="8"/>
  <c r="L35" i="8"/>
  <c r="K35" i="8"/>
  <c r="J35" i="8"/>
  <c r="K34" i="8"/>
  <c r="I34" i="8"/>
  <c r="H34" i="8"/>
  <c r="G34" i="8"/>
  <c r="G32" i="8" s="1"/>
  <c r="F34" i="8"/>
  <c r="J34" i="8" s="1"/>
  <c r="E34" i="8"/>
  <c r="O34" i="8" s="1"/>
  <c r="D34" i="8"/>
  <c r="C34" i="8"/>
  <c r="C32" i="8" s="1"/>
  <c r="O33" i="8"/>
  <c r="N33" i="8"/>
  <c r="M33" i="8"/>
  <c r="L33" i="8"/>
  <c r="K33" i="8"/>
  <c r="J33" i="8"/>
  <c r="I32" i="8"/>
  <c r="H32" i="8"/>
  <c r="L32" i="8" s="1"/>
  <c r="F32" i="8"/>
  <c r="E32" i="8"/>
  <c r="D32" i="8"/>
  <c r="O31" i="8"/>
  <c r="N31" i="8"/>
  <c r="M31" i="8"/>
  <c r="L31" i="8"/>
  <c r="K31" i="8"/>
  <c r="J31" i="8"/>
  <c r="O30" i="8"/>
  <c r="N30" i="8"/>
  <c r="M30" i="8"/>
  <c r="K30" i="8"/>
  <c r="O29" i="8"/>
  <c r="N29" i="8"/>
  <c r="M29" i="8"/>
  <c r="L29" i="8"/>
  <c r="K29" i="8"/>
  <c r="J29" i="8"/>
  <c r="O28" i="8"/>
  <c r="N28" i="8"/>
  <c r="M28" i="8"/>
  <c r="O27" i="8"/>
  <c r="N27" i="8"/>
  <c r="M27" i="8"/>
  <c r="O26" i="8"/>
  <c r="N26" i="8"/>
  <c r="M26" i="8"/>
  <c r="L26" i="8"/>
  <c r="O25" i="8"/>
  <c r="N25" i="8"/>
  <c r="M25" i="8"/>
  <c r="O24" i="8"/>
  <c r="N24" i="8"/>
  <c r="M24" i="8"/>
  <c r="L24" i="8"/>
  <c r="K23" i="8"/>
  <c r="I23" i="8"/>
  <c r="H23" i="8"/>
  <c r="O23" i="8" s="1"/>
  <c r="G23" i="8"/>
  <c r="G22" i="8" s="1"/>
  <c r="F23" i="8"/>
  <c r="F22" i="8" s="1"/>
  <c r="E23" i="8"/>
  <c r="D23" i="8"/>
  <c r="D22" i="8" s="1"/>
  <c r="C23" i="8"/>
  <c r="C22" i="8" s="1"/>
  <c r="I22" i="8"/>
  <c r="E22" i="8"/>
  <c r="O21" i="8"/>
  <c r="N21" i="8"/>
  <c r="M21" i="8"/>
  <c r="L21" i="8"/>
  <c r="K21" i="8"/>
  <c r="J21" i="8"/>
  <c r="O20" i="8"/>
  <c r="N20" i="8"/>
  <c r="M20" i="8"/>
  <c r="L20" i="8"/>
  <c r="K20" i="8"/>
  <c r="J20" i="8"/>
  <c r="O19" i="8"/>
  <c r="N19" i="8"/>
  <c r="M19" i="8"/>
  <c r="L19" i="8"/>
  <c r="K19" i="8"/>
  <c r="J19" i="8"/>
  <c r="O18" i="8"/>
  <c r="N18" i="8"/>
  <c r="M18" i="8"/>
  <c r="L18" i="8"/>
  <c r="K18" i="8"/>
  <c r="J18" i="8"/>
  <c r="I17" i="8"/>
  <c r="H17" i="8"/>
  <c r="G17" i="8"/>
  <c r="F17" i="8"/>
  <c r="E17" i="8"/>
  <c r="D17" i="8"/>
  <c r="D16" i="8" s="1"/>
  <c r="C17" i="8"/>
  <c r="I16" i="8"/>
  <c r="H16" i="8"/>
  <c r="L16" i="8" s="1"/>
  <c r="G16" i="8"/>
  <c r="F16" i="8"/>
  <c r="E16" i="8"/>
  <c r="C16" i="8"/>
  <c r="O15" i="8"/>
  <c r="M15" i="8"/>
  <c r="L15" i="8"/>
  <c r="O14" i="8"/>
  <c r="M14" i="8"/>
  <c r="K14" i="8"/>
  <c r="J14" i="8"/>
  <c r="D14" i="8"/>
  <c r="O13" i="8"/>
  <c r="N13" i="8"/>
  <c r="M13" i="8"/>
  <c r="L13" i="8"/>
  <c r="K13" i="8"/>
  <c r="J13" i="8"/>
  <c r="O12" i="8"/>
  <c r="N12" i="8"/>
  <c r="M12" i="8"/>
  <c r="L12" i="8"/>
  <c r="K12" i="8"/>
  <c r="J12" i="8"/>
  <c r="O11" i="8"/>
  <c r="N11" i="8"/>
  <c r="M11" i="8"/>
  <c r="L11" i="8"/>
  <c r="K11" i="8"/>
  <c r="J11" i="8"/>
  <c r="O10" i="8"/>
  <c r="N10" i="8"/>
  <c r="M10" i="8"/>
  <c r="L10" i="8"/>
  <c r="K10" i="8"/>
  <c r="J10" i="8"/>
  <c r="M9" i="8"/>
  <c r="I9" i="8"/>
  <c r="I8" i="8" s="1"/>
  <c r="H9" i="8"/>
  <c r="L9" i="8" s="1"/>
  <c r="G9" i="8"/>
  <c r="F9" i="8"/>
  <c r="K9" i="8" s="1"/>
  <c r="E9" i="8"/>
  <c r="O9" i="8" s="1"/>
  <c r="D9" i="8"/>
  <c r="C9" i="8"/>
  <c r="H8" i="8"/>
  <c r="M8" i="8" s="1"/>
  <c r="G8" i="8"/>
  <c r="F8" i="8"/>
  <c r="K8" i="8" s="1"/>
  <c r="D8" i="8"/>
  <c r="C8" i="8"/>
  <c r="D95" i="8" l="1"/>
  <c r="J141" i="8"/>
  <c r="N141" i="8"/>
  <c r="M119" i="8"/>
  <c r="F102" i="8"/>
  <c r="I7" i="8"/>
  <c r="E59" i="8"/>
  <c r="J8" i="8"/>
  <c r="O17" i="8"/>
  <c r="K17" i="8"/>
  <c r="M32" i="8"/>
  <c r="O37" i="8"/>
  <c r="K37" i="8"/>
  <c r="O44" i="8"/>
  <c r="J9" i="8"/>
  <c r="N16" i="8"/>
  <c r="L8" i="8"/>
  <c r="O16" i="8"/>
  <c r="J17" i="8"/>
  <c r="H22" i="8"/>
  <c r="N23" i="8"/>
  <c r="J32" i="8"/>
  <c r="N34" i="8"/>
  <c r="J37" i="8"/>
  <c r="L38" i="8"/>
  <c r="G37" i="8"/>
  <c r="G7" i="8" s="1"/>
  <c r="O51" i="8"/>
  <c r="N57" i="8"/>
  <c r="J57" i="8"/>
  <c r="M57" i="8"/>
  <c r="K61" i="8"/>
  <c r="N78" i="8"/>
  <c r="J78" i="8"/>
  <c r="M78" i="8"/>
  <c r="O78" i="8"/>
  <c r="K78" i="8"/>
  <c r="K90" i="8"/>
  <c r="I96" i="8"/>
  <c r="I95" i="8"/>
  <c r="I244" i="8" s="1"/>
  <c r="E8" i="8"/>
  <c r="K16" i="8"/>
  <c r="L17" i="8"/>
  <c r="J23" i="8"/>
  <c r="L37" i="8"/>
  <c r="N44" i="8"/>
  <c r="J44" i="8"/>
  <c r="M44" i="8"/>
  <c r="J54" i="8"/>
  <c r="O57" i="8"/>
  <c r="C59" i="8"/>
  <c r="C7" i="8" s="1"/>
  <c r="C244" i="8" s="1"/>
  <c r="L61" i="8"/>
  <c r="F66" i="8"/>
  <c r="F59" i="8" s="1"/>
  <c r="F7" i="8" s="1"/>
  <c r="L97" i="8"/>
  <c r="M99" i="8"/>
  <c r="G197" i="8"/>
  <c r="G95" i="8" s="1"/>
  <c r="G228" i="8"/>
  <c r="M228" i="8" s="1"/>
  <c r="L230" i="8"/>
  <c r="O32" i="8"/>
  <c r="K32" i="8"/>
  <c r="M61" i="8"/>
  <c r="J103" i="8"/>
  <c r="E102" i="8"/>
  <c r="O108" i="8"/>
  <c r="N17" i="8"/>
  <c r="M23" i="8"/>
  <c r="L23" i="8"/>
  <c r="N32" i="8"/>
  <c r="L34" i="8"/>
  <c r="M34" i="8"/>
  <c r="N37" i="8"/>
  <c r="N42" i="8"/>
  <c r="J42" i="8"/>
  <c r="M42" i="8"/>
  <c r="N51" i="8"/>
  <c r="J51" i="8"/>
  <c r="M51" i="8"/>
  <c r="L54" i="8"/>
  <c r="H59" i="8"/>
  <c r="D66" i="8"/>
  <c r="D59" i="8" s="1"/>
  <c r="D7" i="8" s="1"/>
  <c r="D244" i="8" s="1"/>
  <c r="L67" i="8"/>
  <c r="H66" i="8"/>
  <c r="N67" i="8"/>
  <c r="O67" i="8"/>
  <c r="O80" i="8"/>
  <c r="N80" i="8"/>
  <c r="C96" i="8"/>
  <c r="D96" i="8"/>
  <c r="O114" i="8"/>
  <c r="J114" i="8"/>
  <c r="M114" i="8"/>
  <c r="K114" i="8"/>
  <c r="J198" i="8"/>
  <c r="O201" i="8"/>
  <c r="E197" i="8"/>
  <c r="N201" i="8"/>
  <c r="M16" i="8"/>
  <c r="M17" i="8"/>
  <c r="M37" i="8"/>
  <c r="N61" i="8"/>
  <c r="J61" i="8"/>
  <c r="N9" i="8"/>
  <c r="J16" i="8"/>
  <c r="O42" i="8"/>
  <c r="O119" i="8"/>
  <c r="J119" i="8"/>
  <c r="N119" i="8"/>
  <c r="K119" i="8"/>
  <c r="O149" i="8"/>
  <c r="N149" i="8"/>
  <c r="O233" i="8"/>
  <c r="E228" i="8"/>
  <c r="O228" i="8" s="1"/>
  <c r="N233" i="8"/>
  <c r="M75" i="8"/>
  <c r="H88" i="8"/>
  <c r="N90" i="8"/>
  <c r="E97" i="8"/>
  <c r="M97" i="8"/>
  <c r="K99" i="8"/>
  <c r="M103" i="8"/>
  <c r="M128" i="8"/>
  <c r="M136" i="8"/>
  <c r="M141" i="8"/>
  <c r="M198" i="8"/>
  <c r="M215" i="8"/>
  <c r="J223" i="8"/>
  <c r="N223" i="8"/>
  <c r="F228" i="8"/>
  <c r="K228" i="8" s="1"/>
  <c r="J230" i="8"/>
  <c r="N230" i="8"/>
  <c r="K75" i="8"/>
  <c r="L90" i="8"/>
  <c r="K97" i="8"/>
  <c r="O97" i="8"/>
  <c r="H102" i="8"/>
  <c r="H96" i="8" s="1"/>
  <c r="K103" i="8"/>
  <c r="O103" i="8"/>
  <c r="K128" i="8"/>
  <c r="K136" i="8"/>
  <c r="O136" i="8"/>
  <c r="K141" i="8"/>
  <c r="O141" i="8"/>
  <c r="H197" i="8"/>
  <c r="K198" i="8"/>
  <c r="O198" i="8"/>
  <c r="K215" i="8"/>
  <c r="O215" i="8"/>
  <c r="C26" i="7"/>
  <c r="B26" i="7"/>
  <c r="C8" i="7"/>
  <c r="B8" i="7"/>
  <c r="B7" i="7" s="1"/>
  <c r="C9" i="7"/>
  <c r="B9" i="7"/>
  <c r="D14" i="7"/>
  <c r="B15" i="7"/>
  <c r="C16" i="7"/>
  <c r="B16" i="7"/>
  <c r="C17" i="7"/>
  <c r="B17" i="7"/>
  <c r="D17" i="7"/>
  <c r="D18" i="7"/>
  <c r="D19" i="7"/>
  <c r="D20" i="7"/>
  <c r="F10" i="6"/>
  <c r="E10" i="6"/>
  <c r="I19" i="5"/>
  <c r="I18" i="5" s="1"/>
  <c r="I17" i="5" s="1"/>
  <c r="I16" i="5" s="1"/>
  <c r="D22" i="4"/>
  <c r="C22" i="4"/>
  <c r="D13" i="4"/>
  <c r="C13" i="4"/>
  <c r="D25" i="7"/>
  <c r="C24" i="7"/>
  <c r="B24" i="7"/>
  <c r="B23" i="7" s="1"/>
  <c r="D22" i="7"/>
  <c r="C21" i="7"/>
  <c r="D21" i="7" s="1"/>
  <c r="B21" i="7"/>
  <c r="D13" i="7"/>
  <c r="D12" i="7"/>
  <c r="D11" i="7"/>
  <c r="D10" i="7"/>
  <c r="N228" i="8" l="1"/>
  <c r="F95" i="8"/>
  <c r="F244" i="8"/>
  <c r="G244" i="8"/>
  <c r="N8" i="8"/>
  <c r="E7" i="8"/>
  <c r="O8" i="8"/>
  <c r="F96" i="8"/>
  <c r="K96" i="8" s="1"/>
  <c r="N22" i="8"/>
  <c r="J22" i="8"/>
  <c r="L22" i="8"/>
  <c r="O22" i="8"/>
  <c r="M22" i="8"/>
  <c r="K22" i="8"/>
  <c r="M102" i="8"/>
  <c r="L102" i="8"/>
  <c r="N102" i="8"/>
  <c r="J102" i="8"/>
  <c r="K102" i="8"/>
  <c r="H95" i="8"/>
  <c r="O102" i="8"/>
  <c r="O59" i="8"/>
  <c r="K59" i="8"/>
  <c r="L59" i="8"/>
  <c r="M59" i="8"/>
  <c r="J59" i="8"/>
  <c r="N59" i="8"/>
  <c r="G96" i="8"/>
  <c r="M96" i="8" s="1"/>
  <c r="H7" i="8"/>
  <c r="L88" i="8"/>
  <c r="O88" i="8"/>
  <c r="K88" i="8"/>
  <c r="M88" i="8"/>
  <c r="N88" i="8"/>
  <c r="M197" i="8"/>
  <c r="L197" i="8"/>
  <c r="N197" i="8"/>
  <c r="J197" i="8"/>
  <c r="K197" i="8"/>
  <c r="O197" i="8"/>
  <c r="J228" i="8"/>
  <c r="E96" i="8"/>
  <c r="N96" i="8" s="1"/>
  <c r="E95" i="8"/>
  <c r="N97" i="8"/>
  <c r="L228" i="8"/>
  <c r="L66" i="8"/>
  <c r="N66" i="8"/>
  <c r="J66" i="8"/>
  <c r="K66" i="8"/>
  <c r="O66" i="8"/>
  <c r="M66" i="8"/>
  <c r="D9" i="7"/>
  <c r="D24" i="7"/>
  <c r="D16" i="7"/>
  <c r="C23" i="7"/>
  <c r="D23" i="7" s="1"/>
  <c r="E244" i="8" l="1"/>
  <c r="J96" i="8"/>
  <c r="N95" i="8"/>
  <c r="J95" i="8"/>
  <c r="M95" i="8"/>
  <c r="O95" i="8"/>
  <c r="K95" i="8"/>
  <c r="L95" i="8"/>
  <c r="O96" i="8"/>
  <c r="L96" i="8"/>
  <c r="H244" i="8"/>
  <c r="L7" i="8"/>
  <c r="O7" i="8"/>
  <c r="N7" i="8"/>
  <c r="J7" i="8"/>
  <c r="M7" i="8"/>
  <c r="K7" i="8"/>
  <c r="C15" i="7"/>
  <c r="D15" i="7" s="1"/>
  <c r="D8" i="7"/>
  <c r="C7" i="7"/>
  <c r="D7" i="7" s="1"/>
  <c r="O244" i="8" l="1"/>
  <c r="K244" i="8"/>
  <c r="N244" i="8"/>
  <c r="J244" i="8"/>
  <c r="L244" i="8"/>
  <c r="M244" i="8"/>
  <c r="D26" i="7"/>
</calcChain>
</file>

<file path=xl/sharedStrings.xml><?xml version="1.0" encoding="utf-8"?>
<sst xmlns="http://schemas.openxmlformats.org/spreadsheetml/2006/main" count="11609" uniqueCount="1334">
  <si>
    <t>Наименование</t>
  </si>
  <si>
    <t>РзПр</t>
  </si>
  <si>
    <t>ЦСР</t>
  </si>
  <si>
    <t>ВР</t>
  </si>
  <si>
    <t>% исполнения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</si>
  <si>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</si>
  <si>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</si>
  <si>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</si>
  <si>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</si>
  <si>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</si>
  <si>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</si>
  <si>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</si>
  <si>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</si>
  <si>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</si>
  <si>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</si>
  <si>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</si>
  <si>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</si>
  <si>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</si>
  <si>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</si>
  <si>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</si>
  <si>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</si>
  <si>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</si>
  <si>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</si>
  <si>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</si>
  <si>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</si>
  <si>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</si>
  <si>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</si>
  <si>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</si>
  <si>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</si>
  <si>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</si>
  <si>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</si>
  <si>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</si>
  <si>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</si>
  <si>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</si>
  <si>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</si>
  <si>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</si>
  <si>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</si>
  <si>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</si>
  <si>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</si>
  <si>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"Культура"</t>
  </si>
  <si>
    <t>0200000000</t>
  </si>
  <si>
    <t>Подпрограмма "Развитие архивного дела в Московской области"</t>
  </si>
  <si>
    <t>0270000000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</si>
  <si>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</si>
  <si>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</si>
  <si>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</si>
  <si>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</si>
  <si>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</si>
  <si>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</si>
  <si>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</si>
  <si>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</si>
  <si>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</si>
  <si>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</si>
  <si>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</si>
  <si>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0320360680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</si>
  <si>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</si>
  <si>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</si>
  <si>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</si>
  <si>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</si>
  <si>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</si>
  <si>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</si>
  <si>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</si>
  <si>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</si>
  <si>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</si>
  <si>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</si>
  <si>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</si>
  <si>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</si>
  <si>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</si>
  <si>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</si>
  <si>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</si>
  <si>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</si>
  <si>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"Развитие инженерной инфраструктуры и энергоэффективности"</t>
  </si>
  <si>
    <t>1000000000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</si>
  <si>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</si>
  <si>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</si>
  <si>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</si>
  <si>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</si>
  <si>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Подпрограмма "Развитие имущественного комплекса"</t>
  </si>
  <si>
    <t>1210000000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</si>
  <si>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</si>
  <si>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</si>
  <si>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</si>
  <si>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</si>
  <si>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</si>
  <si>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</si>
  <si>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</si>
  <si>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</si>
  <si>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</si>
  <si>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</si>
  <si>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</si>
  <si>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</si>
  <si>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</si>
  <si>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</si>
  <si>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</si>
  <si>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</si>
  <si>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</si>
  <si>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</si>
  <si>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</si>
  <si>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</si>
  <si>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</si>
  <si>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</si>
  <si>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</si>
  <si>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</si>
  <si>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</si>
  <si>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</si>
  <si>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Взносы в общественные организации</t>
  </si>
  <si>
    <t>1250100870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</si>
  <si>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</si>
  <si>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</si>
  <si>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</si>
  <si>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</si>
  <si>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Резервные фонды</t>
  </si>
  <si>
    <t>0111</t>
  </si>
  <si>
    <t>Непрограммные расходы</t>
  </si>
  <si>
    <t>9900000000</t>
  </si>
  <si>
    <t>Резервный фонд администрации</t>
  </si>
  <si>
    <t>9900000060</t>
  </si>
  <si>
    <t>Резервные средства</t>
  </si>
  <si>
    <t>870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</si>
  <si>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</si>
  <si>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</si>
  <si>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Другие общегосударственные вопросы</t>
  </si>
  <si>
    <t>0113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</si>
  <si>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</si>
  <si>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</si>
  <si>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</si>
  <si>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</si>
  <si>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</si>
  <si>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</si>
  <si>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Расходы на выплаты персоналу казенных учреждений</t>
  </si>
  <si>
    <t>110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</si>
  <si>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</si>
  <si>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</si>
  <si>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</si>
  <si>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</si>
  <si>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</si>
  <si>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</si>
  <si>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</si>
  <si>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</si>
  <si>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</si>
  <si>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</si>
  <si>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</si>
  <si>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0420200000</t>
  </si>
  <si>
    <t>Повышение доступности объектов культуры, спорта, образования для инвалидов и маломобильных групп населения</t>
  </si>
  <si>
    <t>0420200960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</si>
  <si>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</si>
  <si>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</si>
  <si>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</si>
  <si>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</si>
  <si>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</si>
  <si>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</si>
  <si>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</si>
  <si>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</si>
  <si>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</si>
  <si>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</si>
  <si>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Взносы на капитальный ремонт общего имущества многоквартирных домов</t>
  </si>
  <si>
    <t>1210200180</t>
  </si>
  <si>
    <t>1210700000</t>
  </si>
  <si>
    <t>Обеспечение деятельности органов местного самоуправления</t>
  </si>
  <si>
    <t>1210700130</t>
  </si>
  <si>
    <t>Предоставление платежей, взносов, безвозмездных перечислений субъектам международного права</t>
  </si>
  <si>
    <t>860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</si>
  <si>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</si>
  <si>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</si>
  <si>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</si>
  <si>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</si>
  <si>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</si>
  <si>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</si>
  <si>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Исполнение судебных актов</t>
  </si>
  <si>
    <t>830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</si>
  <si>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</si>
  <si>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</si>
  <si>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</si>
  <si>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</si>
  <si>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</si>
  <si>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</si>
  <si>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</si>
  <si>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</si>
  <si>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</si>
  <si>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</si>
  <si>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</si>
  <si>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</si>
  <si>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</si>
  <si>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</si>
  <si>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</si>
  <si>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</si>
  <si>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</si>
  <si>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</si>
  <si>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</si>
  <si>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</si>
  <si>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</si>
  <si>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Муниципальная программа "Цифровое муниципальное образование"</t>
  </si>
  <si>
    <t>1500000000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</si>
  <si>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</si>
  <si>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</si>
  <si>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</si>
  <si>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</si>
  <si>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</si>
  <si>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</si>
  <si>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</si>
  <si>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</si>
  <si>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</si>
  <si>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</si>
  <si>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</si>
  <si>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15103S0860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</si>
  <si>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</si>
  <si>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</si>
  <si>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</si>
  <si>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</si>
  <si>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1640000000</t>
  </si>
  <si>
    <t>1640100000</t>
  </si>
  <si>
    <t>Расходы на обеспечение деятельности (оказание услуг) муниципальных учреждений в сфере архитектуры и градостроительства</t>
  </si>
  <si>
    <t>1640106010</t>
  </si>
  <si>
    <t>Оплата исполнительных листов, судебных издержек</t>
  </si>
  <si>
    <t>9900000080</t>
  </si>
  <si>
    <t>Реализация государственных функций, связанных с общегосударственным управлением</t>
  </si>
  <si>
    <t>9900000100</t>
  </si>
  <si>
    <t>Иные расходы</t>
  </si>
  <si>
    <t>9900004000</t>
  </si>
  <si>
    <t>НАЦИОНАЛЬНАЯ ОБОРОНА</t>
  </si>
  <si>
    <t>0200</t>
  </si>
  <si>
    <t>Мобилизационная подготовка экономики</t>
  </si>
  <si>
    <t>0204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</si>
  <si>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</si>
  <si>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</si>
  <si>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</si>
  <si>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</si>
  <si>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</si>
  <si>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</si>
  <si>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</si>
  <si>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</si>
  <si>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</si>
  <si>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</si>
  <si>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</si>
  <si>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</si>
  <si>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</si>
  <si>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</si>
  <si>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</si>
  <si>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0820100710</t>
  </si>
  <si>
    <t>Содержание и развитие муниципальных экстренных оперативных служб</t>
  </si>
  <si>
    <t>0820101020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</si>
  <si>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</si>
  <si>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</si>
  <si>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</si>
  <si>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</si>
  <si>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</si>
  <si>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</si>
  <si>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</si>
  <si>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</si>
  <si>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</si>
  <si>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</si>
  <si>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</si>
  <si>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</si>
  <si>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преступлений и иных правонарушений"</t>
  </si>
  <si>
    <t>0810000000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</si>
  <si>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</si>
  <si>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</si>
  <si>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</si>
  <si>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</si>
  <si>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</si>
  <si>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0810300000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</si>
  <si>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</si>
  <si>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0810300300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</si>
  <si>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</si>
  <si>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08103S3580</t>
  </si>
  <si>
    <t>Субсидии автономным учреждениям</t>
  </si>
  <si>
    <t>620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</si>
  <si>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</si>
  <si>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</si>
  <si>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</si>
  <si>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</si>
  <si>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</si>
  <si>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</si>
  <si>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</si>
  <si>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</si>
  <si>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</si>
  <si>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</si>
  <si>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Резервный фонд администрации (расходы за счет резервного фонда администрации)</t>
  </si>
  <si>
    <t>9900000061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</si>
  <si>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</si>
  <si>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</si>
  <si>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</si>
  <si>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</si>
  <si>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"Развитие сельского хозяйства"</t>
  </si>
  <si>
    <t>0600000000</t>
  </si>
  <si>
    <t>Подпрограмма "Развитие отраслей сельского хозяйства и перерабатывающей промышленности"</t>
  </si>
  <si>
    <t>0610000000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</si>
  <si>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</si>
  <si>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0611000000</t>
  </si>
  <si>
    <t>Развитие приоритетных отраслей агропромышленного комплекса</t>
  </si>
  <si>
    <t>0611000740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</si>
  <si>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</si>
  <si>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</si>
  <si>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</si>
  <si>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</si>
  <si>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</si>
  <si>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</si>
  <si>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</si>
  <si>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</si>
  <si>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</si>
  <si>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</si>
  <si>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</si>
  <si>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</si>
  <si>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Транспорт</t>
  </si>
  <si>
    <t>0408</t>
  </si>
  <si>
    <t>Подпрограмма "Комплексное развитие сельских территорий"</t>
  </si>
  <si>
    <t>0630000000</t>
  </si>
  <si>
    <t>Основное мероприятие "Развитие торгового обслуживания в сельских населенных пунктах"</t>
  </si>
  <si>
    <t>0630500000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</si>
  <si>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</si>
  <si>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06305S1100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</si>
  <si>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</si>
  <si>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</si>
  <si>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</si>
  <si>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</si>
  <si>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</si>
  <si>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</si>
  <si>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</si>
  <si>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</si>
  <si>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</si>
  <si>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0409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</si>
  <si>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</si>
  <si>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</si>
  <si>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</si>
  <si>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</si>
  <si>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</si>
  <si>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</si>
  <si>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Мероприятия по обеспечению безопасности дорожного движения</t>
  </si>
  <si>
    <t>1420500210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</si>
  <si>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</si>
  <si>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</si>
  <si>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 (реализация концепции по развитию территории городского округа Ступино Московской области)</t>
  </si>
  <si>
    <t>1420570241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</si>
  <si>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</si>
  <si>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</si>
  <si>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</si>
  <si>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</si>
  <si>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</si>
  <si>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</si>
  <si>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</si>
  <si>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</si>
  <si>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Ремонт дворовых территорий за счет средств местного бюджета</t>
  </si>
  <si>
    <t>1710172740</t>
  </si>
  <si>
    <t>Создание и ремонт пешеходных коммуникаций</t>
  </si>
  <si>
    <t>17101S1870</t>
  </si>
  <si>
    <t xml:space="preserve">Ямочный ремонт асфальтового покрытия дворовых территорий	</t>
  </si>
  <si>
    <t>17101S2890</t>
  </si>
  <si>
    <t>Федеральный проект "Формирование комфортной городской среды"</t>
  </si>
  <si>
    <t>171F200000</t>
  </si>
  <si>
    <t>Ремонт дворовых территорий</t>
  </si>
  <si>
    <t>171F2S2740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</si>
  <si>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</si>
  <si>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</si>
  <si>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</si>
  <si>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</si>
  <si>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</si>
  <si>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</si>
  <si>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Связь и информатика</t>
  </si>
  <si>
    <t>0410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</si>
  <si>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</si>
  <si>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</si>
  <si>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</si>
  <si>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</si>
  <si>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</si>
  <si>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</si>
  <si>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</si>
  <si>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</si>
  <si>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</si>
  <si>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</si>
  <si>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</si>
  <si>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</si>
  <si>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</si>
  <si>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</si>
  <si>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Другие вопросы в области национальной экономики</t>
  </si>
  <si>
    <t>0412</t>
  </si>
  <si>
    <t>Муниципальная программа "Предпринимательство"</t>
  </si>
  <si>
    <t>1100000000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</si>
  <si>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</si>
  <si>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</si>
  <si>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</si>
  <si>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</si>
  <si>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</si>
  <si>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</si>
  <si>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ЖИЛИЩНО-КОММУНАЛЬНОЕ ХОЗЯЙСТВО</t>
  </si>
  <si>
    <t>0500</t>
  </si>
  <si>
    <t>Жилищное хозяйство</t>
  </si>
  <si>
    <t>0501</t>
  </si>
  <si>
    <t>Основное мероприятие "Создание условий для развития рынка доступного жилья, развитие жилищного строительства"</t>
  </si>
  <si>
    <t>0910100000</t>
  </si>
  <si>
    <t>Организация строительства</t>
  </si>
  <si>
    <t>0910100250</t>
  </si>
  <si>
    <t>Организация благоустройства территории городского округа</t>
  </si>
  <si>
    <t>1720100620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</si>
  <si>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</si>
  <si>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</si>
  <si>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</si>
  <si>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</si>
  <si>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</si>
  <si>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</si>
  <si>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</si>
  <si>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</si>
  <si>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</si>
  <si>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</si>
  <si>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</si>
  <si>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</si>
  <si>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</si>
  <si>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</si>
  <si>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Федеральный проект "Обеспечение устойчивого сокращения непригодного для проживания жилищного фонда"</t>
  </si>
  <si>
    <t>192F300000</t>
  </si>
  <si>
    <t>Обеспечение мероприятий по переселению граждан из аварийного жилищного фонда</t>
  </si>
  <si>
    <t>192F3S7485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</si>
  <si>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</si>
  <si>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</si>
  <si>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</si>
  <si>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</si>
  <si>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Подпрограмма "Обеспечение мероприятий в рамках Адресной программы Московской области "Переселение граждан из аварийного жилищного фонда в Московской области на 2016-2021 годы"</t>
  </si>
  <si>
    <t>1930000000</t>
  </si>
  <si>
    <t>193F300000</t>
  </si>
  <si>
    <t>193F3S7485</t>
  </si>
  <si>
    <t>Коммунальное хозяйство</t>
  </si>
  <si>
    <t>0502</t>
  </si>
  <si>
    <t>Основное мероприятие "Развитие инженерной инфраструктуры на сельских территориях"</t>
  </si>
  <si>
    <t>0630200000</t>
  </si>
  <si>
    <t>Комплексное обустройство населенных пунктов, расположенных в сельской местности, объектами социальной, инженерной инфраструктуры за счет средств местного бюджета</t>
  </si>
  <si>
    <t>0630274640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</si>
  <si>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</si>
  <si>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</si>
  <si>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</si>
  <si>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</si>
  <si>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</si>
  <si>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1010200190</t>
  </si>
  <si>
    <t>Капитальный ремонт, приобретение, монтаж и ввод в эксплуатацию объектов водоснабжения за счет средств местного бюджета</t>
  </si>
  <si>
    <t>1010270330</t>
  </si>
  <si>
    <t>Строительство и реконструкция объектов водоснабжения за счет средств местного бюджета</t>
  </si>
  <si>
    <t>1010274090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</si>
  <si>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</si>
  <si>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</si>
  <si>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</si>
  <si>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</si>
  <si>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Капитальный ремонт канализационных коллекторов и канализационных насосных станций за счет средств местного бюджета</t>
  </si>
  <si>
    <t>1020270310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</si>
  <si>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</si>
  <si>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</si>
  <si>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</si>
  <si>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</si>
  <si>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</si>
  <si>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1030200000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</si>
  <si>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</si>
  <si>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1030270320</t>
  </si>
  <si>
    <t>Строительство и реконструкция объектов коммунальной инфраструктуры за счет средств местного бюджета (строительство котельной в с. Ситне-Щелканово)</t>
  </si>
  <si>
    <t>1030274081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</si>
  <si>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</si>
  <si>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</si>
  <si>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Строительство и реконструкция объектов коммунальной инфраструктуры за счет средств местного бюджета (реализация концепции по развитию территории городского округа Ступино Московской области)</t>
  </si>
  <si>
    <t>1030274082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</si>
  <si>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собственности"</t>
  </si>
  <si>
    <t>1030300000</t>
  </si>
  <si>
    <t>Капитальные вложения в объекты инженерной инфраструктуры на территории военных городков за счет средств местного бюджета</t>
  </si>
  <si>
    <t>1030374460</t>
  </si>
  <si>
    <t>Капитальные вложения в объекты инженерной инфраструктуры на территории военных городков</t>
  </si>
  <si>
    <t>10303S4460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</si>
  <si>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</si>
  <si>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</si>
  <si>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Реализация отдельных мероприятий муниципальных программ</t>
  </si>
  <si>
    <t>1030461430</t>
  </si>
  <si>
    <t>Основное мероприятие 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</si>
  <si>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</si>
  <si>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1030500190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</si>
  <si>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</si>
  <si>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</si>
  <si>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</si>
  <si>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</si>
  <si>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</si>
  <si>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1080100190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</si>
  <si>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</si>
  <si>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</si>
  <si>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"Реализация губернаторской программы "100 бань Подмосковья" на территории Московской области"</t>
  </si>
  <si>
    <t>1140500000</t>
  </si>
  <si>
    <t>Ремонт банных объектов в рамках программы "100 бань Подмосковья"</t>
  </si>
  <si>
    <t>11405S3590</t>
  </si>
  <si>
    <t>Приобретение коммунальной техники за счет средств местного бюджета</t>
  </si>
  <si>
    <t>1710171360</t>
  </si>
  <si>
    <t>Устройство контейнерных площадок за счет средств местного бюджета</t>
  </si>
  <si>
    <t>1710171670</t>
  </si>
  <si>
    <t>Благоустройство</t>
  </si>
  <si>
    <t>0503</t>
  </si>
  <si>
    <t>Основное мероприятие "Развитие похоронного дела на территории Московской области"</t>
  </si>
  <si>
    <t>0810700000</t>
  </si>
  <si>
    <t>Содержание мест захоронения</t>
  </si>
  <si>
    <t>0810700590</t>
  </si>
  <si>
    <t>Проведение инвентаризации мест захоронений</t>
  </si>
  <si>
    <t>0810701240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</si>
  <si>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</si>
  <si>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</si>
  <si>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</si>
  <si>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</si>
  <si>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Реализация мероприятий федеральной целевой программы "Увековечение памяти погибших при защите Отечества на 2019 - 2024 годы"</t>
  </si>
  <si>
    <t>08107L2990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</si>
  <si>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</si>
  <si>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</si>
  <si>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</si>
  <si>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</si>
  <si>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 (асфальтирование дворовой территории и озеленение в с.Большое Алексеевское)</t>
  </si>
  <si>
    <t>133077305Н</t>
  </si>
  <si>
    <t>Реализация проектов граждан, сформированных в рамках практик инициативного бюджетирования (благоустройство площади в селе Лужники, городской округ Ступино)</t>
  </si>
  <si>
    <t>13307S305Ж</t>
  </si>
  <si>
    <t>Реализация проектов граждан, сформированных в рамках практик инициативного бюджетирования (создание детской площадки для детей младшего и школьного возраста(с развлекательными и спортивными комплексами) д.Каверино,городской округ Ступино)</t>
  </si>
  <si>
    <t>13307S305И</t>
  </si>
  <si>
    <t>Реализация проектов граждан, сформированных в рамках практик инициативного бюджетирования (приобретение и установка детской игровой площадки в деревне Грызлово,городской округ Ступино)</t>
  </si>
  <si>
    <t>13307S305К</t>
  </si>
  <si>
    <t>Реализация проектов граждан, сформированных в рамках практик инициативного бюджетирования (детская игровая площадка в с. Старая Ситня, городской округ Ступино)</t>
  </si>
  <si>
    <t>13307S305Л</t>
  </si>
  <si>
    <t>Реализация проектов граждан, сформированных в рамках практик инициативного бюджетирования (ремонт тротуара в поселке Малино от ул. Ленина до ул. Победы, городской округ Ступино)</t>
  </si>
  <si>
    <t>13307S305М</t>
  </si>
  <si>
    <t>13307S305Н</t>
  </si>
  <si>
    <t>Реализация проектов граждан, сформированных в рамках практик инициативного бюджетирования (благоустройство сквера в деревне Алфимово, городской округ Ступино)</t>
  </si>
  <si>
    <t>13307S305П</t>
  </si>
  <si>
    <t>Реализация проектов граждан, сформированных в рамках практик инициативного бюджетирования (благоустройство центральной площади общей площадью 2600 кв.м.)</t>
  </si>
  <si>
    <t>13307S305Р</t>
  </si>
  <si>
    <t>Организация обустройства мест массового отдыха населения</t>
  </si>
  <si>
    <t>1710100580</t>
  </si>
  <si>
    <t>Благоустройство общественных территорий</t>
  </si>
  <si>
    <t>1710101330</t>
  </si>
  <si>
    <t>Создание новых и (или) благоустройство существующих парков культуры и отдыха за счет средств местного бюджета</t>
  </si>
  <si>
    <t>1710170070</t>
  </si>
  <si>
    <t>Изготовление и установка стел за счет средств местного бюджета</t>
  </si>
  <si>
    <t>1710170280</t>
  </si>
  <si>
    <t>Комплексное благоустройство территорий муниципальных образований Московской области за счет средств местного бюджета</t>
  </si>
  <si>
    <t>1710171350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</si>
  <si>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</si>
  <si>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1710171580</t>
  </si>
  <si>
    <t>Устройство и капитальный ремонт систем наружного освещения в рамках реализации проекта "Светлый город" за счет средств местного бюджета</t>
  </si>
  <si>
    <t>1710172630</t>
  </si>
  <si>
    <t>Комплексное благоустройство территорий муниципальных образований Московской области</t>
  </si>
  <si>
    <t>17101S1350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</si>
  <si>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</si>
  <si>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>171F255557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</si>
  <si>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</si>
  <si>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</si>
  <si>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</si>
  <si>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</si>
  <si>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</si>
  <si>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</si>
  <si>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</si>
  <si>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</si>
  <si>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</si>
  <si>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</si>
  <si>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</si>
  <si>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</si>
  <si>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</si>
  <si>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</si>
  <si>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</si>
  <si>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</si>
  <si>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</si>
  <si>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</si>
  <si>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</si>
  <si>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</si>
  <si>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</si>
  <si>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</si>
  <si>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</si>
  <si>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</si>
  <si>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</si>
  <si>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</si>
  <si>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</si>
  <si>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</si>
  <si>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</si>
  <si>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</si>
  <si>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</si>
  <si>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Федеральный проект "Чистая страна"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</si>
  <si>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</si>
  <si>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</si>
  <si>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</si>
  <si>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</si>
  <si>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</si>
  <si>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ОБРАЗОВАНИЕ</t>
  </si>
  <si>
    <t>0700</t>
  </si>
  <si>
    <t>Дошкольное образование</t>
  </si>
  <si>
    <t>0701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</si>
  <si>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</si>
  <si>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</si>
  <si>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</si>
  <si>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</si>
  <si>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</si>
  <si>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10303S0300</t>
  </si>
  <si>
    <t>Реализация проектов граждан, сформированных в рамках практик инициативного бюджетирования (приобретение оргтехники (компьютеры, принтеры, МФУ) для муниципального автономного дошкольного образовательного учреждения "Березнецовский детский сад общеразвивающего вида "Ромашка" городского округа Ступино по адресу: Московская область, городской округ Ступино, село Березнецово, Парковая, владение 8)</t>
  </si>
  <si>
    <t>13307S305С</t>
  </si>
  <si>
    <t>Реализация проектов граждан, сформированных в рамках практик инициативного бюджетирования (приобретение специализированной краски по металлу для муниципального автономного дошкольного образовательного учреждения "Центр развития ребенка-детский сад № 27 "Росинка" городского округа Ступино по адресу: Московская область, город Ступино, улица Калинина, владение 36)</t>
  </si>
  <si>
    <t>13307S305Ф</t>
  </si>
  <si>
    <t>Реализация проектов граждан, сформированных в рамках практик инициативного бюджетирования (приобретение четырех ковров (в музыкальный зал) и спец одежды для сотрудников муниципального автономного дошкольного образовательного учреждения "Центр развития ребенка-детский сад № 27 "Росинка" городского округа Ступино по адресу: Московская область, город Ступино, улица Калинина, владение 36)</t>
  </si>
  <si>
    <t>13307S305Ч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</si>
  <si>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</si>
  <si>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</si>
  <si>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</si>
  <si>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</si>
  <si>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</si>
  <si>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</si>
  <si>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 (детский сад г.Ступино, мкр.Дубки)</t>
  </si>
  <si>
    <t>18301S4441</t>
  </si>
  <si>
    <t>Общее образование</t>
  </si>
  <si>
    <t>0702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</si>
  <si>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</si>
  <si>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</si>
  <si>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</si>
  <si>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</si>
  <si>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</si>
  <si>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</si>
  <si>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</si>
  <si>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</si>
  <si>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</si>
  <si>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</si>
  <si>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</si>
  <si>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</si>
  <si>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</si>
  <si>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0320172210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</si>
  <si>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</si>
  <si>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</si>
  <si>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</si>
  <si>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</si>
  <si>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за счет средств местного бюджета</t>
  </si>
  <si>
    <t>0320372870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</si>
  <si>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местного бюджета</t>
  </si>
  <si>
    <t>0320373040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</si>
  <si>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</si>
  <si>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</si>
  <si>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</si>
  <si>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03203S2260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</si>
  <si>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</si>
  <si>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</si>
  <si>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</si>
  <si>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03203S2870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</si>
  <si>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</si>
  <si>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</si>
  <si>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</si>
  <si>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Федеральный проект "Современная школа"</t>
  </si>
  <si>
    <t>032E100000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</si>
  <si>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</si>
  <si>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032E151690</t>
  </si>
  <si>
    <t>Мероприятия по проведению капитального ремонта в муниципальных общеобразовательных организациях в Московской области</t>
  </si>
  <si>
    <t>032E1S2340</t>
  </si>
  <si>
    <t>Создание центров образования естественно-научной и технологической направленностей</t>
  </si>
  <si>
    <t>032E1S2760</t>
  </si>
  <si>
    <t>Подпрограмма "Обеспечивающая подпрограмма"</t>
  </si>
  <si>
    <t>0350000000</t>
  </si>
  <si>
    <t>0350100000</t>
  </si>
  <si>
    <t>Мероприятия в сфере образования</t>
  </si>
  <si>
    <t>0350100950</t>
  </si>
  <si>
    <t>Стипендии</t>
  </si>
  <si>
    <t>340</t>
  </si>
  <si>
    <t>Реализация проектов граждан, сформированных в рамках практик инициативного бюджетирования (приобретение оборудования в школьную мастерскую для муниципального бюджетного образовательного учреждения "Ситне-Щелкановская средняя общеобразовательная школа"городского округа Ступино по адресу: Московская область,г.о.Ступино,с.Ситне-Щелканово,ул.Спортивная,вл.4)</t>
  </si>
  <si>
    <t>13307S305Б</t>
  </si>
  <si>
    <t>Реализация проектов граждан, сформированных в рамках практик инициативного бюджетирования (приобретение многофункциональных устройств, музыкального центра, приобретение и установка дверных блоков, ремонт душевой для муниципального бюджетного общеобразовательного учреждения "Староситненская средняя общеобразовательная школа" городского округа Ступино Московской области, ул. Центральная вл. 11А, городской округ Ступино, Московская область)</t>
  </si>
  <si>
    <t>13307S305В</t>
  </si>
  <si>
    <t>Реализация проектов граждан, сформированных в рамках практик инициативного бюджетирования (приобретение мебели для муниципального бюджетного общеобразовательного учреждения "Средняя общеобразовательная школа №1 с углубленным изучением отдельных предметов" по адресу:городской округ Ступино,проспект Победы,вл.25)</t>
  </si>
  <si>
    <t>13307S305Д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</si>
  <si>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</si>
  <si>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</si>
  <si>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</si>
  <si>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</si>
  <si>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183E100000</t>
  </si>
  <si>
    <t>Капитальные вложения в общеобразовательные организации в целях обеспечения односменного режима обучения</t>
  </si>
  <si>
    <t>183E1S4480</t>
  </si>
  <si>
    <t>Дополнительное образование детей</t>
  </si>
  <si>
    <t>0703</t>
  </si>
  <si>
    <t>Подпрограмма "Развитие образования в сфере культуры Московской области"</t>
  </si>
  <si>
    <t>0260000000</t>
  </si>
  <si>
    <t>Основное мероприятие "Обеспечение функций муниципальных организаций дополнительного образования сферы культуры"</t>
  </si>
  <si>
    <t>0260100000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</si>
  <si>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</si>
  <si>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0260106260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</si>
  <si>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</si>
  <si>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</si>
  <si>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</si>
  <si>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</si>
  <si>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</si>
  <si>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</si>
  <si>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</si>
  <si>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</si>
  <si>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</si>
  <si>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0330600940</t>
  </si>
  <si>
    <t>Реализация проектов граждан, сформированных в рамках практик инициативного бюджетирования (приобретение и установка высотного тренажера для муниципального бюджетного учреждения дополнительного образования "Детский экологический центр "Островок" городского округа Ступино по адресу: Московская область, городской округ Ступино, город Ступино, улица Чайковского, владение 16)</t>
  </si>
  <si>
    <t>13307S305Ц</t>
  </si>
  <si>
    <t>Молодежная политика</t>
  </si>
  <si>
    <t>0707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</si>
  <si>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</si>
  <si>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</si>
  <si>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</si>
  <si>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</si>
  <si>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</si>
  <si>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0430500410</t>
  </si>
  <si>
    <t>Мероприятия по организации отдыха детей в каникулярное время</t>
  </si>
  <si>
    <t>04305S2190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</si>
  <si>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</si>
  <si>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</si>
  <si>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</si>
  <si>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</si>
  <si>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социально ориентированным некоммерческим организациям</t>
  </si>
  <si>
    <t>0490100760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</si>
  <si>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</si>
  <si>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</si>
  <si>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</si>
  <si>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</si>
  <si>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</si>
  <si>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</si>
  <si>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</si>
  <si>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1340100970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</si>
  <si>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</si>
  <si>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</si>
  <si>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Другие вопросы в области образования</t>
  </si>
  <si>
    <t>0709</t>
  </si>
  <si>
    <t>Обеспечение деятельности прочих учреждений образования</t>
  </si>
  <si>
    <t>0350106080</t>
  </si>
  <si>
    <t>Федеральный проект "Цифровая образовательная среда"</t>
  </si>
  <si>
    <t>152E400000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</si>
  <si>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</si>
  <si>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152E452080</t>
  </si>
  <si>
    <t>КУЛЬТУРА, КИНЕМАТОГРАФИЯ</t>
  </si>
  <si>
    <t>0800</t>
  </si>
  <si>
    <t>Культура</t>
  </si>
  <si>
    <t>0801</t>
  </si>
  <si>
    <t>Подпрограмма "Развитие музейного дела в Московской области"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</si>
  <si>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</si>
  <si>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</si>
  <si>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</si>
  <si>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</si>
  <si>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</si>
  <si>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 в Московской области"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</si>
  <si>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</si>
  <si>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</si>
  <si>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</si>
  <si>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</si>
  <si>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</si>
  <si>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</si>
  <si>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02301L519F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</si>
  <si>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</si>
  <si>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0240000000</t>
  </si>
  <si>
    <t>Основное мероприятие "Обеспечение функций театрально-концертных учреждений, муниципальных учреждений культуры Московской области"</t>
  </si>
  <si>
    <t>0240100000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</si>
  <si>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</si>
  <si>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</si>
  <si>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Основное мероприятие "Обеспечение функций культурно-досуговых учреждений"</t>
  </si>
  <si>
    <t>0240500000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</si>
  <si>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</si>
  <si>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</si>
  <si>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Федеральный проект "Творческие люди"</t>
  </si>
  <si>
    <t>024A200000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</si>
  <si>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</si>
  <si>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024A255192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</si>
  <si>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</si>
  <si>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0250000000</t>
  </si>
  <si>
    <t>Федеральный проект "Культурная среда"</t>
  </si>
  <si>
    <t>025A100000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</si>
  <si>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</si>
  <si>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025A1S0080</t>
  </si>
  <si>
    <t>0280000000</t>
  </si>
  <si>
    <t>0280100000</t>
  </si>
  <si>
    <t>Мероприятия в сфере культуры</t>
  </si>
  <si>
    <t>0280100500</t>
  </si>
  <si>
    <t>Подпрограмма "Развитие парков культуры и отдыха"</t>
  </si>
  <si>
    <t>0290000000</t>
  </si>
  <si>
    <t>Основное мероприятие "Создание условий для массового отдыха жителей городского округа в парках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</si>
  <si>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</si>
  <si>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</si>
  <si>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</si>
  <si>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</si>
  <si>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</si>
  <si>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Реализация проектов граждан, сформированных в рамках практик инициативного бюджетирования (приобретение музыкальных инструментов для Ступинского Симфонического оркестра муниципального автономного учреждения культуры "Ступинская филармония" городского округа Ступино по адресу: Московская область,г.Ступино, пр-т Победы д.18/43)</t>
  </si>
  <si>
    <t>13307S305Г</t>
  </si>
  <si>
    <t>Реализация проектов граждан, сформированных в рамках практик инициативного бюджетирования (приобретение костюмов для хореографического коллектива "Танцуют все" муниципального бюджетного учреждения культуры "Дворец культуры"городского округа Ступино по адресу:Московская область,г.Ступино,ул.проспект Победы, 18/43)</t>
  </si>
  <si>
    <t>13307S305Е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</si>
  <si>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</si>
  <si>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</si>
  <si>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</si>
  <si>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</si>
  <si>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</si>
  <si>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</si>
  <si>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</si>
  <si>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</si>
  <si>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</si>
  <si>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</si>
  <si>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</si>
  <si>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</si>
  <si>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</si>
  <si>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</si>
  <si>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</si>
  <si>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</si>
  <si>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</si>
  <si>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</si>
  <si>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</si>
  <si>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0410361410</t>
  </si>
  <si>
    <t>Основное мероприятие "Улучшение жилищных условий граждан, проживающих на сельских территориях"</t>
  </si>
  <si>
    <t>0630100000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</si>
  <si>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</si>
  <si>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06301L5763</t>
  </si>
  <si>
    <t>Охрана семьи и детства</t>
  </si>
  <si>
    <t>1004</t>
  </si>
  <si>
    <t>Публичные нормативные социальные выплаты гражданам</t>
  </si>
  <si>
    <t>310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</si>
  <si>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</si>
  <si>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</si>
  <si>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</si>
  <si>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</si>
  <si>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</si>
  <si>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</si>
  <si>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</si>
  <si>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</si>
  <si>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</si>
  <si>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</si>
  <si>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</si>
  <si>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</si>
  <si>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</si>
  <si>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</si>
  <si>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</si>
  <si>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</si>
  <si>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</si>
  <si>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</si>
  <si>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</si>
  <si>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</si>
  <si>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</si>
  <si>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</si>
  <si>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и проведение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</si>
  <si>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</si>
  <si>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</si>
  <si>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</si>
  <si>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Подпрограмма "Подготовка спортивного резерва"</t>
  </si>
  <si>
    <t>0530000000</t>
  </si>
  <si>
    <t>Основное мероприятие "Подготовка спортивного резерва"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</si>
  <si>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</si>
  <si>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</si>
  <si>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</si>
  <si>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</si>
  <si>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1330773050</t>
  </si>
  <si>
    <t>Реализация проектов граждан,сформированных в рамках практик инициативного бюджетирования(подготовка основания,приобретение и установка универсальной многофункциональной спортивной площадки по адресу: город Ступино,село Аксиньино,улица Шоссейная,городской округ Ступино)</t>
  </si>
  <si>
    <t>13307S305А</t>
  </si>
  <si>
    <t>Реализация проектов граждан, сформированных в рамках практик инициативного бюджетирования (приобретение райдера (многофункционального трактора) для муниципального казенного спортивного учреждения "Физкультурно-оздоровительный клуб спортсменов-инвалидов", по адресу: городского округа Ступино, ул. Чайковского, д.1)</t>
  </si>
  <si>
    <t>13307S305Т</t>
  </si>
  <si>
    <t>Реализация проектов граждан, сформированных в рамках практик инициативного бюджетирования (приобретение уборочной машины для муниципального бюджетного учреждения "Спортивная школа "Ока" городского округа Ступино по адресу: г. Ступино, ул. Чайковского, д. 3/10)</t>
  </si>
  <si>
    <t>13307S305У</t>
  </si>
  <si>
    <t>Подпрограмма "Строительство (реконструкция) объектов физической культуры и спорта"</t>
  </si>
  <si>
    <t>1850000000</t>
  </si>
  <si>
    <t>Федеральный проект "Спорт - норма жизни"</t>
  </si>
  <si>
    <t>185P500000</t>
  </si>
  <si>
    <t>Строительство (реконструкция) муниципальных стадионов</t>
  </si>
  <si>
    <t>185P5S4490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</si>
  <si>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</si>
  <si>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</si>
  <si>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</si>
  <si>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</si>
  <si>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</si>
  <si>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</si>
  <si>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</si>
  <si>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</si>
  <si>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</si>
  <si>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</si>
  <si>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Обслуживание государственного (муниципального) долга</t>
  </si>
  <si>
    <t>700</t>
  </si>
  <si>
    <t>730</t>
  </si>
  <si>
    <t>Итого:</t>
  </si>
  <si>
    <t>Приложение 2
к отчету об исполнении бюджета
городского округа Ступино
Московской области за 2021 год</t>
  </si>
  <si>
    <t>Исполнение бюджета городского округа Ступино Московской области по разделам и подразделам классификации расходов бюджетов за 2021 год</t>
  </si>
  <si>
    <t>Уточненный план 2021 года</t>
  </si>
  <si>
    <t>Исполнено за 2021 год</t>
  </si>
  <si>
    <t>Код главы</t>
  </si>
  <si>
    <t>Администрация городского округа Ступино Московской области</t>
  </si>
  <si>
    <t>901</t>
  </si>
  <si>
    <t>Совет депутатов городского округа Ступино Московской области</t>
  </si>
  <si>
    <t>902</t>
  </si>
  <si>
    <t>Контрольно - счетная палата городского округа Ступино Московской области</t>
  </si>
  <si>
    <t>903</t>
  </si>
  <si>
    <t>Финансовое управление администрации городского округа Ступино Московской области</t>
  </si>
  <si>
    <t>904</t>
  </si>
  <si>
    <t>Приложение 3
к отчету об исполнении бюджета
городского округа Ступино
Московской области за 2021 год</t>
  </si>
  <si>
    <t>Исполнение бюджета городского округа Ступино Московской области по ведомственной структуре расходов за 2021 год</t>
  </si>
  <si>
    <t>Приложение 4
к отчету об исполнении бюджета
городского округа Ступино
Московской области за 2021 год</t>
  </si>
  <si>
    <t>Исполнение бюджета городского округа Ступино Московской области по муниципальным программам и непрограммным направлениям деятельности  за 2021 год</t>
  </si>
  <si>
    <t>тыс. руб.</t>
  </si>
  <si>
    <t>№ п/п</t>
  </si>
  <si>
    <t>виды заимствований</t>
  </si>
  <si>
    <t>% исполнения к утвержденному плану</t>
  </si>
  <si>
    <t>Кредиты от кредитных организаций, полученные бюджетом городского округа Ступино Московской области</t>
  </si>
  <si>
    <t xml:space="preserve">Итого </t>
  </si>
  <si>
    <t>процент исполнения к утвержденному плану</t>
  </si>
  <si>
    <t>Итого</t>
  </si>
  <si>
    <t>тыс.руб.</t>
  </si>
  <si>
    <t>код</t>
  </si>
  <si>
    <t>наименование</t>
  </si>
  <si>
    <t>план</t>
  </si>
  <si>
    <t>исполнено</t>
  </si>
  <si>
    <t>Дефицит (-) профицит (+) бюджета городского округа Ступино Московской области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</si>
  <si>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</si>
  <si>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000 01 00 00 00 00 0000 000</t>
  </si>
  <si>
    <t>Источники внутренного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</si>
  <si>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</si>
  <si>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</si>
  <si>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</si>
  <si>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</si>
  <si>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</si>
  <si>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</si>
  <si>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901 01 02 00 00 04 0000 710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</si>
  <si>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</si>
  <si>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</si>
  <si>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</si>
  <si>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</si>
  <si>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901 01 02 00 00 04 0000 810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</si>
  <si>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</si>
  <si>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</si>
  <si>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</si>
  <si>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</si>
  <si>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</si>
  <si>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 xml:space="preserve">Увеличение прочих остатков средств бюджетов </t>
  </si>
  <si>
    <t>000 01 05 02 01 00 0000 510</t>
  </si>
  <si>
    <t xml:space="preserve">Увеличение прочих остатков денежных средств бюджетов </t>
  </si>
  <si>
    <t>000 01 05 02 01 04 0000 510</t>
  </si>
  <si>
    <t>Увеличение прочих остатков денежных средств бюджетов городских округов</t>
  </si>
  <si>
    <t>901 01 05 02 01 04 0000 510</t>
  </si>
  <si>
    <t>000 01 05 00 00 00 0000 600</t>
  </si>
  <si>
    <t xml:space="preserve">Уменьшение остатков средств бюджетов 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</si>
  <si>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</si>
  <si>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</si>
  <si>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</si>
  <si>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денежных средств бюджетов </t>
  </si>
  <si>
    <t>000 01 05 02 01 04 0000 610</t>
  </si>
  <si>
    <t>Уменьшение прочих остатков денежных средств бюджетов городских округов</t>
  </si>
  <si>
    <t>901 01 05 02 01 04 0000 610</t>
  </si>
  <si>
    <t>Номер постановления</t>
  </si>
  <si>
    <t>Дата постановления</t>
  </si>
  <si>
    <t>Краткое содержание постановления</t>
  </si>
  <si>
    <t>Выделено по постановлению</t>
  </si>
  <si>
    <t>Профинансировано</t>
  </si>
  <si>
    <t>ВСЕГО</t>
  </si>
  <si>
    <t xml:space="preserve">Наименование расходов </t>
  </si>
  <si>
    <t>% Исполнения</t>
  </si>
  <si>
    <t>Приложение 5
к отчету об исполнении бюджета
городского округа Ступино
Московской области за 2021 год</t>
  </si>
  <si>
    <t>Выполнение программы муниципальных внутренних заимствований городского округа Ступино Московской области за 2021 год</t>
  </si>
  <si>
    <t>Бюджетные кредиты из других бюджетов бюджетной системы Российской Федерации</t>
  </si>
  <si>
    <t>Плановый объем привлечения средств в 2021 году (тыс.руб.)</t>
  </si>
  <si>
    <t>Фактически исполнено в 2021 году                           (тыс.руб.)</t>
  </si>
  <si>
    <t>I. Привлечение заимствований</t>
  </si>
  <si>
    <t>II. Погашение заимствований</t>
  </si>
  <si>
    <t>Приложение 6
к отчету об исполнении бюджета
городского округа Ступино
Московской области за 2021 год</t>
  </si>
  <si>
    <t>Источники финансирования дефицита бюджета городского округа Ступино Московской области за 2021 год</t>
  </si>
  <si>
    <t>000 01 03 00 00 00 0000 000</t>
  </si>
  <si>
    <t>000 01 03 01 00 00 0000 700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</si>
  <si>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</si>
  <si>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</si>
  <si>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</si>
  <si>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</si>
  <si>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</si>
  <si>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901 01 03 01 00 04 0000 710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</si>
  <si>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</si>
  <si>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</si>
  <si>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000 01 03 01 00 00 0000 810</t>
  </si>
  <si>
    <t>901 01 03 01 00 00 0000 810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</si>
  <si>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</si>
  <si>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Приложение 7
к отчету об исполнении бюджета
городского округа Ступино
Московской области за 2021 год</t>
  </si>
  <si>
    <t xml:space="preserve">Отчет о расходовании средств резервного фонда администрации городского округа Ступино Московской области за 2021 год
</t>
  </si>
  <si>
    <t>2090-п</t>
  </si>
  <si>
    <t>Установка новых видеокамер с использованием системы видеомониторинга лесных пожаров на высотных объектах с целью возможности осмотра наиболее пожароопасных природных территорий</t>
  </si>
  <si>
    <t>1723-п</t>
  </si>
  <si>
    <t>2296-п</t>
  </si>
  <si>
    <t>2931-п</t>
  </si>
  <si>
    <t>Возмещение затрат на выполнение аварийно-восстановительных работ ВЗУ Михнево</t>
  </si>
  <si>
    <t>Приложение 8
к отчету об исполнении бюджета
городского округа Ступино
Московской области за 2021 год</t>
  </si>
  <si>
    <t>Отчет об использовании бюджетных ассигнований муниципального дорожного фонда городского округа Ступино Московской области за  2021 год</t>
  </si>
  <si>
    <t xml:space="preserve">Ямочный ремонт асфальтового покрытия дворовых территорий 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</si>
  <si>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 (реализация окнцепции по развитию территории городского округа Ступино Московской области)</t>
  </si>
  <si>
    <t>Возмещение затрат по замене пожарных гидрантов</t>
  </si>
  <si>
    <t>Выполнение работ по ремонту квартир для завершения реализации Адресной программы Московской области "Переселение граждан из аварийного жилищного фонда в Московской области на 2013-2015 годы"</t>
  </si>
  <si>
    <t>Приложение 1
к отчету об исполнении бюджета
городского округа Ступино
Московской области за 2021 год</t>
  </si>
  <si>
    <t>Исполнение бюджета городского округа Ступино Московской области по доходам за 2021 год</t>
  </si>
  <si>
    <t>Код бюджетной классификации Российской Федерации</t>
  </si>
  <si>
    <t xml:space="preserve">Наименование доходов </t>
  </si>
  <si>
    <t>Исполнено за 2018 год</t>
  </si>
  <si>
    <t>Исполнено за 2019 год</t>
  </si>
  <si>
    <t>Исполнено за 2020 год</t>
  </si>
  <si>
    <t>Утвержденный план 2021 года</t>
  </si>
  <si>
    <t>Исполнено за _____  ____ года</t>
  </si>
  <si>
    <t>% исполнения к утвержден-ному плану</t>
  </si>
  <si>
    <t>отклонение к утвержден-ному плану, тыс. руб.</t>
  </si>
  <si>
    <t xml:space="preserve">% исполнения </t>
  </si>
  <si>
    <t>отклонение к уточнен-ному плану, тыс. руб.</t>
  </si>
  <si>
    <t>% исполнения к факту 2020 года</t>
  </si>
  <si>
    <t>отклонение к факту 2020 года, тыс. 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</si>
  <si>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</si>
  <si>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</si>
  <si>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</si>
  <si>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</si>
  <si>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</si>
  <si>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</si>
  <si>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</si>
  <si>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2"/>
        <rFont val="Arial"/>
        <family val="2"/>
        <charset val="204"/>
      </rPr>
      <t>1</t>
    </r>
    <r>
      <rPr>
        <i/>
        <sz val="12"/>
        <rFont val="Arial"/>
        <family val="2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</si>
  <si>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</si>
  <si>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</si>
  <si>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</si>
  <si>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</si>
  <si>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</si>
  <si>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2"/>
        <rFont val="Arial"/>
        <family val="2"/>
        <charset val="204"/>
      </rPr>
      <t xml:space="preserve">1 </t>
    </r>
    <r>
      <rPr>
        <i/>
        <sz val="12"/>
        <rFont val="Arial"/>
        <family val="2"/>
        <charset val="204"/>
      </rPr>
      <t>Налогового кодекса Российской Федерации</t>
    </r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</si>
  <si>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</si>
  <si>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</si>
  <si>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</si>
  <si>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</si>
  <si>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</si>
  <si>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</si>
  <si>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</si>
  <si>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</si>
  <si>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</si>
  <si>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</si>
  <si>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</si>
  <si>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</si>
  <si>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</si>
  <si>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</si>
  <si>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</si>
  <si>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</si>
  <si>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</si>
  <si>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</si>
  <si>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</si>
  <si>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</si>
  <si>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</si>
  <si>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</si>
  <si>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</si>
  <si>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</si>
  <si>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</si>
  <si>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</si>
  <si>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</si>
  <si>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</si>
  <si>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</si>
  <si>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</si>
  <si>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</si>
  <si>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</si>
  <si>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</si>
  <si>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</si>
  <si>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</si>
  <si>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</si>
  <si>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</si>
  <si>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</si>
  <si>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</si>
  <si>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</si>
  <si>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</si>
  <si>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</si>
  <si>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</si>
  <si>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</si>
  <si>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</si>
  <si>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</si>
  <si>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</si>
  <si>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</si>
  <si>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</si>
  <si>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</si>
  <si>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000 1 08 07150 01 1000 110</t>
  </si>
  <si>
    <t>Государственная пошлина за выдачу разрешения на установку рекламной конструкции</t>
  </si>
  <si>
    <t>000 1 08 07173 01 1000 110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</si>
  <si>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</si>
  <si>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</si>
  <si>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</si>
  <si>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</si>
  <si>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</si>
  <si>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</si>
  <si>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</si>
  <si>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</si>
  <si>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</si>
  <si>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</si>
  <si>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</si>
  <si>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</si>
  <si>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</si>
  <si>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</si>
  <si>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</si>
  <si>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</si>
  <si>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</si>
  <si>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</si>
  <si>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</si>
  <si>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</si>
  <si>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</si>
  <si>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</si>
  <si>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</si>
  <si>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по плате за наем жилых помещений, находящихся в собственности муниципальных образований</t>
  </si>
  <si>
    <t>000 1 11 09044 04 0014 120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</si>
  <si>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разграничена, расположенных в границах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</si>
  <si>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</si>
  <si>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</si>
  <si>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000 1 11 09080 04 0008 120</t>
  </si>
  <si>
    <r>
      <t xml:space="preserve">Поступления по плате, поступившей в рамках договора за предоставление права на размещение и эксплуатацию нестационарного торгового объекта </t>
    </r>
    <r>
      <rPr>
        <i/>
        <sz val="10"/>
        <rFont val="Arial"/>
        <family val="2"/>
        <charset val="204"/>
      </rPr>
      <t>(с 01.01.2021г)</t>
    </r>
  </si>
  <si>
    <t>000 1 11 09080 04 0009 120</t>
  </si>
  <si>
    <r>
      <t>Поступления по плате, поступившей в рамках договора за предоставление права на установку и эксплуатацию рекламных конструкций</t>
    </r>
    <r>
      <rPr>
        <i/>
        <sz val="10"/>
        <rFont val="Arial"/>
        <family val="2"/>
        <charset val="204"/>
      </rPr>
      <t xml:space="preserve"> (с 01.01.2021г) </t>
    </r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</si>
  <si>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</si>
  <si>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</si>
  <si>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</si>
  <si>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</si>
  <si>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</si>
  <si>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</si>
  <si>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</si>
  <si>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</si>
  <si>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</si>
  <si>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</si>
  <si>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r>
      <t xml:space="preserve">Прочие доходы от оказания платных услуг (работ) получателями средств бюджетов городских округов (доходы от платных услуг, оказываемых </t>
    </r>
    <r>
      <rPr>
        <i/>
        <sz val="12"/>
        <color indexed="12"/>
        <rFont val="Arial"/>
        <family val="2"/>
        <charset val="204"/>
      </rPr>
      <t xml:space="preserve">МКУ) </t>
    </r>
  </si>
  <si>
    <r>
      <t xml:space="preserve">Прочие доходы от оказания платных услуг (работ) получателями средств бюджетов городских округов (доходы от платных услуг, оказываемых учреждениями </t>
    </r>
    <r>
      <rPr>
        <i/>
        <sz val="12"/>
        <color indexed="12"/>
        <rFont val="Arial"/>
        <family val="2"/>
        <charset val="204"/>
      </rPr>
      <t>Соц сферы)</t>
    </r>
  </si>
  <si>
    <r>
      <t>Прочие доходы от оказания платных услуг (работ) получателями средств бюджетов городских округов (доходы от платных услуг, оказываемых</t>
    </r>
    <r>
      <rPr>
        <i/>
        <sz val="12"/>
        <color indexed="12"/>
        <rFont val="Arial"/>
        <family val="2"/>
        <charset val="204"/>
      </rPr>
      <t>Комитетом по арх. и градостр МО)</t>
    </r>
  </si>
  <si>
    <t>000 1 13 02064 04 0000 130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</si>
  <si>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</si>
  <si>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</si>
  <si>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</si>
  <si>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бюджетов городских округов (администрация)</t>
  </si>
  <si>
    <t>Прочие доходы от компенсации затрат бюджетов городских округов (МКУ ЦБУ)</t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</si>
  <si>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</si>
  <si>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</si>
  <si>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</si>
  <si>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000 1 13 02994 04 0012 130</t>
  </si>
  <si>
    <t xml:space="preserve">Возврат остатков (администрация) </t>
  </si>
  <si>
    <t>000 1 13 02994 04 0013 130</t>
  </si>
  <si>
    <t xml:space="preserve">Возврат остатков (мун. задания "4") </t>
  </si>
  <si>
    <t>000 1 13 02994 04 0006 130</t>
  </si>
  <si>
    <t>Прочие доходы от компенсации затрат бюджетов городских округов (оздоровительная кампания детей)</t>
  </si>
  <si>
    <t>оздоровительная кампания "Управление образования"</t>
  </si>
  <si>
    <t>000 1 13 02994 04 0006130</t>
  </si>
  <si>
    <t>оздоровительная кампания "Комитет физической культуры и спорта", "Комитет культуры и молодежной политики"</t>
  </si>
  <si>
    <t>000 1 13 02994 04 0007 130</t>
  </si>
  <si>
    <t xml:space="preserve">Прочие доходы от компенсации затрат бюджетов городских округов (родительская плата в ДДО) </t>
  </si>
  <si>
    <t>родительская плата в ДДО "Управление образования"</t>
  </si>
  <si>
    <t>000 1 14 00000 00 0000 000</t>
  </si>
  <si>
    <t>ДОХОДЫ ОТ ПРОДАЖИ МАТЕРИАЛЬНЫХ И НЕМАТЕРИАЛЬНЫХ АКТИВОВ</t>
  </si>
  <si>
    <t>000 1 14 01040 04 0000 410</t>
  </si>
  <si>
    <t>Доходы от продажи квартир, находящихся в собственности городских округов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</si>
  <si>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</si>
  <si>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</si>
  <si>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</si>
  <si>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</si>
  <si>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</si>
  <si>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</si>
  <si>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</si>
  <si>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</si>
  <si>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</si>
  <si>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</si>
  <si>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</si>
  <si>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</si>
  <si>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</si>
  <si>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</si>
  <si>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</si>
  <si>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</si>
  <si>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</si>
  <si>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</si>
  <si>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000 1 17 05040 04 0008 180</t>
  </si>
  <si>
    <r>
      <t xml:space="preserve">Прочие неналоговые доходы бюджетов городских округов </t>
    </r>
    <r>
      <rPr>
        <i/>
        <sz val="10"/>
        <rFont val="Arial"/>
        <family val="2"/>
        <charset val="204"/>
      </rPr>
      <t>(до 01.01.2021г Поступления по плате за размещение нестационарных торговых объектов)</t>
    </r>
  </si>
  <si>
    <t>000 1 17 05040 04 0009 180</t>
  </si>
  <si>
    <r>
      <t>Прочие неналоговые доходы бюджетов городских округов (</t>
    </r>
    <r>
      <rPr>
        <i/>
        <sz val="10"/>
        <rFont val="Arial"/>
        <family val="2"/>
        <charset val="204"/>
      </rPr>
      <t>до 01.01.2021г 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МО)</t>
    </r>
  </si>
  <si>
    <t>000 1 17 05040 04 0010 180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</si>
  <si>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</si>
  <si>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</si>
  <si>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</si>
  <si>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</si>
  <si>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</si>
  <si>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</si>
  <si>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</si>
  <si>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000 2 02 15001 04 0000 150</t>
  </si>
  <si>
    <t>Дотации бюджетам городских округов на выравнивание бюджетной обеспеченности</t>
  </si>
  <si>
    <t>000 2 02 19999 04 0000 150</t>
  </si>
  <si>
    <t xml:space="preserve">Прочие дотации бюджетам городских округов </t>
  </si>
  <si>
    <t xml:space="preserve"> - в форме дотации за достижение наилучших значений показателей по отдельным направлениям развития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</si>
  <si>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</si>
  <si>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000 2 02 20000 00 0000 150</t>
  </si>
  <si>
    <t>СУБСИДИИ БЮДЖЕТАМ БЮДЖЕТНОЙ СИСТЕМЫ РОССИЙСКОЙ ФЕДЕРАЦИИ (МЕЖБЮДЖЕТНЫЕ СУБСИДИИ)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</si>
  <si>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</si>
  <si>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</si>
  <si>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</si>
  <si>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 xml:space="preserve"> - на ремонт дворовых территорий</t>
  </si>
  <si>
    <t xml:space="preserve"> - на ямочный ремонт асфальтового покрытия дворовых территорий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</si>
  <si>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</si>
  <si>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</si>
  <si>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</si>
  <si>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</si>
  <si>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</si>
  <si>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</si>
  <si>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</si>
  <si>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(для перечисления в местные бюджеты (Министерство образования МО)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</si>
  <si>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</si>
  <si>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</si>
  <si>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</si>
  <si>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</si>
  <si>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создание и обеспечение функционирования центров образования естественно-научной и технологической направленностей   в общеобразовательных организациях, расположенных в сельской местности и малых городах</t>
  </si>
  <si>
    <t>000 2 02 25208 04 0000 150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</si>
  <si>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</si>
  <si>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</si>
  <si>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</si>
  <si>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</si>
  <si>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</si>
  <si>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</si>
  <si>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</si>
  <si>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</si>
  <si>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</si>
  <si>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</si>
  <si>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</si>
  <si>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</si>
  <si>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</si>
  <si>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000 2 02 25519 04 0000 150 </t>
  </si>
  <si>
    <t xml:space="preserve">Субсидии бюджетам городских округов на поддержку отрасли культуры   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</si>
  <si>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МО)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</si>
  <si>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</si>
  <si>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</si>
  <si>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</si>
  <si>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</si>
  <si>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 xml:space="preserve"> - на создание и ремонт пешеходных коммуникаций</t>
  </si>
  <si>
    <t xml:space="preserve"> - на комплексное благоустройство территорий муниципальных образований Московской области</t>
  </si>
  <si>
    <t xml:space="preserve"> - в части благоустройства общественных территорий</t>
  </si>
  <si>
    <t xml:space="preserve"> - на устройство и капитальный ремонт электросетевого хозяйства, систем наружного освещения в рамках реализации проекта «Светлый город»</t>
  </si>
  <si>
    <t>000 2 02 25567 04 0000 150</t>
  </si>
  <si>
    <t>Субсидии бюджетам городских округов на реализацию мероприятий по устойчивому развитию сельских территорий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</si>
  <si>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</si>
  <si>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</si>
  <si>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 xml:space="preserve"> - на благоустройство общественных территорий</t>
  </si>
  <si>
    <t xml:space="preserve"> - на мероприятия по улучшению жилищных условий граждан, проживающих на сельских территориях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</si>
  <si>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</si>
  <si>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проектирование объектов газификации в сельской местности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</si>
  <si>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</si>
  <si>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</si>
  <si>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000 2 02 27112 04 0001 150</t>
  </si>
  <si>
    <t xml:space="preserve"> - на капитальные вложения в объекты общего образования 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</si>
  <si>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</si>
  <si>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000 2 02 27112 04 0002 150</t>
  </si>
  <si>
    <t>000 2 02 27112 04 0003 150</t>
  </si>
  <si>
    <t>000 2 02 27112 04 0011 150</t>
  </si>
  <si>
    <t>000 2 02 27112 04 0020 150</t>
  </si>
  <si>
    <t xml:space="preserve"> - на проектирование и строительство дошкольных образовательных организаций</t>
  </si>
  <si>
    <t>000 2 02 27112 04 0021 150</t>
  </si>
  <si>
    <t>000 2 02 29999 04 0000 150</t>
  </si>
  <si>
    <t>Прочие субсидии бюджетам городских округов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</si>
  <si>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</si>
  <si>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</si>
  <si>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(Дополнительное образование детей)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</si>
  <si>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</si>
  <si>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</si>
  <si>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</si>
  <si>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</si>
  <si>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строительство (реконструкцию) объектов культуры</t>
  </si>
  <si>
    <t xml:space="preserve"> - на рекультивацию полигонов твёрдых коммунальных отходов 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</si>
  <si>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</si>
  <si>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</si>
  <si>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</si>
  <si>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</si>
  <si>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</si>
  <si>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</si>
  <si>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строительство (реконструкцию) муниципальных стадионов</t>
  </si>
  <si>
    <t xml:space="preserve"> - на 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</si>
  <si>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 xml:space="preserve"> - на мероприятия по организации отдыха детей в каникулярное время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</si>
  <si>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</si>
  <si>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</si>
  <si>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мероприятия по проведению капитального ремонта в муниципальных дошкольных образовательных организациях Московской области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</si>
  <si>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</si>
  <si>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</si>
  <si>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ремонт подъездов в многоквартирных домах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</si>
  <si>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</si>
  <si>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</si>
  <si>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(Дошкольное образование)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</si>
  <si>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</si>
  <si>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</si>
  <si>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</si>
  <si>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</si>
  <si>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</si>
  <si>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 - на строительство газопровода к населенным пунктам с последующей газификацией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</si>
  <si>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</si>
  <si>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реализацию мероприятий по организации функциональных зон в парках культуры и отдыха</t>
  </si>
  <si>
    <t xml:space="preserve"> -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</si>
  <si>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</si>
  <si>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- на устройство контейнерных площадок</t>
  </si>
  <si>
    <t xml:space="preserve"> -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</si>
  <si>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</si>
  <si>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ремонт банных объектов в рамках программы «100 бань Подмосковья»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</si>
  <si>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</si>
  <si>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</si>
  <si>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</si>
  <si>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000 2 02 30000 00 0000 150</t>
  </si>
  <si>
    <t>СУБВЕНЦИИ БЮДЖЕТАМ БЮДЖЕТНОЙ СИСТЕМЫ РОССИЙСКОЙ ФЕДЕРАЦИИ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</si>
  <si>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</si>
  <si>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</si>
  <si>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</si>
  <si>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</si>
  <si>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</si>
  <si>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</si>
  <si>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</si>
  <si>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</si>
  <si>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</si>
  <si>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</si>
  <si>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</si>
  <si>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</si>
  <si>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</si>
  <si>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осуществление государственных полномочий Московской области в области земельных отношений 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</si>
  <si>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</si>
  <si>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</si>
  <si>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</si>
  <si>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</si>
  <si>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</si>
  <si>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</si>
  <si>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</si>
  <si>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</si>
  <si>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</si>
  <si>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</si>
  <si>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 xml:space="preserve"> - 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</si>
  <si>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</si>
  <si>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</si>
  <si>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</si>
  <si>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</si>
  <si>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</si>
  <si>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</si>
  <si>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</si>
  <si>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</si>
  <si>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</si>
  <si>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</si>
  <si>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000 2 02 39999 04 0000 150</t>
  </si>
  <si>
    <t>Прочие субвенции бюджетам городских округов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</si>
  <si>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</si>
  <si>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</si>
  <si>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</si>
  <si>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</si>
  <si>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000 2 02 40000 00 0000 150</t>
  </si>
  <si>
    <t>ИНЫЕ МЕЖБЮДЖЕТНЫЕ ТРАНСФЕРТЫ</t>
  </si>
  <si>
    <t>000 2 02 45160 04 0000 150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</si>
  <si>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</si>
  <si>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</si>
  <si>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</si>
  <si>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</si>
  <si>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государственную поддержку отрасли культуры (в части поддержки лучших сельских учреждений культуры)</t>
  </si>
  <si>
    <t>000 2 02 49999 04 0000 150</t>
  </si>
  <si>
    <t>Прочие межбюджетные трансферты, передаваемые бюджетам городских округов</t>
  </si>
  <si>
    <t xml:space="preserve"> - на создание центров образования естественно-научной и технологической направленностей</t>
  </si>
  <si>
    <t xml:space="preserve"> - на премирование победителей смотра-конкурса «Парки Подмосковья»</t>
  </si>
  <si>
    <t xml:space="preserve"> - на реализацию отдельных мероприятий муниципальных программ (в сфере образования, культуры и физической культуры и спорта в части оплаты труда и начислений на оплату труда педагогических работников муниципальных организаций дополнительного образования)</t>
  </si>
  <si>
    <t xml:space="preserve"> - в форме дотаций, предоставляемые из бюджета Московской области бюджетам муниципальных образований Московской области (при условии заключения соглашений с Министерством образования Московской области)</t>
  </si>
  <si>
    <t xml:space="preserve"> - на возмещение расходов на материально-техническое обеспечение клубов «Активное долголетие»</t>
  </si>
  <si>
    <t xml:space="preserve"> - на реализацию отдельных мероприятий муниципальных программ</t>
  </si>
  <si>
    <t>000 2 04 00000 00 0000 150</t>
  </si>
  <si>
    <t>БЕЗВОЗМЕЗДНЫЕ ПОСТУПЛЕНИЯ ОТ НЕГОСУДАРСТВЕННЫХ ОРГАНИЗАЦИЙ</t>
  </si>
  <si>
    <t>000 2 07 00000 00 0000 150</t>
  </si>
  <si>
    <t>ПРОЧИЕ БЕЗВОЗМЕЗДНЫЕ ПОСТУПЛЕНИЯ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</si>
  <si>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</si>
  <si>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</si>
  <si>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</si>
  <si>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</si>
  <si>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</si>
  <si>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Плановый объем погашения средств в 2021 году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</si>
</sst>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[&gt;=50]#,##0.0,;[Red][&lt;=-50]\-#,##0.0,;#,##0.0,"/>
    <numFmt numFmtId="166" formatCode="#,##0.0"/>
    <numFmt numFmtId="167" formatCode="0.0%"/>
    <numFmt numFmtId="168" formatCode="0.0"/>
    <numFmt numFmtId="169" formatCode="0.000"/>
    <numFmt numFmtId="170" formatCode="#,##0.000"/>
    <numFmt numFmtId="171" formatCode="#,##0.00000"/>
  </numFmts>
  <fonts count="37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sz val="10"/>
      <color rgb="FF000000"/>
      <name val="Arial"/>
    </font>
    <font>
      <b/>
      <sz val="11"/>
      <color indexed="8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2"/>
      <name val="Arial Cyr"/>
      <family val="2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i/>
      <sz val="12"/>
      <name val="Arial"/>
      <family val="2"/>
      <charset val="204"/>
    </font>
    <font>
      <i/>
      <vertAlign val="superscript"/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indexed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5" tint="-0.249977111117893"/>
      <name val="Arial"/>
      <family val="2"/>
      <charset val="204"/>
    </font>
    <font>
      <sz val="12"/>
      <color rgb="FFFF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21" fillId="0" borderId="0"/>
    <xf numFmtId="164" fontId="26" fillId="0" borderId="0" applyFont="0" applyFill="0" applyBorder="0" applyAlignment="0" applyProtection="0"/>
    <xf numFmtId="0" fontId="27" fillId="0" borderId="0"/>
    <xf numFmtId="0" fontId="21" fillId="0" borderId="0"/>
    <xf numFmtId="0" fontId="7" fillId="0" borderId="0"/>
  </cellStyleXfs>
  <cellXfs count="246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6" fillId="0" borderId="0" xfId="0" applyFont="1" applyBorder="1" applyAlignme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7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1" fillId="0" borderId="1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6" fontId="11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2" fontId="8" fillId="0" borderId="0" xfId="0" applyNumberFormat="1" applyFont="1"/>
    <xf numFmtId="0" fontId="11" fillId="0" borderId="0" xfId="0" applyFont="1" applyFill="1" applyAlignment="1">
      <alignment horizontal="right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/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/>
    <xf numFmtId="0" fontId="13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0" fontId="7" fillId="0" borderId="0" xfId="1" applyFont="1"/>
    <xf numFmtId="0" fontId="12" fillId="0" borderId="0" xfId="2" applyFont="1" applyAlignment="1">
      <alignment horizontal="right" wrapText="1"/>
    </xf>
    <xf numFmtId="0" fontId="1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15" fillId="0" borderId="5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vertical="top"/>
    </xf>
    <xf numFmtId="166" fontId="15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/>
    <xf numFmtId="166" fontId="7" fillId="0" borderId="1" xfId="1" applyNumberFormat="1" applyFont="1" applyFill="1" applyBorder="1" applyAlignment="1">
      <alignment horizontal="center" vertical="center"/>
    </xf>
    <xf numFmtId="9" fontId="7" fillId="0" borderId="0" xfId="1" applyNumberFormat="1" applyFont="1" applyFill="1" applyAlignment="1">
      <alignment vertical="top"/>
    </xf>
    <xf numFmtId="49" fontId="15" fillId="0" borderId="1" xfId="1" applyNumberFormat="1" applyFont="1" applyFill="1" applyBorder="1" applyAlignment="1">
      <alignment vertical="center"/>
    </xf>
    <xf numFmtId="168" fontId="7" fillId="0" borderId="0" xfId="1" applyNumberFormat="1" applyFont="1" applyFill="1"/>
    <xf numFmtId="168" fontId="15" fillId="0" borderId="0" xfId="1" applyNumberFormat="1" applyFont="1" applyFill="1" applyAlignment="1">
      <alignment vertical="top"/>
    </xf>
    <xf numFmtId="168" fontId="16" fillId="0" borderId="0" xfId="1" applyNumberFormat="1" applyFont="1" applyFill="1" applyAlignment="1">
      <alignment horizontal="center" vertical="top" wrapText="1"/>
    </xf>
    <xf numFmtId="0" fontId="17" fillId="0" borderId="0" xfId="1" applyFont="1" applyFill="1" applyAlignment="1">
      <alignment horizontal="center" vertical="top" wrapText="1"/>
    </xf>
    <xf numFmtId="0" fontId="15" fillId="0" borderId="0" xfId="1" applyFont="1" applyFill="1"/>
    <xf numFmtId="0" fontId="15" fillId="0" borderId="0" xfId="1" applyFont="1"/>
    <xf numFmtId="49" fontId="7" fillId="0" borderId="1" xfId="1" applyNumberFormat="1" applyFont="1" applyFill="1" applyBorder="1" applyAlignment="1">
      <alignment vertical="center"/>
    </xf>
    <xf numFmtId="168" fontId="9" fillId="0" borderId="0" xfId="1" applyNumberFormat="1" applyFont="1" applyFill="1" applyAlignment="1">
      <alignment horizontal="center" vertical="top" wrapText="1"/>
    </xf>
    <xf numFmtId="0" fontId="18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center" wrapText="1"/>
    </xf>
    <xf numFmtId="0" fontId="7" fillId="0" borderId="0" xfId="1" applyFont="1" applyAlignment="1">
      <alignment horizontal="center" wrapText="1"/>
    </xf>
    <xf numFmtId="0" fontId="16" fillId="0" borderId="0" xfId="1" applyFont="1" applyFill="1" applyAlignment="1">
      <alignment horizontal="center" wrapText="1"/>
    </xf>
    <xf numFmtId="0" fontId="15" fillId="0" borderId="0" xfId="1" applyFont="1" applyAlignment="1">
      <alignment horizontal="center" wrapText="1"/>
    </xf>
    <xf numFmtId="0" fontId="9" fillId="0" borderId="0" xfId="1" applyFont="1" applyFill="1" applyAlignment="1">
      <alignment horizontal="center" vertical="top" wrapText="1"/>
    </xf>
    <xf numFmtId="168" fontId="7" fillId="0" borderId="0" xfId="1" applyNumberFormat="1" applyFont="1" applyFill="1" applyAlignment="1">
      <alignment vertical="top"/>
    </xf>
    <xf numFmtId="168" fontId="15" fillId="0" borderId="0" xfId="1" applyNumberFormat="1" applyFont="1" applyFill="1"/>
    <xf numFmtId="168" fontId="15" fillId="0" borderId="0" xfId="1" applyNumberFormat="1" applyFont="1" applyFill="1" applyBorder="1"/>
    <xf numFmtId="0" fontId="7" fillId="0" borderId="1" xfId="1" applyFont="1" applyFill="1" applyBorder="1" applyAlignment="1">
      <alignment vertical="center"/>
    </xf>
    <xf numFmtId="168" fontId="7" fillId="0" borderId="0" xfId="1" applyNumberFormat="1" applyFont="1" applyFill="1" applyBorder="1"/>
    <xf numFmtId="168" fontId="15" fillId="0" borderId="0" xfId="1" applyNumberFormat="1" applyFont="1" applyFill="1" applyBorder="1" applyAlignment="1">
      <alignment vertical="top"/>
    </xf>
    <xf numFmtId="0" fontId="7" fillId="0" borderId="0" xfId="0" applyFont="1" applyFill="1" applyBorder="1"/>
    <xf numFmtId="0" fontId="13" fillId="0" borderId="0" xfId="1" applyFont="1"/>
    <xf numFmtId="168" fontId="15" fillId="0" borderId="0" xfId="1" applyNumberFormat="1" applyFont="1" applyAlignment="1">
      <alignment vertical="top"/>
    </xf>
    <xf numFmtId="168" fontId="7" fillId="0" borderId="0" xfId="0" applyNumberFormat="1" applyFont="1" applyFill="1" applyAlignment="1">
      <alignment horizontal="right"/>
    </xf>
    <xf numFmtId="168" fontId="7" fillId="0" borderId="0" xfId="1" applyNumberFormat="1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1" applyFont="1" applyFill="1" applyAlignment="1">
      <alignment horizontal="right"/>
    </xf>
    <xf numFmtId="0" fontId="9" fillId="0" borderId="0" xfId="1" applyFont="1" applyAlignment="1">
      <alignment horizontal="left"/>
    </xf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66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5" fillId="0" borderId="1" xfId="0" applyFont="1" applyFill="1" applyBorder="1"/>
    <xf numFmtId="166" fontId="15" fillId="0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15" fillId="0" borderId="1" xfId="0" applyNumberFormat="1" applyFont="1" applyBorder="1" applyAlignment="1" applyProtection="1">
      <alignment horizontal="left" vertical="center" wrapText="1"/>
    </xf>
    <xf numFmtId="166" fontId="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0" fontId="24" fillId="0" borderId="0" xfId="0" applyFont="1"/>
    <xf numFmtId="0" fontId="7" fillId="0" borderId="0" xfId="1" applyFont="1" applyFill="1" applyAlignment="1">
      <alignment horizontal="center" wrapText="1"/>
    </xf>
    <xf numFmtId="0" fontId="15" fillId="0" borderId="0" xfId="1" applyFont="1" applyFill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0" fontId="28" fillId="0" borderId="0" xfId="5" applyFont="1" applyFill="1" applyAlignment="1">
      <alignment vertical="center" wrapText="1"/>
    </xf>
    <xf numFmtId="166" fontId="28" fillId="0" borderId="0" xfId="5" applyNumberFormat="1" applyFont="1" applyFill="1" applyAlignment="1">
      <alignment vertical="center"/>
    </xf>
    <xf numFmtId="166" fontId="28" fillId="0" borderId="0" xfId="5" applyNumberFormat="1" applyFont="1" applyFill="1" applyAlignment="1">
      <alignment vertical="center" wrapText="1"/>
    </xf>
    <xf numFmtId="0" fontId="28" fillId="0" borderId="0" xfId="5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5" applyFont="1" applyFill="1" applyAlignment="1">
      <alignment horizontal="right" vertical="center" wrapText="1"/>
    </xf>
    <xf numFmtId="166" fontId="28" fillId="0" borderId="0" xfId="5" applyNumberFormat="1" applyFont="1" applyFill="1" applyAlignment="1">
      <alignment horizontal="right" vertical="center"/>
    </xf>
    <xf numFmtId="166" fontId="28" fillId="0" borderId="0" xfId="0" applyNumberFormat="1" applyFont="1" applyFill="1" applyAlignment="1">
      <alignment vertical="center" wrapText="1"/>
    </xf>
    <xf numFmtId="0" fontId="28" fillId="0" borderId="0" xfId="5" applyFont="1" applyFill="1" applyAlignment="1">
      <alignment horizontal="right" vertical="center"/>
    </xf>
    <xf numFmtId="0" fontId="28" fillId="0" borderId="0" xfId="5" applyFont="1" applyFill="1" applyBorder="1" applyAlignment="1">
      <alignment vertical="center" wrapText="1"/>
    </xf>
    <xf numFmtId="166" fontId="28" fillId="0" borderId="0" xfId="5" applyNumberFormat="1" applyFont="1" applyFill="1" applyAlignment="1">
      <alignment horizontal="left" vertical="center"/>
    </xf>
    <xf numFmtId="166" fontId="28" fillId="0" borderId="0" xfId="5" applyNumberFormat="1" applyFont="1" applyFill="1" applyBorder="1" applyAlignment="1">
      <alignment vertical="center" wrapText="1"/>
    </xf>
    <xf numFmtId="0" fontId="10" fillId="0" borderId="1" xfId="5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3" fontId="14" fillId="0" borderId="1" xfId="6" applyNumberFormat="1" applyFont="1" applyFill="1" applyBorder="1" applyAlignment="1">
      <alignment horizontal="center" vertical="center" wrapText="1"/>
    </xf>
    <xf numFmtId="3" fontId="10" fillId="0" borderId="1" xfId="6" applyNumberFormat="1" applyFont="1" applyFill="1" applyBorder="1" applyAlignment="1">
      <alignment horizontal="center" vertical="center" wrapText="1"/>
    </xf>
    <xf numFmtId="0" fontId="10" fillId="0" borderId="0" xfId="5" applyFont="1" applyFill="1" applyAlignment="1">
      <alignment vertical="center" wrapText="1"/>
    </xf>
    <xf numFmtId="1" fontId="10" fillId="0" borderId="1" xfId="5" applyNumberFormat="1" applyFont="1" applyFill="1" applyBorder="1" applyAlignment="1" applyProtection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left" vertical="center" wrapText="1"/>
    </xf>
    <xf numFmtId="166" fontId="10" fillId="0" borderId="1" xfId="4" applyNumberFormat="1" applyFont="1" applyFill="1" applyBorder="1" applyAlignment="1" applyProtection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1" xfId="5" applyNumberFormat="1" applyFont="1" applyFill="1" applyBorder="1" applyAlignment="1" applyProtection="1">
      <alignment horizontal="left" vertical="center" wrapText="1" indent="1"/>
    </xf>
    <xf numFmtId="1" fontId="28" fillId="0" borderId="1" xfId="5" applyNumberFormat="1" applyFont="1" applyFill="1" applyBorder="1" applyAlignment="1" applyProtection="1">
      <alignment horizontal="center" vertical="center" wrapText="1"/>
    </xf>
    <xf numFmtId="0" fontId="28" fillId="0" borderId="1" xfId="5" applyNumberFormat="1" applyFont="1" applyFill="1" applyBorder="1" applyAlignment="1" applyProtection="1">
      <alignment horizontal="left" vertical="center" wrapText="1" indent="1"/>
    </xf>
    <xf numFmtId="166" fontId="28" fillId="0" borderId="1" xfId="4" applyNumberFormat="1" applyFont="1" applyFill="1" applyBorder="1" applyAlignment="1" applyProtection="1">
      <alignment horizontal="center" vertical="center"/>
    </xf>
    <xf numFmtId="1" fontId="30" fillId="0" borderId="1" xfId="5" applyNumberFormat="1" applyFont="1" applyFill="1" applyBorder="1" applyAlignment="1" applyProtection="1">
      <alignment horizontal="center" vertical="center" wrapText="1"/>
    </xf>
    <xf numFmtId="0" fontId="30" fillId="0" borderId="1" xfId="5" applyNumberFormat="1" applyFont="1" applyFill="1" applyBorder="1" applyAlignment="1" applyProtection="1">
      <alignment horizontal="left" vertical="center" wrapText="1" indent="2"/>
    </xf>
    <xf numFmtId="166" fontId="30" fillId="0" borderId="1" xfId="4" applyNumberFormat="1" applyFont="1" applyFill="1" applyBorder="1" applyAlignment="1" applyProtection="1">
      <alignment horizontal="center" vertical="center"/>
    </xf>
    <xf numFmtId="0" fontId="30" fillId="0" borderId="0" xfId="5" applyFont="1" applyFill="1" applyAlignment="1">
      <alignment vertical="center"/>
    </xf>
    <xf numFmtId="4" fontId="30" fillId="0" borderId="1" xfId="4" applyNumberFormat="1" applyFont="1" applyFill="1" applyBorder="1" applyAlignment="1" applyProtection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 indent="1"/>
    </xf>
    <xf numFmtId="170" fontId="30" fillId="0" borderId="1" xfId="4" applyNumberFormat="1" applyFont="1" applyFill="1" applyBorder="1" applyAlignment="1" applyProtection="1">
      <alignment horizontal="center" vertical="center"/>
    </xf>
    <xf numFmtId="170" fontId="10" fillId="0" borderId="1" xfId="4" applyNumberFormat="1" applyFont="1" applyFill="1" applyBorder="1" applyAlignment="1" applyProtection="1">
      <alignment horizontal="center" vertical="center"/>
    </xf>
    <xf numFmtId="4" fontId="10" fillId="0" borderId="1" xfId="4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 wrapText="1" indent="1"/>
    </xf>
    <xf numFmtId="0" fontId="28" fillId="0" borderId="1" xfId="5" applyNumberFormat="1" applyFont="1" applyFill="1" applyBorder="1" applyAlignment="1" applyProtection="1">
      <alignment horizontal="left" vertical="center" wrapText="1" indent="2"/>
    </xf>
    <xf numFmtId="1" fontId="28" fillId="0" borderId="1" xfId="0" applyNumberFormat="1" applyFont="1" applyFill="1" applyBorder="1" applyAlignment="1" applyProtection="1">
      <alignment horizontal="center" vertical="center" wrapText="1"/>
    </xf>
    <xf numFmtId="166" fontId="30" fillId="4" borderId="1" xfId="4" applyNumberFormat="1" applyFont="1" applyFill="1" applyBorder="1" applyAlignment="1" applyProtection="1">
      <alignment horizontal="center" vertical="center"/>
    </xf>
    <xf numFmtId="0" fontId="34" fillId="0" borderId="0" xfId="5" applyFont="1" applyFill="1" applyAlignment="1">
      <alignment vertical="center"/>
    </xf>
    <xf numFmtId="166" fontId="35" fillId="0" borderId="1" xfId="4" applyNumberFormat="1" applyFont="1" applyFill="1" applyBorder="1" applyAlignment="1" applyProtection="1">
      <alignment horizontal="center" vertical="center"/>
    </xf>
    <xf numFmtId="1" fontId="10" fillId="0" borderId="8" xfId="5" applyNumberFormat="1" applyFont="1" applyFill="1" applyBorder="1" applyAlignment="1" applyProtection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/>
    </xf>
    <xf numFmtId="166" fontId="28" fillId="0" borderId="1" xfId="4" applyNumberFormat="1" applyFont="1" applyFill="1" applyBorder="1" applyAlignment="1">
      <alignment horizontal="center" vertical="center"/>
    </xf>
    <xf numFmtId="166" fontId="30" fillId="0" borderId="1" xfId="4" applyNumberFormat="1" applyFont="1" applyFill="1" applyBorder="1" applyAlignment="1">
      <alignment horizontal="center" vertical="center"/>
    </xf>
    <xf numFmtId="0" fontId="28" fillId="0" borderId="4" xfId="5" applyFont="1" applyFill="1" applyBorder="1" applyAlignment="1">
      <alignment horizontal="left" vertical="center" wrapText="1" indent="1"/>
    </xf>
    <xf numFmtId="0" fontId="30" fillId="0" borderId="1" xfId="7" applyFont="1" applyFill="1" applyBorder="1" applyAlignment="1">
      <alignment horizontal="left" vertical="center" wrapText="1" indent="1"/>
    </xf>
    <xf numFmtId="0" fontId="30" fillId="0" borderId="4" xfId="5" applyFont="1" applyFill="1" applyBorder="1" applyAlignment="1">
      <alignment horizontal="left" vertical="center" wrapText="1" inden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left" vertical="center" wrapText="1" indent="1"/>
    </xf>
    <xf numFmtId="1" fontId="10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locked="0"/>
    </xf>
    <xf numFmtId="166" fontId="10" fillId="0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Fill="1" applyAlignment="1" applyProtection="1">
      <alignment vertical="center"/>
      <protection locked="0"/>
    </xf>
    <xf numFmtId="166" fontId="28" fillId="0" borderId="0" xfId="5" applyNumberFormat="1" applyFont="1" applyFill="1" applyBorder="1" applyAlignment="1">
      <alignment vertical="center"/>
    </xf>
    <xf numFmtId="0" fontId="28" fillId="0" borderId="0" xfId="5" applyFont="1" applyFill="1" applyBorder="1" applyAlignment="1">
      <alignment vertical="center"/>
    </xf>
    <xf numFmtId="171" fontId="28" fillId="0" borderId="0" xfId="0" applyNumberFormat="1" applyFont="1" applyFill="1" applyAlignment="1">
      <alignment vertical="center"/>
    </xf>
    <xf numFmtId="166" fontId="28" fillId="0" borderId="0" xfId="0" applyNumberFormat="1" applyFont="1" applyFill="1" applyAlignment="1">
      <alignment horizontal="left" vertical="center" wrapText="1"/>
    </xf>
    <xf numFmtId="168" fontId="10" fillId="0" borderId="0" xfId="4" applyNumberFormat="1" applyFont="1" applyFill="1" applyBorder="1" applyAlignment="1" applyProtection="1">
      <alignment horizontal="center" vertical="center"/>
    </xf>
    <xf numFmtId="0" fontId="3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70" fontId="28" fillId="0" borderId="0" xfId="5" applyNumberFormat="1" applyFont="1" applyFill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6" fontId="7" fillId="0" borderId="0" xfId="5" applyNumberFormat="1" applyFont="1" applyFill="1" applyAlignment="1">
      <alignment horizontal="right" vertical="center" wrapText="1"/>
    </xf>
    <xf numFmtId="166" fontId="7" fillId="0" borderId="0" xfId="5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center" wrapText="1"/>
    </xf>
    <xf numFmtId="0" fontId="15" fillId="0" borderId="1" xfId="1" applyFont="1" applyFill="1" applyBorder="1" applyAlignment="1">
      <alignment horizontal="justify" vertical="center" wrapText="1"/>
    </xf>
    <xf numFmtId="0" fontId="16" fillId="0" borderId="0" xfId="1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9" fillId="0" borderId="0" xfId="1" applyFont="1" applyFill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5" fillId="0" borderId="2" xfId="1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5" fillId="0" borderId="0" xfId="1" applyFont="1" applyAlignment="1">
      <alignment horizontal="center" wrapText="1"/>
    </xf>
    <xf numFmtId="0" fontId="7" fillId="0" borderId="2" xfId="1" applyFont="1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7" fillId="0" borderId="0" xfId="2" applyFont="1" applyAlignment="1">
      <alignment horizontal="right" wrapText="1"/>
    </xf>
    <xf numFmtId="0" fontId="14" fillId="0" borderId="0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  <xf numFmtId="0" fontId="22" fillId="0" borderId="0" xfId="3" applyFont="1" applyAlignment="1">
      <alignment horizontal="center" wrapText="1"/>
    </xf>
  </cellXfs>
  <cellStyles count="8">
    <cellStyle name="Обычный" xfId="0" builtinId="0"/>
    <cellStyle name="Обычный 2" xfId="7"/>
    <cellStyle name="Обычный 2_приложения 8" xfId="3"/>
    <cellStyle name="Обычный 4" xfId="6"/>
    <cellStyle name="Обычный_Книга1_прил 11 дефицит" xfId="1"/>
    <cellStyle name="Обычный_Книга1_прил 12 дефицит" xfId="2"/>
    <cellStyle name="Обычный_Прил 1_Доходы" xf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zoomScaleNormal="100" workbookViewId="0">
      <selection activeCell="H1" sqref="H1:L1"/>
    </sheetView>
  </sheetViews>
  <sheetFormatPr defaultRowHeight="15" x14ac:dyDescent="0.25"/>
  <cols>
    <col min="1" max="1" width="38.85546875" style="117" customWidth="1"/>
    <col min="2" max="2" width="62.5703125" style="117" customWidth="1"/>
    <col min="3" max="5" width="14.140625" style="118" hidden="1" customWidth="1"/>
    <col min="6" max="6" width="0.28515625" style="119" hidden="1" customWidth="1"/>
    <col min="7" max="7" width="15.85546875" style="118" customWidth="1"/>
    <col min="8" max="8" width="15.7109375" style="118" customWidth="1"/>
    <col min="9" max="9" width="14.28515625" style="118" hidden="1" customWidth="1"/>
    <col min="10" max="10" width="13.85546875" style="120" hidden="1" customWidth="1"/>
    <col min="11" max="11" width="14.7109375" style="120" hidden="1" customWidth="1"/>
    <col min="12" max="12" width="15" style="120" customWidth="1"/>
    <col min="13" max="13" width="14.28515625" style="120" hidden="1" customWidth="1"/>
    <col min="14" max="14" width="10.5703125" style="120" hidden="1" customWidth="1"/>
    <col min="15" max="15" width="13.28515625" style="120" hidden="1" customWidth="1"/>
    <col min="16" max="256" width="9.140625" style="120"/>
    <col min="257" max="257" width="21.140625" style="120" customWidth="1"/>
    <col min="258" max="258" width="101.42578125" style="120" customWidth="1"/>
    <col min="259" max="260" width="11.140625" style="120" customWidth="1"/>
    <col min="261" max="261" width="7" style="120" customWidth="1"/>
    <col min="262" max="512" width="9.140625" style="120"/>
    <col min="513" max="513" width="21.140625" style="120" customWidth="1"/>
    <col min="514" max="514" width="101.42578125" style="120" customWidth="1"/>
    <col min="515" max="516" width="11.140625" style="120" customWidth="1"/>
    <col min="517" max="517" width="7" style="120" customWidth="1"/>
    <col min="518" max="768" width="9.140625" style="120"/>
    <col min="769" max="769" width="21.140625" style="120" customWidth="1"/>
    <col min="770" max="770" width="101.42578125" style="120" customWidth="1"/>
    <col min="771" max="772" width="11.140625" style="120" customWidth="1"/>
    <col min="773" max="773" width="7" style="120" customWidth="1"/>
    <col min="774" max="1024" width="9.140625" style="120"/>
    <col min="1025" max="1025" width="21.140625" style="120" customWidth="1"/>
    <col min="1026" max="1026" width="101.42578125" style="120" customWidth="1"/>
    <col min="1027" max="1028" width="11.140625" style="120" customWidth="1"/>
    <col min="1029" max="1029" width="7" style="120" customWidth="1"/>
    <col min="1030" max="1280" width="9.140625" style="120"/>
    <col min="1281" max="1281" width="21.140625" style="120" customWidth="1"/>
    <col min="1282" max="1282" width="101.42578125" style="120" customWidth="1"/>
    <col min="1283" max="1284" width="11.140625" style="120" customWidth="1"/>
    <col min="1285" max="1285" width="7" style="120" customWidth="1"/>
    <col min="1286" max="1536" width="9.140625" style="120"/>
    <col min="1537" max="1537" width="21.140625" style="120" customWidth="1"/>
    <col min="1538" max="1538" width="101.42578125" style="120" customWidth="1"/>
    <col min="1539" max="1540" width="11.140625" style="120" customWidth="1"/>
    <col min="1541" max="1541" width="7" style="120" customWidth="1"/>
    <col min="1542" max="1792" width="9.140625" style="120"/>
    <col min="1793" max="1793" width="21.140625" style="120" customWidth="1"/>
    <col min="1794" max="1794" width="101.42578125" style="120" customWidth="1"/>
    <col min="1795" max="1796" width="11.140625" style="120" customWidth="1"/>
    <col min="1797" max="1797" width="7" style="120" customWidth="1"/>
    <col min="1798" max="2048" width="9.140625" style="120"/>
    <col min="2049" max="2049" width="21.140625" style="120" customWidth="1"/>
    <col min="2050" max="2050" width="101.42578125" style="120" customWidth="1"/>
    <col min="2051" max="2052" width="11.140625" style="120" customWidth="1"/>
    <col min="2053" max="2053" width="7" style="120" customWidth="1"/>
    <col min="2054" max="2304" width="9.140625" style="120"/>
    <col min="2305" max="2305" width="21.140625" style="120" customWidth="1"/>
    <col min="2306" max="2306" width="101.42578125" style="120" customWidth="1"/>
    <col min="2307" max="2308" width="11.140625" style="120" customWidth="1"/>
    <col min="2309" max="2309" width="7" style="120" customWidth="1"/>
    <col min="2310" max="2560" width="9.140625" style="120"/>
    <col min="2561" max="2561" width="21.140625" style="120" customWidth="1"/>
    <col min="2562" max="2562" width="101.42578125" style="120" customWidth="1"/>
    <col min="2563" max="2564" width="11.140625" style="120" customWidth="1"/>
    <col min="2565" max="2565" width="7" style="120" customWidth="1"/>
    <col min="2566" max="2816" width="9.140625" style="120"/>
    <col min="2817" max="2817" width="21.140625" style="120" customWidth="1"/>
    <col min="2818" max="2818" width="101.42578125" style="120" customWidth="1"/>
    <col min="2819" max="2820" width="11.140625" style="120" customWidth="1"/>
    <col min="2821" max="2821" width="7" style="120" customWidth="1"/>
    <col min="2822" max="3072" width="9.140625" style="120"/>
    <col min="3073" max="3073" width="21.140625" style="120" customWidth="1"/>
    <col min="3074" max="3074" width="101.42578125" style="120" customWidth="1"/>
    <col min="3075" max="3076" width="11.140625" style="120" customWidth="1"/>
    <col min="3077" max="3077" width="7" style="120" customWidth="1"/>
    <col min="3078" max="3328" width="9.140625" style="120"/>
    <col min="3329" max="3329" width="21.140625" style="120" customWidth="1"/>
    <col min="3330" max="3330" width="101.42578125" style="120" customWidth="1"/>
    <col min="3331" max="3332" width="11.140625" style="120" customWidth="1"/>
    <col min="3333" max="3333" width="7" style="120" customWidth="1"/>
    <col min="3334" max="3584" width="9.140625" style="120"/>
    <col min="3585" max="3585" width="21.140625" style="120" customWidth="1"/>
    <col min="3586" max="3586" width="101.42578125" style="120" customWidth="1"/>
    <col min="3587" max="3588" width="11.140625" style="120" customWidth="1"/>
    <col min="3589" max="3589" width="7" style="120" customWidth="1"/>
    <col min="3590" max="3840" width="9.140625" style="120"/>
    <col min="3841" max="3841" width="21.140625" style="120" customWidth="1"/>
    <col min="3842" max="3842" width="101.42578125" style="120" customWidth="1"/>
    <col min="3843" max="3844" width="11.140625" style="120" customWidth="1"/>
    <col min="3845" max="3845" width="7" style="120" customWidth="1"/>
    <col min="3846" max="4096" width="9.140625" style="120"/>
    <col min="4097" max="4097" width="21.140625" style="120" customWidth="1"/>
    <col min="4098" max="4098" width="101.42578125" style="120" customWidth="1"/>
    <col min="4099" max="4100" width="11.140625" style="120" customWidth="1"/>
    <col min="4101" max="4101" width="7" style="120" customWidth="1"/>
    <col min="4102" max="4352" width="9.140625" style="120"/>
    <col min="4353" max="4353" width="21.140625" style="120" customWidth="1"/>
    <col min="4354" max="4354" width="101.42578125" style="120" customWidth="1"/>
    <col min="4355" max="4356" width="11.140625" style="120" customWidth="1"/>
    <col min="4357" max="4357" width="7" style="120" customWidth="1"/>
    <col min="4358" max="4608" width="9.140625" style="120"/>
    <col min="4609" max="4609" width="21.140625" style="120" customWidth="1"/>
    <col min="4610" max="4610" width="101.42578125" style="120" customWidth="1"/>
    <col min="4611" max="4612" width="11.140625" style="120" customWidth="1"/>
    <col min="4613" max="4613" width="7" style="120" customWidth="1"/>
    <col min="4614" max="4864" width="9.140625" style="120"/>
    <col min="4865" max="4865" width="21.140625" style="120" customWidth="1"/>
    <col min="4866" max="4866" width="101.42578125" style="120" customWidth="1"/>
    <col min="4867" max="4868" width="11.140625" style="120" customWidth="1"/>
    <col min="4869" max="4869" width="7" style="120" customWidth="1"/>
    <col min="4870" max="5120" width="9.140625" style="120"/>
    <col min="5121" max="5121" width="21.140625" style="120" customWidth="1"/>
    <col min="5122" max="5122" width="101.42578125" style="120" customWidth="1"/>
    <col min="5123" max="5124" width="11.140625" style="120" customWidth="1"/>
    <col min="5125" max="5125" width="7" style="120" customWidth="1"/>
    <col min="5126" max="5376" width="9.140625" style="120"/>
    <col min="5377" max="5377" width="21.140625" style="120" customWidth="1"/>
    <col min="5378" max="5378" width="101.42578125" style="120" customWidth="1"/>
    <col min="5379" max="5380" width="11.140625" style="120" customWidth="1"/>
    <col min="5381" max="5381" width="7" style="120" customWidth="1"/>
    <col min="5382" max="5632" width="9.140625" style="120"/>
    <col min="5633" max="5633" width="21.140625" style="120" customWidth="1"/>
    <col min="5634" max="5634" width="101.42578125" style="120" customWidth="1"/>
    <col min="5635" max="5636" width="11.140625" style="120" customWidth="1"/>
    <col min="5637" max="5637" width="7" style="120" customWidth="1"/>
    <col min="5638" max="5888" width="9.140625" style="120"/>
    <col min="5889" max="5889" width="21.140625" style="120" customWidth="1"/>
    <col min="5890" max="5890" width="101.42578125" style="120" customWidth="1"/>
    <col min="5891" max="5892" width="11.140625" style="120" customWidth="1"/>
    <col min="5893" max="5893" width="7" style="120" customWidth="1"/>
    <col min="5894" max="6144" width="9.140625" style="120"/>
    <col min="6145" max="6145" width="21.140625" style="120" customWidth="1"/>
    <col min="6146" max="6146" width="101.42578125" style="120" customWidth="1"/>
    <col min="6147" max="6148" width="11.140625" style="120" customWidth="1"/>
    <col min="6149" max="6149" width="7" style="120" customWidth="1"/>
    <col min="6150" max="6400" width="9.140625" style="120"/>
    <col min="6401" max="6401" width="21.140625" style="120" customWidth="1"/>
    <col min="6402" max="6402" width="101.42578125" style="120" customWidth="1"/>
    <col min="6403" max="6404" width="11.140625" style="120" customWidth="1"/>
    <col min="6405" max="6405" width="7" style="120" customWidth="1"/>
    <col min="6406" max="6656" width="9.140625" style="120"/>
    <col min="6657" max="6657" width="21.140625" style="120" customWidth="1"/>
    <col min="6658" max="6658" width="101.42578125" style="120" customWidth="1"/>
    <col min="6659" max="6660" width="11.140625" style="120" customWidth="1"/>
    <col min="6661" max="6661" width="7" style="120" customWidth="1"/>
    <col min="6662" max="6912" width="9.140625" style="120"/>
    <col min="6913" max="6913" width="21.140625" style="120" customWidth="1"/>
    <col min="6914" max="6914" width="101.42578125" style="120" customWidth="1"/>
    <col min="6915" max="6916" width="11.140625" style="120" customWidth="1"/>
    <col min="6917" max="6917" width="7" style="120" customWidth="1"/>
    <col min="6918" max="7168" width="9.140625" style="120"/>
    <col min="7169" max="7169" width="21.140625" style="120" customWidth="1"/>
    <col min="7170" max="7170" width="101.42578125" style="120" customWidth="1"/>
    <col min="7171" max="7172" width="11.140625" style="120" customWidth="1"/>
    <col min="7173" max="7173" width="7" style="120" customWidth="1"/>
    <col min="7174" max="7424" width="9.140625" style="120"/>
    <col min="7425" max="7425" width="21.140625" style="120" customWidth="1"/>
    <col min="7426" max="7426" width="101.42578125" style="120" customWidth="1"/>
    <col min="7427" max="7428" width="11.140625" style="120" customWidth="1"/>
    <col min="7429" max="7429" width="7" style="120" customWidth="1"/>
    <col min="7430" max="7680" width="9.140625" style="120"/>
    <col min="7681" max="7681" width="21.140625" style="120" customWidth="1"/>
    <col min="7682" max="7682" width="101.42578125" style="120" customWidth="1"/>
    <col min="7683" max="7684" width="11.140625" style="120" customWidth="1"/>
    <col min="7685" max="7685" width="7" style="120" customWidth="1"/>
    <col min="7686" max="7936" width="9.140625" style="120"/>
    <col min="7937" max="7937" width="21.140625" style="120" customWidth="1"/>
    <col min="7938" max="7938" width="101.42578125" style="120" customWidth="1"/>
    <col min="7939" max="7940" width="11.140625" style="120" customWidth="1"/>
    <col min="7941" max="7941" width="7" style="120" customWidth="1"/>
    <col min="7942" max="8192" width="9.140625" style="120"/>
    <col min="8193" max="8193" width="21.140625" style="120" customWidth="1"/>
    <col min="8194" max="8194" width="101.42578125" style="120" customWidth="1"/>
    <col min="8195" max="8196" width="11.140625" style="120" customWidth="1"/>
    <col min="8197" max="8197" width="7" style="120" customWidth="1"/>
    <col min="8198" max="8448" width="9.140625" style="120"/>
    <col min="8449" max="8449" width="21.140625" style="120" customWidth="1"/>
    <col min="8450" max="8450" width="101.42578125" style="120" customWidth="1"/>
    <col min="8451" max="8452" width="11.140625" style="120" customWidth="1"/>
    <col min="8453" max="8453" width="7" style="120" customWidth="1"/>
    <col min="8454" max="8704" width="9.140625" style="120"/>
    <col min="8705" max="8705" width="21.140625" style="120" customWidth="1"/>
    <col min="8706" max="8706" width="101.42578125" style="120" customWidth="1"/>
    <col min="8707" max="8708" width="11.140625" style="120" customWidth="1"/>
    <col min="8709" max="8709" width="7" style="120" customWidth="1"/>
    <col min="8710" max="8960" width="9.140625" style="120"/>
    <col min="8961" max="8961" width="21.140625" style="120" customWidth="1"/>
    <col min="8962" max="8962" width="101.42578125" style="120" customWidth="1"/>
    <col min="8963" max="8964" width="11.140625" style="120" customWidth="1"/>
    <col min="8965" max="8965" width="7" style="120" customWidth="1"/>
    <col min="8966" max="9216" width="9.140625" style="120"/>
    <col min="9217" max="9217" width="21.140625" style="120" customWidth="1"/>
    <col min="9218" max="9218" width="101.42578125" style="120" customWidth="1"/>
    <col min="9219" max="9220" width="11.140625" style="120" customWidth="1"/>
    <col min="9221" max="9221" width="7" style="120" customWidth="1"/>
    <col min="9222" max="9472" width="9.140625" style="120"/>
    <col min="9473" max="9473" width="21.140625" style="120" customWidth="1"/>
    <col min="9474" max="9474" width="101.42578125" style="120" customWidth="1"/>
    <col min="9475" max="9476" width="11.140625" style="120" customWidth="1"/>
    <col min="9477" max="9477" width="7" style="120" customWidth="1"/>
    <col min="9478" max="9728" width="9.140625" style="120"/>
    <col min="9729" max="9729" width="21.140625" style="120" customWidth="1"/>
    <col min="9730" max="9730" width="101.42578125" style="120" customWidth="1"/>
    <col min="9731" max="9732" width="11.140625" style="120" customWidth="1"/>
    <col min="9733" max="9733" width="7" style="120" customWidth="1"/>
    <col min="9734" max="9984" width="9.140625" style="120"/>
    <col min="9985" max="9985" width="21.140625" style="120" customWidth="1"/>
    <col min="9986" max="9986" width="101.42578125" style="120" customWidth="1"/>
    <col min="9987" max="9988" width="11.140625" style="120" customWidth="1"/>
    <col min="9989" max="9989" width="7" style="120" customWidth="1"/>
    <col min="9990" max="10240" width="9.140625" style="120"/>
    <col min="10241" max="10241" width="21.140625" style="120" customWidth="1"/>
    <col min="10242" max="10242" width="101.42578125" style="120" customWidth="1"/>
    <col min="10243" max="10244" width="11.140625" style="120" customWidth="1"/>
    <col min="10245" max="10245" width="7" style="120" customWidth="1"/>
    <col min="10246" max="10496" width="9.140625" style="120"/>
    <col min="10497" max="10497" width="21.140625" style="120" customWidth="1"/>
    <col min="10498" max="10498" width="101.42578125" style="120" customWidth="1"/>
    <col min="10499" max="10500" width="11.140625" style="120" customWidth="1"/>
    <col min="10501" max="10501" width="7" style="120" customWidth="1"/>
    <col min="10502" max="10752" width="9.140625" style="120"/>
    <col min="10753" max="10753" width="21.140625" style="120" customWidth="1"/>
    <col min="10754" max="10754" width="101.42578125" style="120" customWidth="1"/>
    <col min="10755" max="10756" width="11.140625" style="120" customWidth="1"/>
    <col min="10757" max="10757" width="7" style="120" customWidth="1"/>
    <col min="10758" max="11008" width="9.140625" style="120"/>
    <col min="11009" max="11009" width="21.140625" style="120" customWidth="1"/>
    <col min="11010" max="11010" width="101.42578125" style="120" customWidth="1"/>
    <col min="11011" max="11012" width="11.140625" style="120" customWidth="1"/>
    <col min="11013" max="11013" width="7" style="120" customWidth="1"/>
    <col min="11014" max="11264" width="9.140625" style="120"/>
    <col min="11265" max="11265" width="21.140625" style="120" customWidth="1"/>
    <col min="11266" max="11266" width="101.42578125" style="120" customWidth="1"/>
    <col min="11267" max="11268" width="11.140625" style="120" customWidth="1"/>
    <col min="11269" max="11269" width="7" style="120" customWidth="1"/>
    <col min="11270" max="11520" width="9.140625" style="120"/>
    <col min="11521" max="11521" width="21.140625" style="120" customWidth="1"/>
    <col min="11522" max="11522" width="101.42578125" style="120" customWidth="1"/>
    <col min="11523" max="11524" width="11.140625" style="120" customWidth="1"/>
    <col min="11525" max="11525" width="7" style="120" customWidth="1"/>
    <col min="11526" max="11776" width="9.140625" style="120"/>
    <col min="11777" max="11777" width="21.140625" style="120" customWidth="1"/>
    <col min="11778" max="11778" width="101.42578125" style="120" customWidth="1"/>
    <col min="11779" max="11780" width="11.140625" style="120" customWidth="1"/>
    <col min="11781" max="11781" width="7" style="120" customWidth="1"/>
    <col min="11782" max="12032" width="9.140625" style="120"/>
    <col min="12033" max="12033" width="21.140625" style="120" customWidth="1"/>
    <col min="12034" max="12034" width="101.42578125" style="120" customWidth="1"/>
    <col min="12035" max="12036" width="11.140625" style="120" customWidth="1"/>
    <col min="12037" max="12037" width="7" style="120" customWidth="1"/>
    <col min="12038" max="12288" width="9.140625" style="120"/>
    <col min="12289" max="12289" width="21.140625" style="120" customWidth="1"/>
    <col min="12290" max="12290" width="101.42578125" style="120" customWidth="1"/>
    <col min="12291" max="12292" width="11.140625" style="120" customWidth="1"/>
    <col min="12293" max="12293" width="7" style="120" customWidth="1"/>
    <col min="12294" max="12544" width="9.140625" style="120"/>
    <col min="12545" max="12545" width="21.140625" style="120" customWidth="1"/>
    <col min="12546" max="12546" width="101.42578125" style="120" customWidth="1"/>
    <col min="12547" max="12548" width="11.140625" style="120" customWidth="1"/>
    <col min="12549" max="12549" width="7" style="120" customWidth="1"/>
    <col min="12550" max="12800" width="9.140625" style="120"/>
    <col min="12801" max="12801" width="21.140625" style="120" customWidth="1"/>
    <col min="12802" max="12802" width="101.42578125" style="120" customWidth="1"/>
    <col min="12803" max="12804" width="11.140625" style="120" customWidth="1"/>
    <col min="12805" max="12805" width="7" style="120" customWidth="1"/>
    <col min="12806" max="13056" width="9.140625" style="120"/>
    <col min="13057" max="13057" width="21.140625" style="120" customWidth="1"/>
    <col min="13058" max="13058" width="101.42578125" style="120" customWidth="1"/>
    <col min="13059" max="13060" width="11.140625" style="120" customWidth="1"/>
    <col min="13061" max="13061" width="7" style="120" customWidth="1"/>
    <col min="13062" max="13312" width="9.140625" style="120"/>
    <col min="13313" max="13313" width="21.140625" style="120" customWidth="1"/>
    <col min="13314" max="13314" width="101.42578125" style="120" customWidth="1"/>
    <col min="13315" max="13316" width="11.140625" style="120" customWidth="1"/>
    <col min="13317" max="13317" width="7" style="120" customWidth="1"/>
    <col min="13318" max="13568" width="9.140625" style="120"/>
    <col min="13569" max="13569" width="21.140625" style="120" customWidth="1"/>
    <col min="13570" max="13570" width="101.42578125" style="120" customWidth="1"/>
    <col min="13571" max="13572" width="11.140625" style="120" customWidth="1"/>
    <col min="13573" max="13573" width="7" style="120" customWidth="1"/>
    <col min="13574" max="13824" width="9.140625" style="120"/>
    <col min="13825" max="13825" width="21.140625" style="120" customWidth="1"/>
    <col min="13826" max="13826" width="101.42578125" style="120" customWidth="1"/>
    <col min="13827" max="13828" width="11.140625" style="120" customWidth="1"/>
    <col min="13829" max="13829" width="7" style="120" customWidth="1"/>
    <col min="13830" max="14080" width="9.140625" style="120"/>
    <col min="14081" max="14081" width="21.140625" style="120" customWidth="1"/>
    <col min="14082" max="14082" width="101.42578125" style="120" customWidth="1"/>
    <col min="14083" max="14084" width="11.140625" style="120" customWidth="1"/>
    <col min="14085" max="14085" width="7" style="120" customWidth="1"/>
    <col min="14086" max="14336" width="9.140625" style="120"/>
    <col min="14337" max="14337" width="21.140625" style="120" customWidth="1"/>
    <col min="14338" max="14338" width="101.42578125" style="120" customWidth="1"/>
    <col min="14339" max="14340" width="11.140625" style="120" customWidth="1"/>
    <col min="14341" max="14341" width="7" style="120" customWidth="1"/>
    <col min="14342" max="14592" width="9.140625" style="120"/>
    <col min="14593" max="14593" width="21.140625" style="120" customWidth="1"/>
    <col min="14594" max="14594" width="101.42578125" style="120" customWidth="1"/>
    <col min="14595" max="14596" width="11.140625" style="120" customWidth="1"/>
    <col min="14597" max="14597" width="7" style="120" customWidth="1"/>
    <col min="14598" max="14848" width="9.140625" style="120"/>
    <col min="14849" max="14849" width="21.140625" style="120" customWidth="1"/>
    <col min="14850" max="14850" width="101.42578125" style="120" customWidth="1"/>
    <col min="14851" max="14852" width="11.140625" style="120" customWidth="1"/>
    <col min="14853" max="14853" width="7" style="120" customWidth="1"/>
    <col min="14854" max="15104" width="9.140625" style="120"/>
    <col min="15105" max="15105" width="21.140625" style="120" customWidth="1"/>
    <col min="15106" max="15106" width="101.42578125" style="120" customWidth="1"/>
    <col min="15107" max="15108" width="11.140625" style="120" customWidth="1"/>
    <col min="15109" max="15109" width="7" style="120" customWidth="1"/>
    <col min="15110" max="15360" width="9.140625" style="120"/>
    <col min="15361" max="15361" width="21.140625" style="120" customWidth="1"/>
    <col min="15362" max="15362" width="101.42578125" style="120" customWidth="1"/>
    <col min="15363" max="15364" width="11.140625" style="120" customWidth="1"/>
    <col min="15365" max="15365" width="7" style="120" customWidth="1"/>
    <col min="15366" max="15616" width="9.140625" style="120"/>
    <col min="15617" max="15617" width="21.140625" style="120" customWidth="1"/>
    <col min="15618" max="15618" width="101.42578125" style="120" customWidth="1"/>
    <col min="15619" max="15620" width="11.140625" style="120" customWidth="1"/>
    <col min="15621" max="15621" width="7" style="120" customWidth="1"/>
    <col min="15622" max="15872" width="9.140625" style="120"/>
    <col min="15873" max="15873" width="21.140625" style="120" customWidth="1"/>
    <col min="15874" max="15874" width="101.42578125" style="120" customWidth="1"/>
    <col min="15875" max="15876" width="11.140625" style="120" customWidth="1"/>
    <col min="15877" max="15877" width="7" style="120" customWidth="1"/>
    <col min="15878" max="16128" width="9.140625" style="120"/>
    <col min="16129" max="16129" width="21.140625" style="120" customWidth="1"/>
    <col min="16130" max="16130" width="101.42578125" style="120" customWidth="1"/>
    <col min="16131" max="16132" width="11.140625" style="120" customWidth="1"/>
    <col min="16133" max="16133" width="7" style="120" customWidth="1"/>
    <col min="16134" max="16384" width="9.140625" style="120"/>
  </cols>
  <sheetData>
    <row r="1" spans="1:15" ht="60.75" customHeight="1" x14ac:dyDescent="0.25">
      <c r="H1" s="182" t="s">
        <v>967</v>
      </c>
      <c r="I1" s="183"/>
      <c r="J1" s="183"/>
      <c r="K1" s="183"/>
      <c r="L1" s="183"/>
    </row>
    <row r="3" spans="1:15" s="121" customFormat="1" ht="17.25" customHeight="1" x14ac:dyDescent="0.25">
      <c r="A3" s="184" t="s">
        <v>968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5" s="125" customFormat="1" ht="14.25" customHeight="1" x14ac:dyDescent="0.25">
      <c r="A4" s="122"/>
      <c r="B4" s="117"/>
      <c r="C4" s="123"/>
      <c r="D4" s="123"/>
      <c r="E4" s="124"/>
      <c r="F4" s="119"/>
      <c r="G4" s="124"/>
      <c r="H4" s="124"/>
      <c r="I4" s="123"/>
    </row>
    <row r="5" spans="1:15" ht="13.5" customHeight="1" x14ac:dyDescent="0.25">
      <c r="A5" s="126"/>
      <c r="B5" s="127"/>
      <c r="C5" s="123"/>
      <c r="D5" s="123"/>
      <c r="E5" s="123"/>
      <c r="F5" s="128"/>
      <c r="G5" s="123"/>
      <c r="H5" s="123"/>
      <c r="I5" s="123"/>
      <c r="J5" s="125"/>
      <c r="K5" s="125"/>
      <c r="L5" s="123" t="s">
        <v>882</v>
      </c>
    </row>
    <row r="6" spans="1:15" s="134" customFormat="1" ht="75.75" customHeight="1" x14ac:dyDescent="0.25">
      <c r="A6" s="129" t="s">
        <v>969</v>
      </c>
      <c r="B6" s="129" t="s">
        <v>970</v>
      </c>
      <c r="C6" s="130" t="s">
        <v>971</v>
      </c>
      <c r="D6" s="130" t="s">
        <v>972</v>
      </c>
      <c r="E6" s="130" t="s">
        <v>973</v>
      </c>
      <c r="F6" s="130" t="s">
        <v>974</v>
      </c>
      <c r="G6" s="130" t="s">
        <v>859</v>
      </c>
      <c r="H6" s="130" t="s">
        <v>860</v>
      </c>
      <c r="I6" s="131" t="s">
        <v>975</v>
      </c>
      <c r="J6" s="132" t="s">
        <v>976</v>
      </c>
      <c r="K6" s="132" t="s">
        <v>977</v>
      </c>
      <c r="L6" s="133" t="s">
        <v>978</v>
      </c>
      <c r="M6" s="132" t="s">
        <v>979</v>
      </c>
      <c r="N6" s="132" t="s">
        <v>980</v>
      </c>
      <c r="O6" s="132" t="s">
        <v>981</v>
      </c>
    </row>
    <row r="7" spans="1:15" s="138" customFormat="1" ht="27" customHeight="1" x14ac:dyDescent="0.25">
      <c r="A7" s="135" t="s">
        <v>982</v>
      </c>
      <c r="B7" s="136" t="s">
        <v>983</v>
      </c>
      <c r="C7" s="137">
        <f t="shared" ref="C7:I7" si="0">C8+C16+C22+C32+C37+C41+C42+C57+C59+C80+C87+C88</f>
        <v>3215773.5496429992</v>
      </c>
      <c r="D7" s="137">
        <f t="shared" si="0"/>
        <v>3063175.6182399993</v>
      </c>
      <c r="E7" s="137">
        <f t="shared" si="0"/>
        <v>3176000.8205829998</v>
      </c>
      <c r="F7" s="137">
        <f t="shared" si="0"/>
        <v>3440888.3800000004</v>
      </c>
      <c r="G7" s="137">
        <f t="shared" si="0"/>
        <v>3570893.4253400005</v>
      </c>
      <c r="H7" s="137">
        <f t="shared" si="0"/>
        <v>3772312.2096299995</v>
      </c>
      <c r="I7" s="137">
        <f t="shared" si="0"/>
        <v>0</v>
      </c>
      <c r="J7" s="137">
        <f>H7/F7*100</f>
        <v>109.63192620709188</v>
      </c>
      <c r="K7" s="137">
        <f>H7-F7</f>
        <v>331423.82962999912</v>
      </c>
      <c r="L7" s="137">
        <f>H7/G7*100</f>
        <v>105.64057114840443</v>
      </c>
      <c r="M7" s="137">
        <f>H7-G7</f>
        <v>201418.78428999893</v>
      </c>
      <c r="N7" s="137">
        <f>H7/E7*100</f>
        <v>118.77554266303805</v>
      </c>
      <c r="O7" s="137">
        <f>H7-E7</f>
        <v>596311.38904699963</v>
      </c>
    </row>
    <row r="8" spans="1:15" s="138" customFormat="1" ht="27" customHeight="1" x14ac:dyDescent="0.25">
      <c r="A8" s="135" t="s">
        <v>984</v>
      </c>
      <c r="B8" s="139" t="s">
        <v>985</v>
      </c>
      <c r="C8" s="137">
        <f t="shared" ref="C8:I8" si="1">C9</f>
        <v>1703016.11338</v>
      </c>
      <c r="D8" s="137">
        <f t="shared" si="1"/>
        <v>1855981.2895900002</v>
      </c>
      <c r="E8" s="137">
        <f t="shared" si="1"/>
        <v>1905689.0833000003</v>
      </c>
      <c r="F8" s="137">
        <f t="shared" si="1"/>
        <v>2228624</v>
      </c>
      <c r="G8" s="137">
        <f t="shared" si="1"/>
        <v>2278624</v>
      </c>
      <c r="H8" s="137">
        <f t="shared" si="1"/>
        <v>2271437.5735299997</v>
      </c>
      <c r="I8" s="137">
        <f t="shared" si="1"/>
        <v>0</v>
      </c>
      <c r="J8" s="137">
        <f t="shared" ref="J8:J95" si="2">H8/F8*100</f>
        <v>101.92107657146292</v>
      </c>
      <c r="K8" s="137">
        <f t="shared" ref="K8:K85" si="3">H8-F8</f>
        <v>42813.573529999703</v>
      </c>
      <c r="L8" s="137">
        <f t="shared" ref="L8:L95" si="4">H8/G8*100</f>
        <v>99.684615519278282</v>
      </c>
      <c r="M8" s="137">
        <f t="shared" ref="M8:M85" si="5">H8-G8</f>
        <v>-7186.4264700002968</v>
      </c>
      <c r="N8" s="137">
        <f t="shared" ref="N8:N68" si="6">H8/E8*100</f>
        <v>119.19245345083513</v>
      </c>
      <c r="O8" s="137">
        <f t="shared" ref="O8:O72" si="7">H8-E8</f>
        <v>365748.49022999941</v>
      </c>
    </row>
    <row r="9" spans="1:15" ht="27" customHeight="1" x14ac:dyDescent="0.25">
      <c r="A9" s="140" t="s">
        <v>986</v>
      </c>
      <c r="B9" s="141" t="s">
        <v>987</v>
      </c>
      <c r="C9" s="142">
        <f t="shared" ref="C9" si="8">SUM(C10:C14)</f>
        <v>1703016.11338</v>
      </c>
      <c r="D9" s="142">
        <f t="shared" ref="D9:E9" si="9">SUM(D10:D14)</f>
        <v>1855981.2895900002</v>
      </c>
      <c r="E9" s="142">
        <f t="shared" si="9"/>
        <v>1905689.0833000003</v>
      </c>
      <c r="F9" s="142">
        <f>SUM(F10:F15)</f>
        <v>2228624</v>
      </c>
      <c r="G9" s="142">
        <f t="shared" ref="G9:I9" si="10">SUM(G10:G15)</f>
        <v>2278624</v>
      </c>
      <c r="H9" s="142">
        <f t="shared" si="10"/>
        <v>2271437.5735299997</v>
      </c>
      <c r="I9" s="142">
        <f t="shared" si="10"/>
        <v>0</v>
      </c>
      <c r="J9" s="142">
        <f t="shared" si="2"/>
        <v>101.92107657146292</v>
      </c>
      <c r="K9" s="142">
        <f t="shared" si="3"/>
        <v>42813.573529999703</v>
      </c>
      <c r="L9" s="142">
        <f t="shared" si="4"/>
        <v>99.684615519278282</v>
      </c>
      <c r="M9" s="142">
        <f t="shared" si="5"/>
        <v>-7186.4264700002968</v>
      </c>
      <c r="N9" s="142">
        <f t="shared" si="6"/>
        <v>119.19245345083513</v>
      </c>
      <c r="O9" s="142">
        <f t="shared" si="7"/>
        <v>365748.49022999941</v>
      </c>
    </row>
    <row r="10" spans="1:15" s="146" customFormat="1" ht="43.5" hidden="1" customHeight="1" x14ac:dyDescent="0.25">
      <c r="A10" s="143" t="s">
        <v>988</v>
      </c>
      <c r="B10" s="144" t="s">
        <v>989</v>
      </c>
      <c r="C10" s="145">
        <v>1659254.70756</v>
      </c>
      <c r="D10" s="145">
        <v>1811160.1160200001</v>
      </c>
      <c r="E10" s="145">
        <v>1865018.0821700001</v>
      </c>
      <c r="F10" s="145">
        <v>2179824</v>
      </c>
      <c r="G10" s="145">
        <v>2070024</v>
      </c>
      <c r="H10" s="145">
        <v>2023563.2502299999</v>
      </c>
      <c r="I10" s="145"/>
      <c r="J10" s="145">
        <f t="shared" si="2"/>
        <v>92.831496957093776</v>
      </c>
      <c r="K10" s="145">
        <f t="shared" si="3"/>
        <v>-156260.74977000011</v>
      </c>
      <c r="L10" s="145">
        <f t="shared" si="4"/>
        <v>97.755545357445129</v>
      </c>
      <c r="M10" s="145">
        <f t="shared" si="5"/>
        <v>-46460.749770000111</v>
      </c>
      <c r="N10" s="145">
        <f t="shared" si="6"/>
        <v>108.50099897559858</v>
      </c>
      <c r="O10" s="145">
        <f t="shared" si="7"/>
        <v>158545.16805999982</v>
      </c>
    </row>
    <row r="11" spans="1:15" s="146" customFormat="1" ht="56.25" hidden="1" customHeight="1" x14ac:dyDescent="0.25">
      <c r="A11" s="143" t="s">
        <v>990</v>
      </c>
      <c r="B11" s="144" t="s">
        <v>991</v>
      </c>
      <c r="C11" s="145">
        <v>7196.6123600000001</v>
      </c>
      <c r="D11" s="145">
        <v>7222.2343700000001</v>
      </c>
      <c r="E11" s="145">
        <v>6692.11474</v>
      </c>
      <c r="F11" s="145">
        <v>7900</v>
      </c>
      <c r="G11" s="145">
        <v>7300</v>
      </c>
      <c r="H11" s="145">
        <v>7525.8083200000001</v>
      </c>
      <c r="I11" s="145"/>
      <c r="J11" s="145">
        <f t="shared" si="2"/>
        <v>95.26339645569621</v>
      </c>
      <c r="K11" s="145">
        <f t="shared" si="3"/>
        <v>-374.19167999999991</v>
      </c>
      <c r="L11" s="145">
        <f t="shared" si="4"/>
        <v>103.09326465753426</v>
      </c>
      <c r="M11" s="145">
        <f t="shared" si="5"/>
        <v>225.80832000000009</v>
      </c>
      <c r="N11" s="145">
        <f t="shared" si="6"/>
        <v>112.45784946000492</v>
      </c>
      <c r="O11" s="145">
        <f t="shared" si="7"/>
        <v>833.69358000000011</v>
      </c>
    </row>
    <row r="12" spans="1:15" s="146" customFormat="1" ht="31.5" hidden="1" customHeight="1" x14ac:dyDescent="0.25">
      <c r="A12" s="143" t="s">
        <v>992</v>
      </c>
      <c r="B12" s="144" t="s">
        <v>993</v>
      </c>
      <c r="C12" s="145">
        <v>16415.212889999999</v>
      </c>
      <c r="D12" s="145">
        <v>15353.3956</v>
      </c>
      <c r="E12" s="145">
        <v>12040.601650000001</v>
      </c>
      <c r="F12" s="145">
        <v>13400</v>
      </c>
      <c r="G12" s="145">
        <v>20000</v>
      </c>
      <c r="H12" s="145">
        <v>20725.520850000001</v>
      </c>
      <c r="I12" s="145"/>
      <c r="J12" s="145">
        <f t="shared" si="2"/>
        <v>154.66806604477611</v>
      </c>
      <c r="K12" s="145">
        <f t="shared" si="3"/>
        <v>7325.5208500000008</v>
      </c>
      <c r="L12" s="145">
        <f t="shared" si="4"/>
        <v>103.62760424999999</v>
      </c>
      <c r="M12" s="145">
        <f t="shared" si="5"/>
        <v>725.52085000000079</v>
      </c>
      <c r="N12" s="145">
        <f t="shared" si="6"/>
        <v>172.13027598168236</v>
      </c>
      <c r="O12" s="145">
        <f t="shared" si="7"/>
        <v>8684.9192000000003</v>
      </c>
    </row>
    <row r="13" spans="1:15" s="146" customFormat="1" ht="51" hidden="1" customHeight="1" x14ac:dyDescent="0.25">
      <c r="A13" s="143" t="s">
        <v>994</v>
      </c>
      <c r="B13" s="144" t="s">
        <v>995</v>
      </c>
      <c r="C13" s="145">
        <v>20149.580569999998</v>
      </c>
      <c r="D13" s="145">
        <v>22245.518329999999</v>
      </c>
      <c r="E13" s="145">
        <v>21938.284739999999</v>
      </c>
      <c r="F13" s="145">
        <v>27500</v>
      </c>
      <c r="G13" s="145">
        <v>31300</v>
      </c>
      <c r="H13" s="145">
        <v>37617.24381</v>
      </c>
      <c r="I13" s="145"/>
      <c r="J13" s="145">
        <f t="shared" si="2"/>
        <v>136.78997749090908</v>
      </c>
      <c r="K13" s="145">
        <f t="shared" si="3"/>
        <v>10117.24381</v>
      </c>
      <c r="L13" s="145">
        <f t="shared" si="4"/>
        <v>120.18288757188498</v>
      </c>
      <c r="M13" s="145">
        <f t="shared" si="5"/>
        <v>6317.2438099999999</v>
      </c>
      <c r="N13" s="145">
        <f t="shared" si="6"/>
        <v>171.46848195206715</v>
      </c>
      <c r="O13" s="145">
        <f t="shared" si="7"/>
        <v>15678.959070000001</v>
      </c>
    </row>
    <row r="14" spans="1:15" s="146" customFormat="1" ht="33" hidden="1" customHeight="1" x14ac:dyDescent="0.25">
      <c r="A14" s="143" t="s">
        <v>996</v>
      </c>
      <c r="B14" s="144" t="s">
        <v>997</v>
      </c>
      <c r="C14" s="147"/>
      <c r="D14" s="147">
        <f>25.27/1000</f>
        <v>2.5270000000000001E-2</v>
      </c>
      <c r="E14" s="147">
        <v>0</v>
      </c>
      <c r="F14" s="145">
        <v>0</v>
      </c>
      <c r="G14" s="145">
        <v>0</v>
      </c>
      <c r="H14" s="145">
        <v>0</v>
      </c>
      <c r="I14" s="145"/>
      <c r="J14" s="145" t="e">
        <f t="shared" si="2"/>
        <v>#DIV/0!</v>
      </c>
      <c r="K14" s="145">
        <f t="shared" si="3"/>
        <v>0</v>
      </c>
      <c r="L14" s="145"/>
      <c r="M14" s="145">
        <f t="shared" si="5"/>
        <v>0</v>
      </c>
      <c r="N14" s="145"/>
      <c r="O14" s="145">
        <f t="shared" si="7"/>
        <v>0</v>
      </c>
    </row>
    <row r="15" spans="1:15" s="146" customFormat="1" ht="33" hidden="1" customHeight="1" x14ac:dyDescent="0.25">
      <c r="A15" s="143" t="s">
        <v>998</v>
      </c>
      <c r="B15" s="144" t="s">
        <v>999</v>
      </c>
      <c r="C15" s="147"/>
      <c r="D15" s="147"/>
      <c r="E15" s="147">
        <v>0</v>
      </c>
      <c r="F15" s="145">
        <v>0</v>
      </c>
      <c r="G15" s="145">
        <v>150000</v>
      </c>
      <c r="H15" s="145">
        <v>182005.75031999999</v>
      </c>
      <c r="I15" s="147"/>
      <c r="J15" s="145"/>
      <c r="K15" s="145"/>
      <c r="L15" s="145">
        <f t="shared" ref="L15" si="11">H15/G15*100</f>
        <v>121.33716688</v>
      </c>
      <c r="M15" s="145">
        <f t="shared" si="5"/>
        <v>32005.750319999992</v>
      </c>
      <c r="N15" s="145"/>
      <c r="O15" s="145">
        <f t="shared" si="7"/>
        <v>182005.75031999999</v>
      </c>
    </row>
    <row r="16" spans="1:15" s="138" customFormat="1" ht="35.25" customHeight="1" x14ac:dyDescent="0.25">
      <c r="A16" s="148" t="s">
        <v>1000</v>
      </c>
      <c r="B16" s="149" t="s">
        <v>1001</v>
      </c>
      <c r="C16" s="137">
        <f t="shared" ref="C16:I16" si="12">C17</f>
        <v>78581.336089999997</v>
      </c>
      <c r="D16" s="137">
        <f t="shared" si="12"/>
        <v>90007.182839999994</v>
      </c>
      <c r="E16" s="137">
        <f t="shared" si="12"/>
        <v>95708.104959999997</v>
      </c>
      <c r="F16" s="137">
        <f t="shared" si="12"/>
        <v>102575.20000000001</v>
      </c>
      <c r="G16" s="137">
        <f t="shared" si="12"/>
        <v>102575.20000000001</v>
      </c>
      <c r="H16" s="137">
        <f t="shared" si="12"/>
        <v>104547.20067999999</v>
      </c>
      <c r="I16" s="137">
        <f t="shared" si="12"/>
        <v>0</v>
      </c>
      <c r="J16" s="137">
        <f t="shared" si="2"/>
        <v>101.92249264929534</v>
      </c>
      <c r="K16" s="137">
        <f t="shared" si="3"/>
        <v>1972.0006799999828</v>
      </c>
      <c r="L16" s="137">
        <f t="shared" si="4"/>
        <v>101.92249264929534</v>
      </c>
      <c r="M16" s="137">
        <f t="shared" si="5"/>
        <v>1972.0006799999828</v>
      </c>
      <c r="N16" s="137">
        <f t="shared" si="6"/>
        <v>109.23547250642376</v>
      </c>
      <c r="O16" s="137">
        <f t="shared" si="7"/>
        <v>8839.0957199999975</v>
      </c>
    </row>
    <row r="17" spans="1:15" ht="35.25" customHeight="1" x14ac:dyDescent="0.25">
      <c r="A17" s="140" t="s">
        <v>1002</v>
      </c>
      <c r="B17" s="141" t="s">
        <v>1003</v>
      </c>
      <c r="C17" s="142">
        <f t="shared" ref="C17:I17" si="13">SUM(C18:C21)</f>
        <v>78581.336089999997</v>
      </c>
      <c r="D17" s="142">
        <f t="shared" si="13"/>
        <v>90007.182839999994</v>
      </c>
      <c r="E17" s="142">
        <f t="shared" si="13"/>
        <v>95708.104959999997</v>
      </c>
      <c r="F17" s="142">
        <f t="shared" si="13"/>
        <v>102575.20000000001</v>
      </c>
      <c r="G17" s="142">
        <f t="shared" si="13"/>
        <v>102575.20000000001</v>
      </c>
      <c r="H17" s="142">
        <f t="shared" si="13"/>
        <v>104547.20067999999</v>
      </c>
      <c r="I17" s="142">
        <f t="shared" si="13"/>
        <v>0</v>
      </c>
      <c r="J17" s="142">
        <f t="shared" si="2"/>
        <v>101.92249264929534</v>
      </c>
      <c r="K17" s="142">
        <f t="shared" si="3"/>
        <v>1972.0006799999828</v>
      </c>
      <c r="L17" s="142">
        <f t="shared" si="4"/>
        <v>101.92249264929534</v>
      </c>
      <c r="M17" s="142">
        <f t="shared" si="5"/>
        <v>1972.0006799999828</v>
      </c>
      <c r="N17" s="142">
        <f t="shared" si="6"/>
        <v>109.23547250642376</v>
      </c>
      <c r="O17" s="142">
        <f t="shared" si="7"/>
        <v>8839.0957199999975</v>
      </c>
    </row>
    <row r="18" spans="1:15" s="146" customFormat="1" ht="55.5" hidden="1" customHeight="1" x14ac:dyDescent="0.25">
      <c r="A18" s="143" t="s">
        <v>1004</v>
      </c>
      <c r="B18" s="144" t="s">
        <v>1005</v>
      </c>
      <c r="C18" s="145">
        <v>35013.118450000002</v>
      </c>
      <c r="D18" s="145">
        <v>40969.75361</v>
      </c>
      <c r="E18" s="145">
        <v>44144.191319999998</v>
      </c>
      <c r="F18" s="145">
        <v>47098.9</v>
      </c>
      <c r="G18" s="145">
        <v>47098.9</v>
      </c>
      <c r="H18" s="145">
        <v>48265.217660000002</v>
      </c>
      <c r="I18" s="145"/>
      <c r="J18" s="145">
        <f t="shared" si="2"/>
        <v>102.47631613477172</v>
      </c>
      <c r="K18" s="145">
        <f t="shared" si="3"/>
        <v>1166.3176600000006</v>
      </c>
      <c r="L18" s="145">
        <f t="shared" si="4"/>
        <v>102.47631613477172</v>
      </c>
      <c r="M18" s="145">
        <f t="shared" si="5"/>
        <v>1166.3176600000006</v>
      </c>
      <c r="N18" s="145">
        <f t="shared" si="6"/>
        <v>109.33537622226852</v>
      </c>
      <c r="O18" s="145">
        <f t="shared" si="7"/>
        <v>4121.026340000004</v>
      </c>
    </row>
    <row r="19" spans="1:15" s="146" customFormat="1" ht="64.5" hidden="1" customHeight="1" x14ac:dyDescent="0.25">
      <c r="A19" s="143" t="s">
        <v>1006</v>
      </c>
      <c r="B19" s="144" t="s">
        <v>1007</v>
      </c>
      <c r="C19" s="145">
        <v>337.19947000000002</v>
      </c>
      <c r="D19" s="145">
        <v>301.13848999999999</v>
      </c>
      <c r="E19" s="145">
        <v>315.75110000000001</v>
      </c>
      <c r="F19" s="145">
        <v>268.39999999999998</v>
      </c>
      <c r="G19" s="145">
        <v>268.39999999999998</v>
      </c>
      <c r="H19" s="145">
        <v>339.43635999999998</v>
      </c>
      <c r="I19" s="145"/>
      <c r="J19" s="145">
        <f t="shared" si="2"/>
        <v>126.46660208643816</v>
      </c>
      <c r="K19" s="145">
        <f t="shared" si="3"/>
        <v>71.036360000000002</v>
      </c>
      <c r="L19" s="145">
        <f t="shared" si="4"/>
        <v>126.46660208643816</v>
      </c>
      <c r="M19" s="145">
        <f t="shared" si="5"/>
        <v>71.036360000000002</v>
      </c>
      <c r="N19" s="145">
        <f t="shared" si="6"/>
        <v>107.50124385948298</v>
      </c>
      <c r="O19" s="145">
        <f t="shared" si="7"/>
        <v>23.685259999999971</v>
      </c>
    </row>
    <row r="20" spans="1:15" s="146" customFormat="1" ht="55.5" hidden="1" customHeight="1" x14ac:dyDescent="0.25">
      <c r="A20" s="143" t="s">
        <v>1008</v>
      </c>
      <c r="B20" s="144" t="s">
        <v>1009</v>
      </c>
      <c r="C20" s="145">
        <v>51075.943039999998</v>
      </c>
      <c r="D20" s="145">
        <v>54735.73012</v>
      </c>
      <c r="E20" s="145">
        <v>59386.340109999997</v>
      </c>
      <c r="F20" s="145">
        <v>61955.8</v>
      </c>
      <c r="G20" s="145">
        <v>61955.8</v>
      </c>
      <c r="H20" s="145">
        <v>64173.005360000003</v>
      </c>
      <c r="I20" s="145"/>
      <c r="J20" s="145">
        <f t="shared" si="2"/>
        <v>103.57868893630619</v>
      </c>
      <c r="K20" s="145">
        <f t="shared" si="3"/>
        <v>2217.2053599999999</v>
      </c>
      <c r="L20" s="145">
        <f t="shared" si="4"/>
        <v>103.57868893630619</v>
      </c>
      <c r="M20" s="145">
        <f t="shared" si="5"/>
        <v>2217.2053599999999</v>
      </c>
      <c r="N20" s="145">
        <f t="shared" si="6"/>
        <v>108.06021256931102</v>
      </c>
      <c r="O20" s="145">
        <f t="shared" si="7"/>
        <v>4786.6652500000055</v>
      </c>
    </row>
    <row r="21" spans="1:15" s="146" customFormat="1" ht="55.5" hidden="1" customHeight="1" x14ac:dyDescent="0.25">
      <c r="A21" s="143" t="s">
        <v>1010</v>
      </c>
      <c r="B21" s="144" t="s">
        <v>1011</v>
      </c>
      <c r="C21" s="145">
        <v>-7844.9248699999998</v>
      </c>
      <c r="D21" s="145">
        <v>-5999.4393799999998</v>
      </c>
      <c r="E21" s="145">
        <v>-8138.1775699999998</v>
      </c>
      <c r="F21" s="145">
        <v>-6747.9</v>
      </c>
      <c r="G21" s="145">
        <v>-6747.9</v>
      </c>
      <c r="H21" s="145">
        <v>-8230.4586999999992</v>
      </c>
      <c r="I21" s="145"/>
      <c r="J21" s="145">
        <f t="shared" si="2"/>
        <v>121.9706679114984</v>
      </c>
      <c r="K21" s="145">
        <f t="shared" si="3"/>
        <v>-1482.5586999999996</v>
      </c>
      <c r="L21" s="145">
        <f t="shared" si="4"/>
        <v>121.9706679114984</v>
      </c>
      <c r="M21" s="145">
        <f t="shared" si="5"/>
        <v>-1482.5586999999996</v>
      </c>
      <c r="N21" s="145">
        <f t="shared" si="6"/>
        <v>101.13392868619846</v>
      </c>
      <c r="O21" s="145">
        <f t="shared" si="7"/>
        <v>-92.281129999999393</v>
      </c>
    </row>
    <row r="22" spans="1:15" s="138" customFormat="1" ht="27" customHeight="1" x14ac:dyDescent="0.25">
      <c r="A22" s="135" t="s">
        <v>1012</v>
      </c>
      <c r="B22" s="139" t="s">
        <v>1013</v>
      </c>
      <c r="C22" s="137">
        <f t="shared" ref="C22:I22" si="14">C23+C29+C30+C31</f>
        <v>227258.40129000001</v>
      </c>
      <c r="D22" s="137">
        <f t="shared" si="14"/>
        <v>255233.76576000004</v>
      </c>
      <c r="E22" s="137">
        <f t="shared" si="14"/>
        <v>248651.43981999997</v>
      </c>
      <c r="F22" s="137">
        <f t="shared" si="14"/>
        <v>267960</v>
      </c>
      <c r="G22" s="137">
        <f t="shared" si="14"/>
        <v>260430</v>
      </c>
      <c r="H22" s="137">
        <f t="shared" si="14"/>
        <v>280574.11963999999</v>
      </c>
      <c r="I22" s="137">
        <f t="shared" si="14"/>
        <v>0</v>
      </c>
      <c r="J22" s="137">
        <f t="shared" si="2"/>
        <v>104.70746366621884</v>
      </c>
      <c r="K22" s="137">
        <f t="shared" si="3"/>
        <v>12614.11963999999</v>
      </c>
      <c r="L22" s="137">
        <f t="shared" si="4"/>
        <v>107.73494591252928</v>
      </c>
      <c r="M22" s="137">
        <f t="shared" si="5"/>
        <v>20144.11963999999</v>
      </c>
      <c r="N22" s="137">
        <f t="shared" si="6"/>
        <v>112.83832494318513</v>
      </c>
      <c r="O22" s="137">
        <f t="shared" si="7"/>
        <v>31922.679820000019</v>
      </c>
    </row>
    <row r="23" spans="1:15" ht="34.5" customHeight="1" x14ac:dyDescent="0.25">
      <c r="A23" s="140" t="s">
        <v>1014</v>
      </c>
      <c r="B23" s="141" t="s">
        <v>1015</v>
      </c>
      <c r="C23" s="142">
        <f t="shared" ref="C23:E23" si="15">SUM(C24:C28)</f>
        <v>126595.88806</v>
      </c>
      <c r="D23" s="142">
        <f t="shared" si="15"/>
        <v>157370.82271000001</v>
      </c>
      <c r="E23" s="142">
        <f t="shared" si="15"/>
        <v>163020.81506999998</v>
      </c>
      <c r="F23" s="142">
        <f>SUM(F24:F28)</f>
        <v>213500</v>
      </c>
      <c r="G23" s="142">
        <f>SUM(G24:G28)</f>
        <v>205000</v>
      </c>
      <c r="H23" s="142">
        <f t="shared" ref="H23:I23" si="16">SUM(H24:H28)</f>
        <v>218468.82298</v>
      </c>
      <c r="I23" s="142">
        <f t="shared" si="16"/>
        <v>0</v>
      </c>
      <c r="J23" s="142">
        <f t="shared" si="2"/>
        <v>102.32731755503512</v>
      </c>
      <c r="K23" s="142">
        <f t="shared" si="3"/>
        <v>4968.8229799999972</v>
      </c>
      <c r="L23" s="142">
        <f t="shared" si="4"/>
        <v>106.57015755121949</v>
      </c>
      <c r="M23" s="142">
        <f t="shared" si="5"/>
        <v>13468.822979999997</v>
      </c>
      <c r="N23" s="142">
        <f t="shared" si="6"/>
        <v>134.0128393335483</v>
      </c>
      <c r="O23" s="142">
        <f t="shared" si="7"/>
        <v>55448.007910000015</v>
      </c>
    </row>
    <row r="24" spans="1:15" s="146" customFormat="1" ht="34.5" hidden="1" customHeight="1" x14ac:dyDescent="0.25">
      <c r="A24" s="143" t="s">
        <v>1016</v>
      </c>
      <c r="B24" s="144" t="s">
        <v>1017</v>
      </c>
      <c r="C24" s="145">
        <v>100604.94507</v>
      </c>
      <c r="D24" s="145">
        <v>128369.06061</v>
      </c>
      <c r="E24" s="145">
        <v>129850.66716</v>
      </c>
      <c r="F24" s="145">
        <v>150100</v>
      </c>
      <c r="G24" s="145">
        <v>159500</v>
      </c>
      <c r="H24" s="145">
        <v>169167.93020999999</v>
      </c>
      <c r="I24" s="145"/>
      <c r="J24" s="145"/>
      <c r="K24" s="145"/>
      <c r="L24" s="145">
        <f t="shared" si="4"/>
        <v>106.0613982507837</v>
      </c>
      <c r="M24" s="145">
        <f t="shared" si="5"/>
        <v>9667.9302099999913</v>
      </c>
      <c r="N24" s="145">
        <f t="shared" si="6"/>
        <v>130.27883022083657</v>
      </c>
      <c r="O24" s="145">
        <f t="shared" si="7"/>
        <v>39317.263049999994</v>
      </c>
    </row>
    <row r="25" spans="1:15" s="146" customFormat="1" ht="49.5" hidden="1" customHeight="1" x14ac:dyDescent="0.25">
      <c r="A25" s="143" t="s">
        <v>1018</v>
      </c>
      <c r="B25" s="144" t="s">
        <v>1019</v>
      </c>
      <c r="C25" s="145">
        <v>-22.87602</v>
      </c>
      <c r="D25" s="145">
        <v>0.17619000000000001</v>
      </c>
      <c r="E25" s="145">
        <v>0.49537999999999999</v>
      </c>
      <c r="F25" s="145">
        <v>0</v>
      </c>
      <c r="G25" s="145">
        <v>0</v>
      </c>
      <c r="H25" s="145">
        <v>58.473269999999999</v>
      </c>
      <c r="I25" s="150"/>
      <c r="J25" s="145"/>
      <c r="K25" s="145"/>
      <c r="L25" s="145"/>
      <c r="M25" s="145">
        <f t="shared" si="5"/>
        <v>58.473269999999999</v>
      </c>
      <c r="N25" s="145">
        <f t="shared" si="6"/>
        <v>11803.720376276797</v>
      </c>
      <c r="O25" s="145">
        <f t="shared" si="7"/>
        <v>57.977890000000002</v>
      </c>
    </row>
    <row r="26" spans="1:15" s="146" customFormat="1" ht="60.75" hidden="1" customHeight="1" x14ac:dyDescent="0.25">
      <c r="A26" s="143" t="s">
        <v>1020</v>
      </c>
      <c r="B26" s="144" t="s">
        <v>1021</v>
      </c>
      <c r="C26" s="145">
        <v>26051.673139999999</v>
      </c>
      <c r="D26" s="145">
        <v>29004.07171</v>
      </c>
      <c r="E26" s="145">
        <v>33170.611629999999</v>
      </c>
      <c r="F26" s="145">
        <v>63400</v>
      </c>
      <c r="G26" s="145">
        <v>45500</v>
      </c>
      <c r="H26" s="145">
        <v>49237.71931</v>
      </c>
      <c r="I26" s="145"/>
      <c r="J26" s="145"/>
      <c r="K26" s="145"/>
      <c r="L26" s="145">
        <f t="shared" si="4"/>
        <v>108.21476771428571</v>
      </c>
      <c r="M26" s="145">
        <f t="shared" si="5"/>
        <v>3737.7193100000004</v>
      </c>
      <c r="N26" s="145">
        <f t="shared" si="6"/>
        <v>148.43777937898699</v>
      </c>
      <c r="O26" s="145">
        <f t="shared" si="7"/>
        <v>16067.107680000001</v>
      </c>
    </row>
    <row r="27" spans="1:15" s="146" customFormat="1" ht="51" hidden="1" customHeight="1" x14ac:dyDescent="0.25">
      <c r="A27" s="143" t="s">
        <v>1022</v>
      </c>
      <c r="B27" s="144" t="s">
        <v>1023</v>
      </c>
      <c r="C27" s="145">
        <v>-11.90166</v>
      </c>
      <c r="D27" s="145">
        <v>3.5981999999999998</v>
      </c>
      <c r="E27" s="150">
        <v>-7.9699999999999997E-3</v>
      </c>
      <c r="F27" s="145">
        <v>0</v>
      </c>
      <c r="G27" s="145">
        <v>0</v>
      </c>
      <c r="H27" s="145">
        <v>-1.8691599999999999</v>
      </c>
      <c r="I27" s="150"/>
      <c r="J27" s="145"/>
      <c r="K27" s="145"/>
      <c r="L27" s="145"/>
      <c r="M27" s="145">
        <f t="shared" si="5"/>
        <v>-1.8691599999999999</v>
      </c>
      <c r="N27" s="145">
        <f t="shared" si="6"/>
        <v>23452.44667503137</v>
      </c>
      <c r="O27" s="145">
        <f t="shared" si="7"/>
        <v>-1.8611899999999999</v>
      </c>
    </row>
    <row r="28" spans="1:15" s="146" customFormat="1" ht="35.25" hidden="1" customHeight="1" x14ac:dyDescent="0.25">
      <c r="A28" s="143" t="s">
        <v>1024</v>
      </c>
      <c r="B28" s="144" t="s">
        <v>1025</v>
      </c>
      <c r="C28" s="145">
        <v>-25.952470000000002</v>
      </c>
      <c r="D28" s="145">
        <v>-6.0839999999999996</v>
      </c>
      <c r="E28" s="145">
        <v>-0.95113000000000003</v>
      </c>
      <c r="F28" s="145">
        <v>0</v>
      </c>
      <c r="G28" s="145">
        <v>0</v>
      </c>
      <c r="H28" s="145">
        <v>6.56935</v>
      </c>
      <c r="I28" s="150"/>
      <c r="J28" s="145"/>
      <c r="K28" s="145"/>
      <c r="L28" s="145"/>
      <c r="M28" s="145">
        <f t="shared" si="5"/>
        <v>6.56935</v>
      </c>
      <c r="N28" s="145">
        <f t="shared" si="6"/>
        <v>-690.68896996204512</v>
      </c>
      <c r="O28" s="145">
        <f t="shared" si="7"/>
        <v>7.5204800000000001</v>
      </c>
    </row>
    <row r="29" spans="1:15" ht="32.25" customHeight="1" x14ac:dyDescent="0.25">
      <c r="A29" s="140" t="s">
        <v>1026</v>
      </c>
      <c r="B29" s="141" t="s">
        <v>1027</v>
      </c>
      <c r="C29" s="142">
        <v>78410.927020000003</v>
      </c>
      <c r="D29" s="142">
        <v>76962.936360000007</v>
      </c>
      <c r="E29" s="142">
        <v>63650.148910000004</v>
      </c>
      <c r="F29" s="142">
        <v>16560</v>
      </c>
      <c r="G29" s="142">
        <v>16000</v>
      </c>
      <c r="H29" s="142">
        <v>16190.794159999999</v>
      </c>
      <c r="I29" s="142"/>
      <c r="J29" s="142">
        <f t="shared" si="2"/>
        <v>97.770496135265688</v>
      </c>
      <c r="K29" s="142">
        <f t="shared" si="3"/>
        <v>-369.20584000000053</v>
      </c>
      <c r="L29" s="142">
        <f t="shared" si="4"/>
        <v>101.1924635</v>
      </c>
      <c r="M29" s="142">
        <f t="shared" si="5"/>
        <v>190.79415999999947</v>
      </c>
      <c r="N29" s="142">
        <f t="shared" si="6"/>
        <v>25.437166192483616</v>
      </c>
      <c r="O29" s="142">
        <f t="shared" si="7"/>
        <v>-47459.354750000006</v>
      </c>
    </row>
    <row r="30" spans="1:15" ht="27" customHeight="1" x14ac:dyDescent="0.25">
      <c r="A30" s="140" t="s">
        <v>1028</v>
      </c>
      <c r="B30" s="141" t="s">
        <v>1029</v>
      </c>
      <c r="C30" s="142">
        <v>3704.3255300000001</v>
      </c>
      <c r="D30" s="142">
        <v>1460.1083699999999</v>
      </c>
      <c r="E30" s="142">
        <v>12.19726</v>
      </c>
      <c r="F30" s="142">
        <v>0</v>
      </c>
      <c r="G30" s="142">
        <v>0</v>
      </c>
      <c r="H30" s="142">
        <v>-297.95100000000002</v>
      </c>
      <c r="I30" s="142"/>
      <c r="J30" s="142"/>
      <c r="K30" s="142">
        <f t="shared" si="3"/>
        <v>-297.95100000000002</v>
      </c>
      <c r="L30" s="142"/>
      <c r="M30" s="142">
        <f t="shared" si="5"/>
        <v>-297.95100000000002</v>
      </c>
      <c r="N30" s="142">
        <f t="shared" si="6"/>
        <v>-2442.7699335752459</v>
      </c>
      <c r="O30" s="142">
        <f t="shared" si="7"/>
        <v>-310.14826000000005</v>
      </c>
    </row>
    <row r="31" spans="1:15" ht="36" customHeight="1" x14ac:dyDescent="0.25">
      <c r="A31" s="140" t="s">
        <v>1030</v>
      </c>
      <c r="B31" s="141" t="s">
        <v>1031</v>
      </c>
      <c r="C31" s="142">
        <v>18547.260679999999</v>
      </c>
      <c r="D31" s="142">
        <v>19439.89832</v>
      </c>
      <c r="E31" s="142">
        <v>21968.278579999998</v>
      </c>
      <c r="F31" s="142">
        <v>37900</v>
      </c>
      <c r="G31" s="142">
        <v>39430</v>
      </c>
      <c r="H31" s="142">
        <v>46212.453500000003</v>
      </c>
      <c r="I31" s="142"/>
      <c r="J31" s="142">
        <f t="shared" si="2"/>
        <v>121.9325949868074</v>
      </c>
      <c r="K31" s="142">
        <f t="shared" si="3"/>
        <v>8312.4535000000033</v>
      </c>
      <c r="L31" s="142">
        <f t="shared" si="4"/>
        <v>117.20125158508749</v>
      </c>
      <c r="M31" s="142">
        <f t="shared" si="5"/>
        <v>6782.4535000000033</v>
      </c>
      <c r="N31" s="142">
        <f t="shared" si="6"/>
        <v>210.35992115500571</v>
      </c>
      <c r="O31" s="142">
        <f t="shared" si="7"/>
        <v>24244.174920000005</v>
      </c>
    </row>
    <row r="32" spans="1:15" s="138" customFormat="1" ht="27" customHeight="1" x14ac:dyDescent="0.25">
      <c r="A32" s="135" t="s">
        <v>1032</v>
      </c>
      <c r="B32" s="139" t="s">
        <v>1033</v>
      </c>
      <c r="C32" s="137">
        <f t="shared" ref="C32:I32" si="17">SUM(C33:C34)</f>
        <v>809517.28570999997</v>
      </c>
      <c r="D32" s="137">
        <f t="shared" si="17"/>
        <v>412116.52174</v>
      </c>
      <c r="E32" s="137">
        <f t="shared" si="17"/>
        <v>566874.34308000002</v>
      </c>
      <c r="F32" s="137">
        <f t="shared" si="17"/>
        <v>516800</v>
      </c>
      <c r="G32" s="137">
        <f t="shared" si="17"/>
        <v>442890</v>
      </c>
      <c r="H32" s="137">
        <f t="shared" si="17"/>
        <v>617352.81811999995</v>
      </c>
      <c r="I32" s="137">
        <f t="shared" si="17"/>
        <v>0</v>
      </c>
      <c r="J32" s="137">
        <f t="shared" si="2"/>
        <v>119.45681465170277</v>
      </c>
      <c r="K32" s="137">
        <f t="shared" si="3"/>
        <v>100552.81811999995</v>
      </c>
      <c r="L32" s="137">
        <f t="shared" si="4"/>
        <v>139.39190727268621</v>
      </c>
      <c r="M32" s="137">
        <f t="shared" si="5"/>
        <v>174462.81811999995</v>
      </c>
      <c r="N32" s="137">
        <f t="shared" si="6"/>
        <v>108.90470271872512</v>
      </c>
      <c r="O32" s="137">
        <f t="shared" si="7"/>
        <v>50478.475039999932</v>
      </c>
    </row>
    <row r="33" spans="1:15" ht="27" customHeight="1" x14ac:dyDescent="0.25">
      <c r="A33" s="140" t="s">
        <v>1034</v>
      </c>
      <c r="B33" s="141" t="s">
        <v>1035</v>
      </c>
      <c r="C33" s="142">
        <v>48801.508040000001</v>
      </c>
      <c r="D33" s="142">
        <v>60900.634669999999</v>
      </c>
      <c r="E33" s="142">
        <v>72629.566349999994</v>
      </c>
      <c r="F33" s="142">
        <v>72400</v>
      </c>
      <c r="G33" s="142">
        <v>79500</v>
      </c>
      <c r="H33" s="142">
        <v>78779.678060000006</v>
      </c>
      <c r="I33" s="142"/>
      <c r="J33" s="142">
        <f t="shared" si="2"/>
        <v>108.81171002762431</v>
      </c>
      <c r="K33" s="142">
        <f t="shared" si="3"/>
        <v>6379.6780600000056</v>
      </c>
      <c r="L33" s="142">
        <f t="shared" si="4"/>
        <v>99.093934666666669</v>
      </c>
      <c r="M33" s="142">
        <f t="shared" si="5"/>
        <v>-720.32193999999436</v>
      </c>
      <c r="N33" s="142">
        <f t="shared" si="6"/>
        <v>108.4677797473866</v>
      </c>
      <c r="O33" s="142">
        <f t="shared" si="7"/>
        <v>6150.111710000012</v>
      </c>
    </row>
    <row r="34" spans="1:15" ht="27" customHeight="1" x14ac:dyDescent="0.25">
      <c r="A34" s="140" t="s">
        <v>1036</v>
      </c>
      <c r="B34" s="141" t="s">
        <v>1037</v>
      </c>
      <c r="C34" s="142">
        <f t="shared" ref="C34:I34" si="18">SUM(C35:C36)</f>
        <v>760715.77766999998</v>
      </c>
      <c r="D34" s="142">
        <f t="shared" si="18"/>
        <v>351215.88707</v>
      </c>
      <c r="E34" s="142">
        <f t="shared" si="18"/>
        <v>494244.77672999998</v>
      </c>
      <c r="F34" s="142">
        <f t="shared" si="18"/>
        <v>444400</v>
      </c>
      <c r="G34" s="142">
        <f t="shared" si="18"/>
        <v>363390</v>
      </c>
      <c r="H34" s="142">
        <f t="shared" si="18"/>
        <v>538573.14006000001</v>
      </c>
      <c r="I34" s="142">
        <f t="shared" si="18"/>
        <v>0</v>
      </c>
      <c r="J34" s="142">
        <f t="shared" si="2"/>
        <v>121.19107562106211</v>
      </c>
      <c r="K34" s="142">
        <f t="shared" si="3"/>
        <v>94173.140060000005</v>
      </c>
      <c r="L34" s="142">
        <f t="shared" si="4"/>
        <v>148.20802445306697</v>
      </c>
      <c r="M34" s="142">
        <f t="shared" si="5"/>
        <v>175183.14006000001</v>
      </c>
      <c r="N34" s="142">
        <f t="shared" si="6"/>
        <v>108.96890881139572</v>
      </c>
      <c r="O34" s="142">
        <f t="shared" si="7"/>
        <v>44328.363330000022</v>
      </c>
    </row>
    <row r="35" spans="1:15" s="146" customFormat="1" ht="36" hidden="1" customHeight="1" x14ac:dyDescent="0.25">
      <c r="A35" s="143" t="s">
        <v>1038</v>
      </c>
      <c r="B35" s="144" t="s">
        <v>1039</v>
      </c>
      <c r="C35" s="145">
        <v>530770.36754999997</v>
      </c>
      <c r="D35" s="145">
        <v>127647.88834999999</v>
      </c>
      <c r="E35" s="145">
        <v>318947.45328999998</v>
      </c>
      <c r="F35" s="145">
        <v>300000</v>
      </c>
      <c r="G35" s="145">
        <v>209890</v>
      </c>
      <c r="H35" s="145">
        <v>368251.88844000001</v>
      </c>
      <c r="I35" s="145"/>
      <c r="J35" s="145">
        <f t="shared" si="2"/>
        <v>122.75062948</v>
      </c>
      <c r="K35" s="145">
        <f t="shared" si="3"/>
        <v>68251.88844000001</v>
      </c>
      <c r="L35" s="145">
        <f t="shared" si="4"/>
        <v>175.44994446614893</v>
      </c>
      <c r="M35" s="145">
        <f t="shared" si="5"/>
        <v>158361.88844000001</v>
      </c>
      <c r="N35" s="145">
        <f t="shared" si="6"/>
        <v>115.45848215479258</v>
      </c>
      <c r="O35" s="145">
        <f t="shared" si="7"/>
        <v>49304.435150000034</v>
      </c>
    </row>
    <row r="36" spans="1:15" s="146" customFormat="1" ht="36" hidden="1" customHeight="1" x14ac:dyDescent="0.25">
      <c r="A36" s="143" t="s">
        <v>1040</v>
      </c>
      <c r="B36" s="144" t="s">
        <v>1041</v>
      </c>
      <c r="C36" s="145">
        <v>229945.41011999999</v>
      </c>
      <c r="D36" s="145">
        <v>223567.99872</v>
      </c>
      <c r="E36" s="145">
        <v>175297.32344000001</v>
      </c>
      <c r="F36" s="145">
        <v>144400</v>
      </c>
      <c r="G36" s="145">
        <v>153500</v>
      </c>
      <c r="H36" s="145">
        <v>170321.25162</v>
      </c>
      <c r="I36" s="145"/>
      <c r="J36" s="145">
        <f t="shared" si="2"/>
        <v>117.95100527700831</v>
      </c>
      <c r="K36" s="145">
        <f t="shared" si="3"/>
        <v>25921.251619999995</v>
      </c>
      <c r="L36" s="145">
        <f t="shared" si="4"/>
        <v>110.95847011074918</v>
      </c>
      <c r="M36" s="145">
        <f t="shared" si="5"/>
        <v>16821.251619999995</v>
      </c>
      <c r="N36" s="145">
        <f t="shared" si="6"/>
        <v>97.161353224139106</v>
      </c>
      <c r="O36" s="145">
        <f t="shared" si="7"/>
        <v>-4976.0718200000119</v>
      </c>
    </row>
    <row r="37" spans="1:15" s="138" customFormat="1" ht="27" customHeight="1" x14ac:dyDescent="0.25">
      <c r="A37" s="135" t="s">
        <v>1042</v>
      </c>
      <c r="B37" s="139" t="s">
        <v>1043</v>
      </c>
      <c r="C37" s="137">
        <f t="shared" ref="C37:E37" si="19">C38+C39+C40</f>
        <v>16203.069320000001</v>
      </c>
      <c r="D37" s="137">
        <f t="shared" si="19"/>
        <v>18394.285839999997</v>
      </c>
      <c r="E37" s="137">
        <f t="shared" si="19"/>
        <v>16204.824850000001</v>
      </c>
      <c r="F37" s="137">
        <f>F38+F39+F40</f>
        <v>17000</v>
      </c>
      <c r="G37" s="137">
        <f>G38+G39+G40</f>
        <v>17182.8</v>
      </c>
      <c r="H37" s="137">
        <f t="shared" ref="H37:I37" si="20">H38+H39+H40</f>
        <v>17200.168809999999</v>
      </c>
      <c r="I37" s="137">
        <f t="shared" si="20"/>
        <v>0</v>
      </c>
      <c r="J37" s="137">
        <f t="shared" si="2"/>
        <v>101.1774635882353</v>
      </c>
      <c r="K37" s="137">
        <f t="shared" si="3"/>
        <v>200.16880999999921</v>
      </c>
      <c r="L37" s="137">
        <f t="shared" si="4"/>
        <v>100.10108253602439</v>
      </c>
      <c r="M37" s="137">
        <f t="shared" si="5"/>
        <v>17.368809999999939</v>
      </c>
      <c r="N37" s="137">
        <f t="shared" si="6"/>
        <v>106.14226916497648</v>
      </c>
      <c r="O37" s="137">
        <f t="shared" si="7"/>
        <v>995.34395999999833</v>
      </c>
    </row>
    <row r="38" spans="1:15" ht="48" customHeight="1" x14ac:dyDescent="0.25">
      <c r="A38" s="140" t="s">
        <v>1044</v>
      </c>
      <c r="B38" s="141" t="s">
        <v>1045</v>
      </c>
      <c r="C38" s="142">
        <v>16203.069320000001</v>
      </c>
      <c r="D38" s="142">
        <v>18232.685839999998</v>
      </c>
      <c r="E38" s="142">
        <v>16148.224850000001</v>
      </c>
      <c r="F38" s="142">
        <v>17000</v>
      </c>
      <c r="G38" s="142">
        <f>16720+280</f>
        <v>17000</v>
      </c>
      <c r="H38" s="142">
        <v>17002.568810000001</v>
      </c>
      <c r="I38" s="142"/>
      <c r="J38" s="142">
        <f t="shared" si="2"/>
        <v>100.01511064705883</v>
      </c>
      <c r="K38" s="142">
        <f t="shared" si="3"/>
        <v>2.5688100000006671</v>
      </c>
      <c r="L38" s="142">
        <f t="shared" si="4"/>
        <v>100.01511064705883</v>
      </c>
      <c r="M38" s="142">
        <f t="shared" si="5"/>
        <v>2.5688100000006671</v>
      </c>
      <c r="N38" s="142">
        <f t="shared" si="6"/>
        <v>105.29063700769561</v>
      </c>
      <c r="O38" s="142">
        <f t="shared" si="7"/>
        <v>854.34396000000015</v>
      </c>
    </row>
    <row r="39" spans="1:15" ht="35.25" customHeight="1" x14ac:dyDescent="0.25">
      <c r="A39" s="140" t="s">
        <v>1046</v>
      </c>
      <c r="B39" s="141" t="s">
        <v>1047</v>
      </c>
      <c r="C39" s="142">
        <v>0</v>
      </c>
      <c r="D39" s="142">
        <v>160</v>
      </c>
      <c r="E39" s="142">
        <v>55</v>
      </c>
      <c r="F39" s="142">
        <v>0</v>
      </c>
      <c r="G39" s="142">
        <v>170</v>
      </c>
      <c r="H39" s="142">
        <v>180</v>
      </c>
      <c r="I39" s="142"/>
      <c r="J39" s="142"/>
      <c r="K39" s="142">
        <f t="shared" si="3"/>
        <v>180</v>
      </c>
      <c r="L39" s="142">
        <f t="shared" si="4"/>
        <v>105.88235294117648</v>
      </c>
      <c r="M39" s="142">
        <f t="shared" si="5"/>
        <v>10</v>
      </c>
      <c r="N39" s="142">
        <f t="shared" si="6"/>
        <v>327.27272727272731</v>
      </c>
      <c r="O39" s="142">
        <f t="shared" si="7"/>
        <v>125</v>
      </c>
    </row>
    <row r="40" spans="1:15" ht="95.25" customHeight="1" x14ac:dyDescent="0.25">
      <c r="A40" s="140" t="s">
        <v>1048</v>
      </c>
      <c r="B40" s="141" t="s">
        <v>1049</v>
      </c>
      <c r="C40" s="142">
        <v>0</v>
      </c>
      <c r="D40" s="142">
        <v>1.6</v>
      </c>
      <c r="E40" s="142">
        <v>1.6</v>
      </c>
      <c r="F40" s="142">
        <v>0</v>
      </c>
      <c r="G40" s="142">
        <v>12.8</v>
      </c>
      <c r="H40" s="142">
        <v>17.600000000000001</v>
      </c>
      <c r="I40" s="142"/>
      <c r="J40" s="142"/>
      <c r="K40" s="142">
        <f t="shared" si="3"/>
        <v>17.600000000000001</v>
      </c>
      <c r="L40" s="142">
        <f t="shared" si="4"/>
        <v>137.5</v>
      </c>
      <c r="M40" s="142">
        <f t="shared" si="5"/>
        <v>4.8000000000000007</v>
      </c>
      <c r="N40" s="142">
        <f t="shared" si="6"/>
        <v>1100</v>
      </c>
      <c r="O40" s="142">
        <f t="shared" si="7"/>
        <v>16</v>
      </c>
    </row>
    <row r="41" spans="1:15" s="138" customFormat="1" ht="35.25" customHeight="1" x14ac:dyDescent="0.25">
      <c r="A41" s="135" t="s">
        <v>1050</v>
      </c>
      <c r="B41" s="139" t="s">
        <v>1051</v>
      </c>
      <c r="C41" s="137">
        <v>1.20902</v>
      </c>
      <c r="D41" s="137">
        <v>4.7534299999999998</v>
      </c>
      <c r="E41" s="151">
        <v>-4.0000000000000001E-3</v>
      </c>
      <c r="F41" s="137">
        <v>0</v>
      </c>
      <c r="G41" s="137">
        <v>0</v>
      </c>
      <c r="H41" s="152">
        <v>-7.825E-2</v>
      </c>
      <c r="I41" s="151"/>
      <c r="J41" s="137"/>
      <c r="K41" s="137">
        <f t="shared" si="3"/>
        <v>-7.825E-2</v>
      </c>
      <c r="L41" s="137"/>
      <c r="M41" s="137">
        <f t="shared" si="5"/>
        <v>-7.825E-2</v>
      </c>
      <c r="N41" s="137"/>
      <c r="O41" s="137">
        <f t="shared" si="7"/>
        <v>-7.4249999999999997E-2</v>
      </c>
    </row>
    <row r="42" spans="1:15" s="138" customFormat="1" ht="35.25" customHeight="1" x14ac:dyDescent="0.25">
      <c r="A42" s="135" t="s">
        <v>1052</v>
      </c>
      <c r="B42" s="139" t="s">
        <v>1053</v>
      </c>
      <c r="C42" s="137">
        <f>C43+C44+C50+C51</f>
        <v>142047.26240000001</v>
      </c>
      <c r="D42" s="137">
        <f>D43+D44+D50+D51</f>
        <v>142711.53234000001</v>
      </c>
      <c r="E42" s="137">
        <f>E43+E44+E50+E51</f>
        <v>111061.76665000001</v>
      </c>
      <c r="F42" s="137">
        <f>F43+F44+F50+F51+F54</f>
        <v>101197.015</v>
      </c>
      <c r="G42" s="137">
        <f>G43+G44+G50+G51+G54</f>
        <v>119704.98033000001</v>
      </c>
      <c r="H42" s="137">
        <f t="shared" ref="H42:I42" si="21">H43+H44+H50+H51+H54</f>
        <v>125191.27044000001</v>
      </c>
      <c r="I42" s="137">
        <f t="shared" si="21"/>
        <v>0</v>
      </c>
      <c r="J42" s="137">
        <f t="shared" si="2"/>
        <v>123.71043794127723</v>
      </c>
      <c r="K42" s="137">
        <f t="shared" si="3"/>
        <v>23994.255440000008</v>
      </c>
      <c r="L42" s="137">
        <f t="shared" si="4"/>
        <v>104.58317615096342</v>
      </c>
      <c r="M42" s="137">
        <f t="shared" si="5"/>
        <v>5486.2901100000017</v>
      </c>
      <c r="N42" s="137">
        <f t="shared" si="6"/>
        <v>112.72220334341314</v>
      </c>
      <c r="O42" s="137">
        <f t="shared" si="7"/>
        <v>14129.503790000002</v>
      </c>
    </row>
    <row r="43" spans="1:15" ht="21" hidden="1" customHeight="1" x14ac:dyDescent="0.25">
      <c r="A43" s="140" t="s">
        <v>1054</v>
      </c>
      <c r="B43" s="141" t="s">
        <v>1055</v>
      </c>
      <c r="C43" s="142">
        <v>0</v>
      </c>
      <c r="D43" s="142"/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/>
      <c r="K43" s="142">
        <f t="shared" si="3"/>
        <v>0</v>
      </c>
      <c r="L43" s="142"/>
      <c r="M43" s="142">
        <f t="shared" si="5"/>
        <v>0</v>
      </c>
      <c r="N43" s="142"/>
      <c r="O43" s="142">
        <f t="shared" si="7"/>
        <v>0</v>
      </c>
    </row>
    <row r="44" spans="1:15" ht="95.25" customHeight="1" x14ac:dyDescent="0.25">
      <c r="A44" s="140" t="s">
        <v>1056</v>
      </c>
      <c r="B44" s="153" t="s">
        <v>1057</v>
      </c>
      <c r="C44" s="142">
        <f t="shared" ref="C44:I44" si="22">SUM(C45:C49)</f>
        <v>127770.14133000001</v>
      </c>
      <c r="D44" s="142">
        <f t="shared" si="22"/>
        <v>121932.1293</v>
      </c>
      <c r="E44" s="142">
        <f t="shared" si="22"/>
        <v>91146.314689999999</v>
      </c>
      <c r="F44" s="142">
        <f t="shared" si="22"/>
        <v>80527.399999999994</v>
      </c>
      <c r="G44" s="142">
        <f t="shared" si="22"/>
        <v>95353.755310000008</v>
      </c>
      <c r="H44" s="142">
        <f t="shared" si="22"/>
        <v>100204.89876000001</v>
      </c>
      <c r="I44" s="142">
        <f t="shared" si="22"/>
        <v>0</v>
      </c>
      <c r="J44" s="142">
        <f t="shared" si="2"/>
        <v>124.43578056661462</v>
      </c>
      <c r="K44" s="142">
        <f t="shared" si="3"/>
        <v>19677.498760000017</v>
      </c>
      <c r="L44" s="142">
        <f t="shared" si="4"/>
        <v>105.08752217909895</v>
      </c>
      <c r="M44" s="142">
        <f t="shared" si="5"/>
        <v>4851.1434500000032</v>
      </c>
      <c r="N44" s="142">
        <f t="shared" si="6"/>
        <v>109.93850832127376</v>
      </c>
      <c r="O44" s="142">
        <f t="shared" si="7"/>
        <v>9058.5840700000117</v>
      </c>
    </row>
    <row r="45" spans="1:15" ht="84.75" customHeight="1" x14ac:dyDescent="0.25">
      <c r="A45" s="140" t="s">
        <v>1058</v>
      </c>
      <c r="B45" s="154" t="s">
        <v>1059</v>
      </c>
      <c r="C45" s="142">
        <v>112263.33960000001</v>
      </c>
      <c r="D45" s="142">
        <v>110079.37252999999</v>
      </c>
      <c r="E45" s="142">
        <v>81103.362439999997</v>
      </c>
      <c r="F45" s="142">
        <v>70990.600000000006</v>
      </c>
      <c r="G45" s="142">
        <v>82559</v>
      </c>
      <c r="H45" s="142">
        <v>87484.181689999998</v>
      </c>
      <c r="I45" s="142"/>
      <c r="J45" s="142">
        <f t="shared" si="2"/>
        <v>123.23347272737517</v>
      </c>
      <c r="K45" s="142">
        <f t="shared" si="3"/>
        <v>16493.581689999992</v>
      </c>
      <c r="L45" s="142">
        <f t="shared" si="4"/>
        <v>105.96565085575165</v>
      </c>
      <c r="M45" s="142">
        <f t="shared" si="5"/>
        <v>4925.1816899999976</v>
      </c>
      <c r="N45" s="142">
        <f t="shared" si="6"/>
        <v>107.86751505490355</v>
      </c>
      <c r="O45" s="142">
        <f t="shared" si="7"/>
        <v>6380.8192500000005</v>
      </c>
    </row>
    <row r="46" spans="1:15" ht="84" customHeight="1" x14ac:dyDescent="0.25">
      <c r="A46" s="140" t="s">
        <v>1060</v>
      </c>
      <c r="B46" s="154" t="s">
        <v>1061</v>
      </c>
      <c r="C46" s="142">
        <v>4077.7206999999999</v>
      </c>
      <c r="D46" s="142">
        <v>4144.55584</v>
      </c>
      <c r="E46" s="142">
        <v>6191.4873600000001</v>
      </c>
      <c r="F46" s="142">
        <v>5913.7</v>
      </c>
      <c r="G46" s="142">
        <v>8639.5</v>
      </c>
      <c r="H46" s="142">
        <v>8513.2873099999997</v>
      </c>
      <c r="I46" s="142"/>
      <c r="J46" s="142">
        <f t="shared" si="2"/>
        <v>143.95872820738285</v>
      </c>
      <c r="K46" s="142">
        <f t="shared" si="3"/>
        <v>2599.5873099999999</v>
      </c>
      <c r="L46" s="142">
        <f t="shared" si="4"/>
        <v>98.539120435210364</v>
      </c>
      <c r="M46" s="142">
        <f t="shared" si="5"/>
        <v>-126.21269000000029</v>
      </c>
      <c r="N46" s="142">
        <f t="shared" si="6"/>
        <v>137.49987385906576</v>
      </c>
      <c r="O46" s="142">
        <f t="shared" si="7"/>
        <v>2321.7999499999996</v>
      </c>
    </row>
    <row r="47" spans="1:15" ht="67.5" customHeight="1" x14ac:dyDescent="0.25">
      <c r="A47" s="140" t="s">
        <v>1062</v>
      </c>
      <c r="B47" s="154" t="s">
        <v>1063</v>
      </c>
      <c r="C47" s="142">
        <v>5892.8564399999996</v>
      </c>
      <c r="D47" s="142">
        <v>4200.9789499999997</v>
      </c>
      <c r="E47" s="142">
        <v>2076.0819900000001</v>
      </c>
      <c r="F47" s="142">
        <v>2281.4</v>
      </c>
      <c r="G47" s="142">
        <v>1860.8</v>
      </c>
      <c r="H47" s="142">
        <v>1912.9285299999999</v>
      </c>
      <c r="I47" s="142"/>
      <c r="J47" s="142">
        <f t="shared" si="2"/>
        <v>83.848887963531155</v>
      </c>
      <c r="K47" s="142">
        <f t="shared" si="3"/>
        <v>-368.47147000000018</v>
      </c>
      <c r="L47" s="142">
        <f t="shared" si="4"/>
        <v>102.80140423473773</v>
      </c>
      <c r="M47" s="142">
        <f t="shared" si="5"/>
        <v>52.128529999999955</v>
      </c>
      <c r="N47" s="142">
        <f t="shared" si="6"/>
        <v>92.141280508868533</v>
      </c>
      <c r="O47" s="142">
        <f t="shared" si="7"/>
        <v>-163.15346000000022</v>
      </c>
    </row>
    <row r="48" spans="1:15" ht="39.75" customHeight="1" x14ac:dyDescent="0.25">
      <c r="A48" s="155" t="s">
        <v>1064</v>
      </c>
      <c r="B48" s="154" t="s">
        <v>1065</v>
      </c>
      <c r="C48" s="142">
        <v>5536.2245899999998</v>
      </c>
      <c r="D48" s="142">
        <v>3507.2219799999998</v>
      </c>
      <c r="E48" s="142">
        <v>1475.14113</v>
      </c>
      <c r="F48" s="142">
        <v>1341.7</v>
      </c>
      <c r="G48" s="142">
        <v>2272</v>
      </c>
      <c r="H48" s="142">
        <v>2272.04592</v>
      </c>
      <c r="I48" s="142"/>
      <c r="J48" s="142">
        <f t="shared" si="2"/>
        <v>169.34083028993066</v>
      </c>
      <c r="K48" s="142">
        <f t="shared" si="3"/>
        <v>930.34591999999998</v>
      </c>
      <c r="L48" s="142">
        <f t="shared" si="4"/>
        <v>100.00202112676055</v>
      </c>
      <c r="M48" s="142">
        <f t="shared" si="5"/>
        <v>4.592000000002372E-2</v>
      </c>
      <c r="N48" s="142">
        <f t="shared" si="6"/>
        <v>154.02227446535912</v>
      </c>
      <c r="O48" s="142">
        <f t="shared" si="7"/>
        <v>796.90479000000005</v>
      </c>
    </row>
    <row r="49" spans="1:15" ht="114" customHeight="1" x14ac:dyDescent="0.25">
      <c r="A49" s="155" t="s">
        <v>1066</v>
      </c>
      <c r="B49" s="154" t="s">
        <v>1067</v>
      </c>
      <c r="C49" s="142">
        <v>0</v>
      </c>
      <c r="D49" s="142">
        <v>0</v>
      </c>
      <c r="E49" s="142">
        <v>300.24176999999997</v>
      </c>
      <c r="F49" s="142">
        <v>0</v>
      </c>
      <c r="G49" s="142">
        <v>22.455310000000001</v>
      </c>
      <c r="H49" s="142">
        <v>22.455310000000001</v>
      </c>
      <c r="I49" s="142"/>
      <c r="J49" s="142" t="e">
        <f t="shared" si="2"/>
        <v>#DIV/0!</v>
      </c>
      <c r="K49" s="142">
        <f t="shared" si="3"/>
        <v>22.455310000000001</v>
      </c>
      <c r="L49" s="142">
        <f t="shared" si="4"/>
        <v>100</v>
      </c>
      <c r="M49" s="142">
        <f t="shared" si="5"/>
        <v>0</v>
      </c>
      <c r="N49" s="142">
        <f t="shared" si="6"/>
        <v>7.4790759460284297</v>
      </c>
      <c r="O49" s="142">
        <f t="shared" si="7"/>
        <v>-277.78645999999998</v>
      </c>
    </row>
    <row r="50" spans="1:15" ht="62.25" customHeight="1" x14ac:dyDescent="0.25">
      <c r="A50" s="140" t="s">
        <v>1068</v>
      </c>
      <c r="B50" s="141" t="s">
        <v>1069</v>
      </c>
      <c r="C50" s="142">
        <v>1340.78691</v>
      </c>
      <c r="D50" s="142">
        <v>862.12248999999997</v>
      </c>
      <c r="E50" s="142">
        <v>514.31169999999997</v>
      </c>
      <c r="F50" s="142">
        <v>0</v>
      </c>
      <c r="G50" s="142">
        <v>23.331320000000002</v>
      </c>
      <c r="H50" s="142">
        <v>23.331320000000002</v>
      </c>
      <c r="I50" s="142"/>
      <c r="J50" s="142"/>
      <c r="K50" s="142">
        <f t="shared" si="3"/>
        <v>23.331320000000002</v>
      </c>
      <c r="L50" s="142">
        <f t="shared" si="4"/>
        <v>100</v>
      </c>
      <c r="M50" s="142">
        <f t="shared" si="5"/>
        <v>0</v>
      </c>
      <c r="N50" s="142">
        <f t="shared" si="6"/>
        <v>4.5364163405187954</v>
      </c>
      <c r="O50" s="142">
        <f t="shared" si="7"/>
        <v>-490.98037999999997</v>
      </c>
    </row>
    <row r="51" spans="1:15" ht="84" customHeight="1" x14ac:dyDescent="0.25">
      <c r="A51" s="140" t="s">
        <v>1070</v>
      </c>
      <c r="B51" s="141" t="s">
        <v>1071</v>
      </c>
      <c r="C51" s="142">
        <f t="shared" ref="C51:E51" si="23">C52+C53</f>
        <v>12936.33416</v>
      </c>
      <c r="D51" s="142">
        <f t="shared" si="23"/>
        <v>19917.280549999999</v>
      </c>
      <c r="E51" s="142">
        <f t="shared" si="23"/>
        <v>19401.14026</v>
      </c>
      <c r="F51" s="142">
        <f>F52+F53</f>
        <v>17200</v>
      </c>
      <c r="G51" s="142">
        <f>G52+G53</f>
        <v>18920</v>
      </c>
      <c r="H51" s="142">
        <f t="shared" ref="H51:I51" si="24">H52+H53</f>
        <v>19491.660660000001</v>
      </c>
      <c r="I51" s="142">
        <f t="shared" si="24"/>
        <v>0</v>
      </c>
      <c r="J51" s="142">
        <f t="shared" si="2"/>
        <v>113.3236084883721</v>
      </c>
      <c r="K51" s="142">
        <f t="shared" si="3"/>
        <v>2291.6606600000014</v>
      </c>
      <c r="L51" s="142">
        <f t="shared" si="4"/>
        <v>103.02146226215645</v>
      </c>
      <c r="M51" s="142">
        <f t="shared" si="5"/>
        <v>571.66066000000137</v>
      </c>
      <c r="N51" s="142">
        <f t="shared" si="6"/>
        <v>100.46657257659557</v>
      </c>
      <c r="O51" s="142">
        <f t="shared" si="7"/>
        <v>90.520400000001246</v>
      </c>
    </row>
    <row r="52" spans="1:15" s="146" customFormat="1" ht="36.75" hidden="1" customHeight="1" x14ac:dyDescent="0.25">
      <c r="A52" s="143" t="s">
        <v>1070</v>
      </c>
      <c r="B52" s="144" t="s">
        <v>1072</v>
      </c>
      <c r="C52" s="145">
        <v>12936.33416</v>
      </c>
      <c r="D52" s="145">
        <v>18240.159230000001</v>
      </c>
      <c r="E52" s="145">
        <v>18724.92182</v>
      </c>
      <c r="F52" s="145">
        <v>17200</v>
      </c>
      <c r="G52" s="145">
        <v>18500</v>
      </c>
      <c r="H52" s="145">
        <v>19052.47394</v>
      </c>
      <c r="I52" s="145"/>
      <c r="J52" s="145">
        <f t="shared" si="2"/>
        <v>110.77019732558139</v>
      </c>
      <c r="K52" s="145">
        <f t="shared" si="3"/>
        <v>1852.4739399999999</v>
      </c>
      <c r="L52" s="145">
        <f t="shared" si="4"/>
        <v>102.98634562162161</v>
      </c>
      <c r="M52" s="145">
        <f t="shared" si="5"/>
        <v>552.47393999999986</v>
      </c>
      <c r="N52" s="145">
        <f t="shared" si="6"/>
        <v>101.74928431289973</v>
      </c>
      <c r="O52" s="145">
        <f t="shared" si="7"/>
        <v>327.55212000000029</v>
      </c>
    </row>
    <row r="53" spans="1:15" s="146" customFormat="1" ht="61.5" hidden="1" customHeight="1" x14ac:dyDescent="0.25">
      <c r="A53" s="143" t="s">
        <v>1073</v>
      </c>
      <c r="B53" s="144" t="s">
        <v>1074</v>
      </c>
      <c r="C53" s="145"/>
      <c r="D53" s="145">
        <v>1677.12132</v>
      </c>
      <c r="E53" s="145">
        <v>676.21843999999999</v>
      </c>
      <c r="F53" s="145">
        <v>0</v>
      </c>
      <c r="G53" s="145">
        <v>420</v>
      </c>
      <c r="H53" s="145">
        <v>439.18671999999998</v>
      </c>
      <c r="I53" s="145"/>
      <c r="J53" s="145"/>
      <c r="K53" s="145">
        <f t="shared" si="3"/>
        <v>439.18671999999998</v>
      </c>
      <c r="L53" s="145">
        <f t="shared" si="4"/>
        <v>104.56826666666666</v>
      </c>
      <c r="M53" s="145">
        <f t="shared" si="5"/>
        <v>19.18671999999998</v>
      </c>
      <c r="N53" s="145">
        <f t="shared" si="6"/>
        <v>64.947462834642593</v>
      </c>
      <c r="O53" s="145">
        <f t="shared" si="7"/>
        <v>-237.03172000000001</v>
      </c>
    </row>
    <row r="54" spans="1:15" ht="97.5" customHeight="1" x14ac:dyDescent="0.25">
      <c r="A54" s="140" t="s">
        <v>1075</v>
      </c>
      <c r="B54" s="141" t="s">
        <v>1076</v>
      </c>
      <c r="C54" s="142"/>
      <c r="D54" s="142"/>
      <c r="E54" s="142">
        <f>E55+E56</f>
        <v>0</v>
      </c>
      <c r="F54" s="142">
        <f>F55+F56</f>
        <v>3469.6149999999998</v>
      </c>
      <c r="G54" s="142">
        <f>G55+G56</f>
        <v>5407.8936999999996</v>
      </c>
      <c r="H54" s="142">
        <f t="shared" ref="H54:I54" si="25">H55+H56</f>
        <v>5471.3796999999995</v>
      </c>
      <c r="I54" s="142">
        <f t="shared" si="25"/>
        <v>0</v>
      </c>
      <c r="J54" s="142">
        <f t="shared" ref="J54:J56" si="26">H54/F54*100</f>
        <v>157.69414473940191</v>
      </c>
      <c r="K54" s="142">
        <f t="shared" si="3"/>
        <v>2001.7646999999997</v>
      </c>
      <c r="L54" s="142">
        <f t="shared" si="4"/>
        <v>101.17395059004211</v>
      </c>
      <c r="M54" s="142">
        <f t="shared" si="5"/>
        <v>63.485999999999876</v>
      </c>
      <c r="N54" s="142"/>
      <c r="O54" s="142">
        <f t="shared" si="7"/>
        <v>5471.3796999999995</v>
      </c>
    </row>
    <row r="55" spans="1:15" s="146" customFormat="1" ht="52.5" hidden="1" customHeight="1" x14ac:dyDescent="0.25">
      <c r="A55" s="143" t="s">
        <v>1077</v>
      </c>
      <c r="B55" s="144" t="s">
        <v>1078</v>
      </c>
      <c r="C55" s="145"/>
      <c r="D55" s="145"/>
      <c r="E55" s="145">
        <v>0</v>
      </c>
      <c r="F55" s="145">
        <v>2169.6149999999998</v>
      </c>
      <c r="G55" s="145">
        <v>2453.1999999999998</v>
      </c>
      <c r="H55" s="145">
        <v>2498.1765700000001</v>
      </c>
      <c r="I55" s="156"/>
      <c r="J55" s="145">
        <f t="shared" si="26"/>
        <v>115.14377297354601</v>
      </c>
      <c r="K55" s="145">
        <f t="shared" si="3"/>
        <v>328.5615700000003</v>
      </c>
      <c r="L55" s="145">
        <f t="shared" si="4"/>
        <v>101.83338374368174</v>
      </c>
      <c r="M55" s="145">
        <f t="shared" si="5"/>
        <v>44.976570000000265</v>
      </c>
      <c r="N55" s="145"/>
      <c r="O55" s="145">
        <f t="shared" si="7"/>
        <v>2498.1765700000001</v>
      </c>
    </row>
    <row r="56" spans="1:15" s="146" customFormat="1" ht="52.5" hidden="1" customHeight="1" x14ac:dyDescent="0.25">
      <c r="A56" s="143" t="s">
        <v>1079</v>
      </c>
      <c r="B56" s="144" t="s">
        <v>1080</v>
      </c>
      <c r="C56" s="145"/>
      <c r="D56" s="145"/>
      <c r="E56" s="145">
        <v>0</v>
      </c>
      <c r="F56" s="145">
        <v>1300</v>
      </c>
      <c r="G56" s="145">
        <v>2954.6936999999998</v>
      </c>
      <c r="H56" s="145">
        <v>2973.2031299999999</v>
      </c>
      <c r="I56" s="156"/>
      <c r="J56" s="145">
        <f t="shared" si="26"/>
        <v>228.70793307692304</v>
      </c>
      <c r="K56" s="145">
        <f t="shared" si="3"/>
        <v>1673.2031299999999</v>
      </c>
      <c r="L56" s="145">
        <f t="shared" si="4"/>
        <v>100.62644158343723</v>
      </c>
      <c r="M56" s="145">
        <f t="shared" si="5"/>
        <v>18.509430000000066</v>
      </c>
      <c r="N56" s="145"/>
      <c r="O56" s="145">
        <f t="shared" si="7"/>
        <v>2973.2031299999999</v>
      </c>
    </row>
    <row r="57" spans="1:15" s="138" customFormat="1" ht="30.75" customHeight="1" x14ac:dyDescent="0.25">
      <c r="A57" s="135" t="s">
        <v>1081</v>
      </c>
      <c r="B57" s="139" t="s">
        <v>1082</v>
      </c>
      <c r="C57" s="137">
        <f t="shared" ref="C57:I57" si="27">C58</f>
        <v>4990.4004699999996</v>
      </c>
      <c r="D57" s="137">
        <f t="shared" si="27"/>
        <v>4783.3233899999996</v>
      </c>
      <c r="E57" s="137">
        <f t="shared" si="27"/>
        <v>4532.9499930000002</v>
      </c>
      <c r="F57" s="137">
        <f t="shared" si="27"/>
        <v>2003</v>
      </c>
      <c r="G57" s="137">
        <f t="shared" si="27"/>
        <v>5361.9</v>
      </c>
      <c r="H57" s="137">
        <f t="shared" si="27"/>
        <v>5479.6868700000005</v>
      </c>
      <c r="I57" s="137">
        <f t="shared" si="27"/>
        <v>0</v>
      </c>
      <c r="J57" s="137">
        <f t="shared" si="2"/>
        <v>273.57398252621073</v>
      </c>
      <c r="K57" s="137">
        <f t="shared" si="3"/>
        <v>3476.6868700000005</v>
      </c>
      <c r="L57" s="137">
        <f t="shared" si="4"/>
        <v>102.19673753706711</v>
      </c>
      <c r="M57" s="137">
        <f t="shared" si="5"/>
        <v>117.78687000000082</v>
      </c>
      <c r="N57" s="137">
        <f t="shared" si="6"/>
        <v>120.88566779827698</v>
      </c>
      <c r="O57" s="137">
        <f t="shared" si="7"/>
        <v>946.73687700000028</v>
      </c>
    </row>
    <row r="58" spans="1:15" ht="30.75" customHeight="1" x14ac:dyDescent="0.25">
      <c r="A58" s="140" t="s">
        <v>1083</v>
      </c>
      <c r="B58" s="141" t="s">
        <v>1084</v>
      </c>
      <c r="C58" s="142">
        <v>4990.4004699999996</v>
      </c>
      <c r="D58" s="142">
        <v>4783.3233899999996</v>
      </c>
      <c r="E58" s="142">
        <v>4532.9499930000002</v>
      </c>
      <c r="F58" s="142">
        <v>2003</v>
      </c>
      <c r="G58" s="142">
        <v>5361.9</v>
      </c>
      <c r="H58" s="142">
        <v>5479.6868700000005</v>
      </c>
      <c r="I58" s="142"/>
      <c r="J58" s="142">
        <f t="shared" si="2"/>
        <v>273.57398252621073</v>
      </c>
      <c r="K58" s="142">
        <f t="shared" si="3"/>
        <v>3476.6868700000005</v>
      </c>
      <c r="L58" s="142">
        <f t="shared" si="4"/>
        <v>102.19673753706711</v>
      </c>
      <c r="M58" s="142">
        <f t="shared" si="5"/>
        <v>117.78687000000082</v>
      </c>
      <c r="N58" s="142">
        <f t="shared" si="6"/>
        <v>120.88566779827698</v>
      </c>
      <c r="O58" s="142">
        <f t="shared" si="7"/>
        <v>946.73687700000028</v>
      </c>
    </row>
    <row r="59" spans="1:15" s="138" customFormat="1" ht="35.25" customHeight="1" x14ac:dyDescent="0.25">
      <c r="A59" s="135" t="s">
        <v>1085</v>
      </c>
      <c r="B59" s="139" t="s">
        <v>1086</v>
      </c>
      <c r="C59" s="137">
        <f t="shared" ref="C59:E59" si="28">C60+C61+C65+C66</f>
        <v>117925.36899</v>
      </c>
      <c r="D59" s="137">
        <f t="shared" si="28"/>
        <v>149060.86715000001</v>
      </c>
      <c r="E59" s="137">
        <f t="shared" si="28"/>
        <v>130821.16456999999</v>
      </c>
      <c r="F59" s="137">
        <f>F60+F61+F65+F66</f>
        <v>137197.965</v>
      </c>
      <c r="G59" s="137">
        <f>G60+G61+G65+G66</f>
        <v>194320.49</v>
      </c>
      <c r="H59" s="137">
        <f t="shared" ref="H59:I59" si="29">H60+H61+H65+H66</f>
        <v>177687.98115000001</v>
      </c>
      <c r="I59" s="137">
        <f t="shared" si="29"/>
        <v>0</v>
      </c>
      <c r="J59" s="137">
        <f t="shared" si="2"/>
        <v>129.51211131302131</v>
      </c>
      <c r="K59" s="137">
        <f t="shared" si="3"/>
        <v>40490.01615000001</v>
      </c>
      <c r="L59" s="137">
        <f t="shared" si="4"/>
        <v>91.440681911619322</v>
      </c>
      <c r="M59" s="137">
        <f t="shared" si="5"/>
        <v>-16632.508849999984</v>
      </c>
      <c r="N59" s="137">
        <f t="shared" si="6"/>
        <v>135.82510271487644</v>
      </c>
      <c r="O59" s="137">
        <f t="shared" si="7"/>
        <v>46866.816580000013</v>
      </c>
    </row>
    <row r="60" spans="1:15" s="138" customFormat="1" ht="50.25" customHeight="1" x14ac:dyDescent="0.25">
      <c r="A60" s="140" t="s">
        <v>1087</v>
      </c>
      <c r="B60" s="141" t="s">
        <v>1088</v>
      </c>
      <c r="C60" s="142">
        <v>52.271999999999998</v>
      </c>
      <c r="D60" s="142"/>
      <c r="E60" s="142">
        <v>0</v>
      </c>
      <c r="F60" s="142">
        <v>0</v>
      </c>
      <c r="G60" s="142">
        <v>5.6820000000000004</v>
      </c>
      <c r="H60" s="142">
        <v>5.6820000000000004</v>
      </c>
      <c r="I60" s="142">
        <v>0</v>
      </c>
      <c r="J60" s="142"/>
      <c r="K60" s="142">
        <f t="shared" si="3"/>
        <v>5.6820000000000004</v>
      </c>
      <c r="L60" s="142">
        <f t="shared" si="4"/>
        <v>100</v>
      </c>
      <c r="M60" s="142">
        <f t="shared" si="5"/>
        <v>0</v>
      </c>
      <c r="N60" s="142"/>
      <c r="O60" s="142">
        <f t="shared" si="7"/>
        <v>5.6820000000000004</v>
      </c>
    </row>
    <row r="61" spans="1:15" s="138" customFormat="1" ht="35.25" customHeight="1" x14ac:dyDescent="0.25">
      <c r="A61" s="140" t="s">
        <v>1089</v>
      </c>
      <c r="B61" s="141" t="s">
        <v>1090</v>
      </c>
      <c r="C61" s="142">
        <f t="shared" ref="C61:H61" si="30">SUM(C62:C64)</f>
        <v>1387.12321</v>
      </c>
      <c r="D61" s="142">
        <f t="shared" si="30"/>
        <v>5091.6768900000006</v>
      </c>
      <c r="E61" s="142">
        <f t="shared" si="30"/>
        <v>4841.4865500000005</v>
      </c>
      <c r="F61" s="142">
        <f t="shared" si="30"/>
        <v>3513</v>
      </c>
      <c r="G61" s="142">
        <f t="shared" si="30"/>
        <v>4387.9000000000005</v>
      </c>
      <c r="H61" s="142">
        <f t="shared" si="30"/>
        <v>4239.9795099999992</v>
      </c>
      <c r="I61" s="142">
        <f>SUM(I62:I64)</f>
        <v>0</v>
      </c>
      <c r="J61" s="142">
        <f t="shared" si="2"/>
        <v>120.69397978935382</v>
      </c>
      <c r="K61" s="142">
        <f t="shared" si="3"/>
        <v>726.97950999999921</v>
      </c>
      <c r="L61" s="142">
        <f t="shared" si="4"/>
        <v>96.628900157250584</v>
      </c>
      <c r="M61" s="142">
        <f t="shared" si="5"/>
        <v>-147.92049000000134</v>
      </c>
      <c r="N61" s="142">
        <f t="shared" si="6"/>
        <v>87.575984487656982</v>
      </c>
      <c r="O61" s="142">
        <f t="shared" si="7"/>
        <v>-601.50704000000133</v>
      </c>
    </row>
    <row r="62" spans="1:15" s="157" customFormat="1" ht="47.25" hidden="1" customHeight="1" x14ac:dyDescent="0.25">
      <c r="A62" s="143" t="s">
        <v>1089</v>
      </c>
      <c r="B62" s="144" t="s">
        <v>1091</v>
      </c>
      <c r="C62" s="145">
        <v>929.22320999999999</v>
      </c>
      <c r="D62" s="145">
        <v>4598.4768899999999</v>
      </c>
      <c r="E62" s="145">
        <v>4297.5345500000003</v>
      </c>
      <c r="F62" s="145">
        <v>3037.1</v>
      </c>
      <c r="G62" s="145">
        <v>3867</v>
      </c>
      <c r="H62" s="145">
        <v>3688.3475100000001</v>
      </c>
      <c r="I62" s="145"/>
      <c r="J62" s="145">
        <f t="shared" si="2"/>
        <v>121.44307102169833</v>
      </c>
      <c r="K62" s="145">
        <f t="shared" si="3"/>
        <v>651.24751000000015</v>
      </c>
      <c r="L62" s="145">
        <f t="shared" si="4"/>
        <v>95.380075252133437</v>
      </c>
      <c r="M62" s="145">
        <f t="shared" si="5"/>
        <v>-178.65248999999994</v>
      </c>
      <c r="N62" s="145">
        <f t="shared" si="6"/>
        <v>85.824731996628159</v>
      </c>
      <c r="O62" s="145">
        <f t="shared" si="7"/>
        <v>-609.18704000000025</v>
      </c>
    </row>
    <row r="63" spans="1:15" s="157" customFormat="1" ht="47.25" hidden="1" customHeight="1" x14ac:dyDescent="0.25">
      <c r="A63" s="143" t="s">
        <v>1089</v>
      </c>
      <c r="B63" s="144" t="s">
        <v>1092</v>
      </c>
      <c r="C63" s="145">
        <v>457.6</v>
      </c>
      <c r="D63" s="145">
        <v>483.1</v>
      </c>
      <c r="E63" s="145">
        <v>505.35199999999998</v>
      </c>
      <c r="F63" s="145">
        <v>475.9</v>
      </c>
      <c r="G63" s="145">
        <v>505.3</v>
      </c>
      <c r="H63" s="145">
        <v>535.73199999999997</v>
      </c>
      <c r="I63" s="145"/>
      <c r="J63" s="145">
        <f t="shared" si="2"/>
        <v>112.57238915738601</v>
      </c>
      <c r="K63" s="145">
        <f t="shared" si="3"/>
        <v>59.831999999999994</v>
      </c>
      <c r="L63" s="145">
        <f t="shared" si="4"/>
        <v>106.02256085493764</v>
      </c>
      <c r="M63" s="145">
        <f t="shared" si="5"/>
        <v>30.43199999999996</v>
      </c>
      <c r="N63" s="145">
        <f t="shared" si="6"/>
        <v>106.0116512846491</v>
      </c>
      <c r="O63" s="145">
        <f t="shared" si="7"/>
        <v>30.379999999999995</v>
      </c>
    </row>
    <row r="64" spans="1:15" s="157" customFormat="1" ht="46.5" hidden="1" customHeight="1" x14ac:dyDescent="0.25">
      <c r="A64" s="143" t="s">
        <v>1089</v>
      </c>
      <c r="B64" s="144" t="s">
        <v>1093</v>
      </c>
      <c r="C64" s="145">
        <v>0.3</v>
      </c>
      <c r="D64" s="145">
        <v>10.1</v>
      </c>
      <c r="E64" s="145">
        <v>38.6</v>
      </c>
      <c r="F64" s="145">
        <v>0</v>
      </c>
      <c r="G64" s="145">
        <v>15.6</v>
      </c>
      <c r="H64" s="145">
        <v>15.9</v>
      </c>
      <c r="I64" s="145"/>
      <c r="J64" s="145"/>
      <c r="K64" s="145">
        <f t="shared" si="3"/>
        <v>15.9</v>
      </c>
      <c r="L64" s="145">
        <f t="shared" si="4"/>
        <v>101.92307692307693</v>
      </c>
      <c r="M64" s="145">
        <f t="shared" si="5"/>
        <v>0.30000000000000071</v>
      </c>
      <c r="N64" s="145">
        <f t="shared" si="6"/>
        <v>41.19170984455959</v>
      </c>
      <c r="O64" s="145">
        <f t="shared" si="7"/>
        <v>-22.700000000000003</v>
      </c>
    </row>
    <row r="65" spans="1:15" s="138" customFormat="1" ht="46.5" customHeight="1" x14ac:dyDescent="0.25">
      <c r="A65" s="140" t="s">
        <v>1094</v>
      </c>
      <c r="B65" s="141" t="s">
        <v>1095</v>
      </c>
      <c r="C65" s="158">
        <v>6523.8089300000001</v>
      </c>
      <c r="D65" s="142">
        <v>7522.9756799999996</v>
      </c>
      <c r="E65" s="142">
        <v>4144.8345900000004</v>
      </c>
      <c r="F65" s="142">
        <v>5710.73</v>
      </c>
      <c r="G65" s="142">
        <v>5294.5</v>
      </c>
      <c r="H65" s="142">
        <v>4455.24586</v>
      </c>
      <c r="I65" s="142"/>
      <c r="J65" s="142">
        <f t="shared" si="2"/>
        <v>78.015347600044137</v>
      </c>
      <c r="K65" s="142">
        <f t="shared" si="3"/>
        <v>-1255.4841399999996</v>
      </c>
      <c r="L65" s="142">
        <f t="shared" si="4"/>
        <v>84.148566625743698</v>
      </c>
      <c r="M65" s="142">
        <f t="shared" si="5"/>
        <v>-839.25414000000001</v>
      </c>
      <c r="N65" s="142">
        <f t="shared" si="6"/>
        <v>107.48911116378228</v>
      </c>
      <c r="O65" s="142">
        <f t="shared" si="7"/>
        <v>310.4112699999996</v>
      </c>
    </row>
    <row r="66" spans="1:15" s="138" customFormat="1" ht="33" customHeight="1" x14ac:dyDescent="0.25">
      <c r="A66" s="140" t="s">
        <v>1096</v>
      </c>
      <c r="B66" s="141" t="s">
        <v>1097</v>
      </c>
      <c r="C66" s="142">
        <f t="shared" ref="C66:I66" si="31">C67+C75+C78</f>
        <v>109962.16485</v>
      </c>
      <c r="D66" s="142">
        <f t="shared" si="31"/>
        <v>136446.21458</v>
      </c>
      <c r="E66" s="142">
        <f t="shared" si="31"/>
        <v>121834.84342999999</v>
      </c>
      <c r="F66" s="142">
        <f t="shared" si="31"/>
        <v>127974.235</v>
      </c>
      <c r="G66" s="142">
        <f t="shared" si="31"/>
        <v>184632.408</v>
      </c>
      <c r="H66" s="142">
        <f t="shared" si="31"/>
        <v>168987.07378000001</v>
      </c>
      <c r="I66" s="142">
        <f t="shared" si="31"/>
        <v>0</v>
      </c>
      <c r="J66" s="142">
        <f t="shared" si="2"/>
        <v>132.04773115463436</v>
      </c>
      <c r="K66" s="142">
        <f t="shared" si="3"/>
        <v>41012.838780000005</v>
      </c>
      <c r="L66" s="142">
        <f t="shared" si="4"/>
        <v>91.526225330928909</v>
      </c>
      <c r="M66" s="142">
        <f t="shared" si="5"/>
        <v>-15645.33421999999</v>
      </c>
      <c r="N66" s="142">
        <f t="shared" si="6"/>
        <v>138.7017613537553</v>
      </c>
      <c r="O66" s="142">
        <f t="shared" si="7"/>
        <v>47152.230350000013</v>
      </c>
    </row>
    <row r="67" spans="1:15" s="138" customFormat="1" ht="23.25" hidden="1" customHeight="1" x14ac:dyDescent="0.25">
      <c r="A67" s="140" t="s">
        <v>1096</v>
      </c>
      <c r="B67" s="154" t="s">
        <v>1097</v>
      </c>
      <c r="C67" s="142">
        <f t="shared" ref="C67:I67" si="32">SUM(C68:C74)</f>
        <v>6574.6633899999997</v>
      </c>
      <c r="D67" s="142">
        <f t="shared" si="32"/>
        <v>33300.662049999999</v>
      </c>
      <c r="E67" s="142">
        <f t="shared" si="32"/>
        <v>28391.674629999998</v>
      </c>
      <c r="F67" s="142">
        <f t="shared" si="32"/>
        <v>0</v>
      </c>
      <c r="G67" s="142">
        <f t="shared" si="32"/>
        <v>56784.399999999994</v>
      </c>
      <c r="H67" s="142">
        <f t="shared" si="32"/>
        <v>61575.329949999999</v>
      </c>
      <c r="I67" s="142">
        <f t="shared" si="32"/>
        <v>0</v>
      </c>
      <c r="J67" s="142"/>
      <c r="K67" s="142">
        <f t="shared" si="3"/>
        <v>61575.329949999999</v>
      </c>
      <c r="L67" s="145">
        <f t="shared" si="4"/>
        <v>108.43705304625919</v>
      </c>
      <c r="M67" s="142">
        <f t="shared" si="5"/>
        <v>4790.9299500000052</v>
      </c>
      <c r="N67" s="145">
        <f t="shared" si="6"/>
        <v>216.87811921082164</v>
      </c>
      <c r="O67" s="142">
        <f t="shared" si="7"/>
        <v>33183.655320000005</v>
      </c>
    </row>
    <row r="68" spans="1:15" s="157" customFormat="1" ht="35.25" hidden="1" customHeight="1" x14ac:dyDescent="0.25">
      <c r="A68" s="143" t="s">
        <v>1096</v>
      </c>
      <c r="B68" s="144" t="s">
        <v>1098</v>
      </c>
      <c r="C68" s="145">
        <v>5.2519999999999998</v>
      </c>
      <c r="D68" s="145"/>
      <c r="E68" s="145">
        <v>596.28920000000005</v>
      </c>
      <c r="F68" s="145">
        <v>0</v>
      </c>
      <c r="G68" s="145">
        <v>0</v>
      </c>
      <c r="H68" s="145">
        <v>3105.9896399999998</v>
      </c>
      <c r="I68" s="145"/>
      <c r="J68" s="145"/>
      <c r="K68" s="145">
        <f t="shared" si="3"/>
        <v>3105.9896399999998</v>
      </c>
      <c r="L68" s="145"/>
      <c r="M68" s="145">
        <f t="shared" si="5"/>
        <v>3105.9896399999998</v>
      </c>
      <c r="N68" s="145">
        <f t="shared" si="6"/>
        <v>520.88644905861111</v>
      </c>
      <c r="O68" s="145">
        <f t="shared" si="7"/>
        <v>2509.7004399999996</v>
      </c>
    </row>
    <row r="69" spans="1:15" s="157" customFormat="1" ht="35.25" hidden="1" customHeight="1" x14ac:dyDescent="0.25">
      <c r="A69" s="143" t="s">
        <v>1096</v>
      </c>
      <c r="B69" s="144" t="s">
        <v>1099</v>
      </c>
      <c r="C69" s="145">
        <v>5.2519999999999998</v>
      </c>
      <c r="D69" s="145"/>
      <c r="E69" s="145">
        <v>0</v>
      </c>
      <c r="F69" s="145">
        <v>0</v>
      </c>
      <c r="G69" s="145">
        <v>665.6</v>
      </c>
      <c r="H69" s="145">
        <v>1684.7375300000001</v>
      </c>
      <c r="I69" s="145"/>
      <c r="J69" s="145"/>
      <c r="K69" s="145">
        <f t="shared" si="3"/>
        <v>1684.7375300000001</v>
      </c>
      <c r="L69" s="145">
        <f t="shared" ref="L69" si="33">H69/G69*100</f>
        <v>253.11561448317309</v>
      </c>
      <c r="M69" s="145">
        <f t="shared" si="5"/>
        <v>1019.1375300000001</v>
      </c>
      <c r="N69" s="145"/>
      <c r="O69" s="145">
        <f t="shared" si="7"/>
        <v>1684.7375300000001</v>
      </c>
    </row>
    <row r="70" spans="1:15" s="157" customFormat="1" ht="26.25" hidden="1" customHeight="1" x14ac:dyDescent="0.25">
      <c r="A70" s="143" t="s">
        <v>1096</v>
      </c>
      <c r="B70" s="144" t="s">
        <v>1100</v>
      </c>
      <c r="C70" s="145"/>
      <c r="D70" s="145"/>
      <c r="E70" s="145">
        <v>0</v>
      </c>
      <c r="F70" s="145">
        <v>0</v>
      </c>
      <c r="G70" s="145">
        <v>170.1</v>
      </c>
      <c r="H70" s="145">
        <v>170.1275</v>
      </c>
      <c r="I70" s="145"/>
      <c r="J70" s="145"/>
      <c r="K70" s="145">
        <f t="shared" si="3"/>
        <v>170.1275</v>
      </c>
      <c r="L70" s="145">
        <f t="shared" si="4"/>
        <v>100.0161669606114</v>
      </c>
      <c r="M70" s="145">
        <f t="shared" si="5"/>
        <v>2.7500000000003411E-2</v>
      </c>
      <c r="N70" s="145"/>
      <c r="O70" s="145">
        <f t="shared" si="7"/>
        <v>170.1275</v>
      </c>
    </row>
    <row r="71" spans="1:15" s="157" customFormat="1" ht="26.25" hidden="1" customHeight="1" x14ac:dyDescent="0.25">
      <c r="A71" s="143" t="s">
        <v>1096</v>
      </c>
      <c r="B71" s="144" t="s">
        <v>1101</v>
      </c>
      <c r="C71" s="145"/>
      <c r="D71" s="145"/>
      <c r="E71" s="145">
        <v>0</v>
      </c>
      <c r="F71" s="145">
        <v>0</v>
      </c>
      <c r="G71" s="145">
        <v>17.600000000000001</v>
      </c>
      <c r="H71" s="145">
        <v>17.641500000000001</v>
      </c>
      <c r="I71" s="145"/>
      <c r="J71" s="145"/>
      <c r="K71" s="145"/>
      <c r="L71" s="145">
        <f t="shared" si="4"/>
        <v>100.23579545454544</v>
      </c>
      <c r="M71" s="145">
        <f t="shared" si="5"/>
        <v>4.1499999999999204E-2</v>
      </c>
      <c r="N71" s="145"/>
      <c r="O71" s="145">
        <f t="shared" si="7"/>
        <v>17.641500000000001</v>
      </c>
    </row>
    <row r="72" spans="1:15" s="157" customFormat="1" ht="26.25" hidden="1" customHeight="1" x14ac:dyDescent="0.25">
      <c r="A72" s="143" t="s">
        <v>1096</v>
      </c>
      <c r="B72" s="144" t="s">
        <v>1102</v>
      </c>
      <c r="C72" s="145"/>
      <c r="D72" s="145"/>
      <c r="E72" s="145">
        <v>0</v>
      </c>
      <c r="F72" s="145">
        <v>0</v>
      </c>
      <c r="G72" s="145">
        <v>153.4</v>
      </c>
      <c r="H72" s="145">
        <v>153.42230000000001</v>
      </c>
      <c r="I72" s="145"/>
      <c r="J72" s="145"/>
      <c r="K72" s="145"/>
      <c r="L72" s="145">
        <f t="shared" si="4"/>
        <v>100.0145371577575</v>
      </c>
      <c r="M72" s="145">
        <f t="shared" si="5"/>
        <v>2.2300000000001319E-2</v>
      </c>
      <c r="N72" s="145"/>
      <c r="O72" s="145">
        <f t="shared" si="7"/>
        <v>153.42230000000001</v>
      </c>
    </row>
    <row r="73" spans="1:15" s="157" customFormat="1" ht="20.25" hidden="1" customHeight="1" x14ac:dyDescent="0.25">
      <c r="A73" s="143" t="s">
        <v>1103</v>
      </c>
      <c r="B73" s="144" t="s">
        <v>1104</v>
      </c>
      <c r="C73" s="145">
        <v>2012.3231699999999</v>
      </c>
      <c r="D73" s="145">
        <v>12698.19044</v>
      </c>
      <c r="E73" s="145">
        <v>11567.493479999999</v>
      </c>
      <c r="F73" s="145">
        <v>0</v>
      </c>
      <c r="G73" s="145">
        <v>16500</v>
      </c>
      <c r="H73" s="145">
        <v>17165.695729999999</v>
      </c>
      <c r="I73" s="145"/>
      <c r="J73" s="145"/>
      <c r="K73" s="145">
        <f t="shared" si="3"/>
        <v>17165.695729999999</v>
      </c>
      <c r="L73" s="145">
        <f t="shared" si="4"/>
        <v>104.03451957575757</v>
      </c>
      <c r="M73" s="145">
        <f t="shared" si="5"/>
        <v>665.69572999999946</v>
      </c>
      <c r="N73" s="145">
        <f t="shared" ref="N73:N141" si="34">H73/E73*100</f>
        <v>148.39598362150969</v>
      </c>
      <c r="O73" s="145">
        <f t="shared" ref="O73:O141" si="35">H73-E73</f>
        <v>5598.2022500000003</v>
      </c>
    </row>
    <row r="74" spans="1:15" s="157" customFormat="1" ht="20.25" hidden="1" customHeight="1" x14ac:dyDescent="0.25">
      <c r="A74" s="143" t="s">
        <v>1105</v>
      </c>
      <c r="B74" s="144" t="s">
        <v>1106</v>
      </c>
      <c r="C74" s="145">
        <v>4551.8362200000001</v>
      </c>
      <c r="D74" s="145">
        <v>20602.471610000001</v>
      </c>
      <c r="E74" s="145">
        <v>16227.891949999999</v>
      </c>
      <c r="F74" s="145">
        <v>0</v>
      </c>
      <c r="G74" s="145">
        <v>39277.699999999997</v>
      </c>
      <c r="H74" s="145">
        <v>39277.715750000003</v>
      </c>
      <c r="I74" s="145"/>
      <c r="J74" s="145"/>
      <c r="K74" s="145">
        <f t="shared" si="3"/>
        <v>39277.715750000003</v>
      </c>
      <c r="L74" s="145">
        <f t="shared" si="4"/>
        <v>100.00004009908932</v>
      </c>
      <c r="M74" s="145">
        <f t="shared" si="5"/>
        <v>1.5750000005937181E-2</v>
      </c>
      <c r="N74" s="145">
        <f t="shared" si="34"/>
        <v>242.03831200638479</v>
      </c>
      <c r="O74" s="145">
        <f t="shared" si="35"/>
        <v>23049.823800000006</v>
      </c>
    </row>
    <row r="75" spans="1:15" s="138" customFormat="1" ht="36" hidden="1" customHeight="1" x14ac:dyDescent="0.25">
      <c r="A75" s="140" t="s">
        <v>1107</v>
      </c>
      <c r="B75" s="154" t="s">
        <v>1108</v>
      </c>
      <c r="C75" s="142">
        <f t="shared" ref="C75:I75" si="36">C76+C77</f>
        <v>1193.4349999999999</v>
      </c>
      <c r="D75" s="142">
        <f t="shared" si="36"/>
        <v>1246.6310000000001</v>
      </c>
      <c r="E75" s="142">
        <f t="shared" si="36"/>
        <v>0</v>
      </c>
      <c r="F75" s="142">
        <f t="shared" si="36"/>
        <v>1401.2349999999999</v>
      </c>
      <c r="G75" s="142">
        <f t="shared" si="36"/>
        <v>1275.008</v>
      </c>
      <c r="H75" s="142">
        <f t="shared" si="36"/>
        <v>1275.008</v>
      </c>
      <c r="I75" s="142">
        <f t="shared" si="36"/>
        <v>0</v>
      </c>
      <c r="J75" s="142">
        <f t="shared" si="2"/>
        <v>90.991732293298426</v>
      </c>
      <c r="K75" s="142">
        <f t="shared" si="3"/>
        <v>-126.22699999999986</v>
      </c>
      <c r="L75" s="145">
        <f t="shared" si="4"/>
        <v>100</v>
      </c>
      <c r="M75" s="142">
        <f t="shared" si="5"/>
        <v>0</v>
      </c>
      <c r="N75" s="145"/>
      <c r="O75" s="142">
        <f t="shared" si="35"/>
        <v>1275.008</v>
      </c>
    </row>
    <row r="76" spans="1:15" s="157" customFormat="1" ht="21" hidden="1" customHeight="1" x14ac:dyDescent="0.25">
      <c r="A76" s="143" t="s">
        <v>1107</v>
      </c>
      <c r="B76" s="144" t="s">
        <v>1109</v>
      </c>
      <c r="C76" s="145">
        <v>587.601</v>
      </c>
      <c r="D76" s="145">
        <v>633.88250000000005</v>
      </c>
      <c r="E76" s="145">
        <v>0</v>
      </c>
      <c r="F76" s="145">
        <v>734.06</v>
      </c>
      <c r="G76" s="145">
        <v>683.54300000000001</v>
      </c>
      <c r="H76" s="145">
        <v>683.54300000000001</v>
      </c>
      <c r="I76" s="145"/>
      <c r="J76" s="145">
        <f t="shared" si="2"/>
        <v>93.118137481949717</v>
      </c>
      <c r="K76" s="145">
        <f t="shared" si="3"/>
        <v>-50.516999999999939</v>
      </c>
      <c r="L76" s="145">
        <f t="shared" si="4"/>
        <v>100</v>
      </c>
      <c r="M76" s="145">
        <f t="shared" si="5"/>
        <v>0</v>
      </c>
      <c r="N76" s="145"/>
      <c r="O76" s="145">
        <f t="shared" si="35"/>
        <v>683.54300000000001</v>
      </c>
    </row>
    <row r="77" spans="1:15" s="157" customFormat="1" ht="31.5" hidden="1" customHeight="1" x14ac:dyDescent="0.25">
      <c r="A77" s="143" t="s">
        <v>1110</v>
      </c>
      <c r="B77" s="144" t="s">
        <v>1111</v>
      </c>
      <c r="C77" s="145">
        <v>605.83399999999995</v>
      </c>
      <c r="D77" s="145">
        <v>612.74850000000004</v>
      </c>
      <c r="E77" s="145">
        <v>0</v>
      </c>
      <c r="F77" s="145">
        <v>667.17499999999995</v>
      </c>
      <c r="G77" s="145">
        <v>591.46500000000003</v>
      </c>
      <c r="H77" s="145">
        <v>591.46500000000003</v>
      </c>
      <c r="I77" s="145"/>
      <c r="J77" s="145">
        <f t="shared" si="2"/>
        <v>88.652152733540689</v>
      </c>
      <c r="K77" s="145">
        <f t="shared" si="3"/>
        <v>-75.709999999999923</v>
      </c>
      <c r="L77" s="145">
        <f t="shared" si="4"/>
        <v>100</v>
      </c>
      <c r="M77" s="145">
        <f t="shared" si="5"/>
        <v>0</v>
      </c>
      <c r="N77" s="145"/>
      <c r="O77" s="145">
        <f t="shared" si="35"/>
        <v>591.46500000000003</v>
      </c>
    </row>
    <row r="78" spans="1:15" s="138" customFormat="1" ht="36.75" hidden="1" customHeight="1" x14ac:dyDescent="0.25">
      <c r="A78" s="140" t="s">
        <v>1112</v>
      </c>
      <c r="B78" s="154" t="s">
        <v>1113</v>
      </c>
      <c r="C78" s="142">
        <f t="shared" ref="C78:I78" si="37">C79</f>
        <v>102194.06646</v>
      </c>
      <c r="D78" s="142">
        <f t="shared" si="37"/>
        <v>101898.92153000001</v>
      </c>
      <c r="E78" s="142">
        <f t="shared" si="37"/>
        <v>93443.168799999999</v>
      </c>
      <c r="F78" s="142">
        <f t="shared" si="37"/>
        <v>126573</v>
      </c>
      <c r="G78" s="142">
        <f t="shared" si="37"/>
        <v>126573</v>
      </c>
      <c r="H78" s="142">
        <f t="shared" si="37"/>
        <v>106136.73583000001</v>
      </c>
      <c r="I78" s="142">
        <f t="shared" si="37"/>
        <v>0</v>
      </c>
      <c r="J78" s="142">
        <f t="shared" si="2"/>
        <v>83.854167816200928</v>
      </c>
      <c r="K78" s="142">
        <f t="shared" si="3"/>
        <v>-20436.264169999995</v>
      </c>
      <c r="L78" s="142">
        <f t="shared" si="4"/>
        <v>83.854167816200928</v>
      </c>
      <c r="M78" s="142">
        <f t="shared" si="5"/>
        <v>-20436.264169999995</v>
      </c>
      <c r="N78" s="142">
        <f t="shared" si="34"/>
        <v>113.58426431060845</v>
      </c>
      <c r="O78" s="142">
        <f t="shared" si="35"/>
        <v>12693.567030000006</v>
      </c>
    </row>
    <row r="79" spans="1:15" s="157" customFormat="1" ht="9" hidden="1" customHeight="1" x14ac:dyDescent="0.25">
      <c r="A79" s="143" t="s">
        <v>1112</v>
      </c>
      <c r="B79" s="144" t="s">
        <v>1114</v>
      </c>
      <c r="C79" s="145">
        <v>102194.06646</v>
      </c>
      <c r="D79" s="145">
        <v>101898.92153000001</v>
      </c>
      <c r="E79" s="145">
        <v>93443.168799999999</v>
      </c>
      <c r="F79" s="145">
        <v>126573</v>
      </c>
      <c r="G79" s="145">
        <v>126573</v>
      </c>
      <c r="H79" s="145">
        <v>106136.73583000001</v>
      </c>
      <c r="I79" s="145"/>
      <c r="J79" s="145">
        <f t="shared" si="2"/>
        <v>83.854167816200928</v>
      </c>
      <c r="K79" s="145">
        <f t="shared" si="3"/>
        <v>-20436.264169999995</v>
      </c>
      <c r="L79" s="145">
        <f t="shared" si="4"/>
        <v>83.854167816200928</v>
      </c>
      <c r="M79" s="145">
        <f t="shared" si="5"/>
        <v>-20436.264169999995</v>
      </c>
      <c r="N79" s="145">
        <f t="shared" si="34"/>
        <v>113.58426431060845</v>
      </c>
      <c r="O79" s="145">
        <f t="shared" si="35"/>
        <v>12693.567030000006</v>
      </c>
    </row>
    <row r="80" spans="1:15" s="138" customFormat="1" ht="38.25" customHeight="1" x14ac:dyDescent="0.25">
      <c r="A80" s="135" t="s">
        <v>1115</v>
      </c>
      <c r="B80" s="139" t="s">
        <v>1116</v>
      </c>
      <c r="C80" s="137">
        <f t="shared" ref="C80:E80" si="38">C81+C82+C84+C85+C86</f>
        <v>93858.58554</v>
      </c>
      <c r="D80" s="137">
        <f t="shared" si="38"/>
        <v>110381.65635</v>
      </c>
      <c r="E80" s="137">
        <f t="shared" si="38"/>
        <v>84019.174950000001</v>
      </c>
      <c r="F80" s="137">
        <f>F81+F82+F83+F84+F85+F86</f>
        <v>64511.199999999997</v>
      </c>
      <c r="G80" s="137">
        <f>G81+G82+G83+G84+G85+G86</f>
        <v>138090.44699999999</v>
      </c>
      <c r="H80" s="137">
        <f t="shared" ref="H80:I80" si="39">H81+H82+H83+H84+H85+H86</f>
        <v>149144.63913</v>
      </c>
      <c r="I80" s="137">
        <f t="shared" si="39"/>
        <v>0</v>
      </c>
      <c r="J80" s="137">
        <f t="shared" si="2"/>
        <v>231.19185370912336</v>
      </c>
      <c r="K80" s="137">
        <f t="shared" si="3"/>
        <v>84633.439129999999</v>
      </c>
      <c r="L80" s="137">
        <f t="shared" si="4"/>
        <v>108.00503754615265</v>
      </c>
      <c r="M80" s="137">
        <f t="shared" si="5"/>
        <v>11054.19213000001</v>
      </c>
      <c r="N80" s="137">
        <f t="shared" si="34"/>
        <v>177.5126204449833</v>
      </c>
      <c r="O80" s="137">
        <f t="shared" si="35"/>
        <v>65125.464179999995</v>
      </c>
    </row>
    <row r="81" spans="1:15" ht="36" customHeight="1" x14ac:dyDescent="0.25">
      <c r="A81" s="140" t="s">
        <v>1117</v>
      </c>
      <c r="B81" s="153" t="s">
        <v>1118</v>
      </c>
      <c r="C81" s="142">
        <v>0</v>
      </c>
      <c r="D81" s="142">
        <v>588.09283000000005</v>
      </c>
      <c r="E81" s="142">
        <v>789.55875000000003</v>
      </c>
      <c r="F81" s="142">
        <v>0</v>
      </c>
      <c r="G81" s="142">
        <v>44.457000000000001</v>
      </c>
      <c r="H81" s="142">
        <v>44.457000000000001</v>
      </c>
      <c r="I81" s="142"/>
      <c r="J81" s="142"/>
      <c r="K81" s="142">
        <f t="shared" si="3"/>
        <v>44.457000000000001</v>
      </c>
      <c r="L81" s="142">
        <f t="shared" si="4"/>
        <v>100</v>
      </c>
      <c r="M81" s="142">
        <f t="shared" si="5"/>
        <v>0</v>
      </c>
      <c r="N81" s="142">
        <f t="shared" si="34"/>
        <v>5.6306133014167727</v>
      </c>
      <c r="O81" s="142">
        <f t="shared" si="35"/>
        <v>-745.10175000000004</v>
      </c>
    </row>
    <row r="82" spans="1:15" ht="69.75" hidden="1" customHeight="1" x14ac:dyDescent="0.25">
      <c r="A82" s="140" t="s">
        <v>1119</v>
      </c>
      <c r="B82" s="153" t="s">
        <v>1120</v>
      </c>
      <c r="C82" s="142">
        <v>94.5</v>
      </c>
      <c r="D82" s="142">
        <v>10.5</v>
      </c>
      <c r="E82" s="142">
        <v>0</v>
      </c>
      <c r="F82" s="142">
        <v>0</v>
      </c>
      <c r="G82" s="142">
        <v>0</v>
      </c>
      <c r="H82" s="142">
        <v>0</v>
      </c>
      <c r="I82" s="142"/>
      <c r="J82" s="142"/>
      <c r="K82" s="142">
        <f t="shared" si="3"/>
        <v>0</v>
      </c>
      <c r="L82" s="142"/>
      <c r="M82" s="142">
        <f t="shared" si="5"/>
        <v>0</v>
      </c>
      <c r="N82" s="142"/>
      <c r="O82" s="142">
        <f t="shared" si="35"/>
        <v>0</v>
      </c>
    </row>
    <row r="83" spans="1:15" ht="80.25" customHeight="1" x14ac:dyDescent="0.25">
      <c r="A83" s="140" t="s">
        <v>1121</v>
      </c>
      <c r="B83" s="153" t="s">
        <v>1122</v>
      </c>
      <c r="C83" s="142"/>
      <c r="D83" s="142"/>
      <c r="E83" s="142">
        <v>0</v>
      </c>
      <c r="F83" s="142">
        <v>0</v>
      </c>
      <c r="G83" s="142">
        <v>31.59</v>
      </c>
      <c r="H83" s="142">
        <v>31.59</v>
      </c>
      <c r="I83" s="142"/>
      <c r="J83" s="142"/>
      <c r="K83" s="142">
        <f t="shared" si="3"/>
        <v>31.59</v>
      </c>
      <c r="L83" s="142">
        <f t="shared" si="4"/>
        <v>100</v>
      </c>
      <c r="M83" s="142">
        <f t="shared" si="5"/>
        <v>0</v>
      </c>
      <c r="N83" s="142"/>
      <c r="O83" s="142">
        <f t="shared" si="35"/>
        <v>31.59</v>
      </c>
    </row>
    <row r="84" spans="1:15" ht="93.75" customHeight="1" x14ac:dyDescent="0.25">
      <c r="A84" s="140" t="s">
        <v>1123</v>
      </c>
      <c r="B84" s="153" t="s">
        <v>1124</v>
      </c>
      <c r="C84" s="142">
        <v>51979.119960000004</v>
      </c>
      <c r="D84" s="142">
        <v>72120.704960000003</v>
      </c>
      <c r="E84" s="142">
        <v>42365.240890000001</v>
      </c>
      <c r="F84" s="142">
        <v>36511.199999999997</v>
      </c>
      <c r="G84" s="142">
        <v>74814.399999999994</v>
      </c>
      <c r="H84" s="142">
        <v>76994.915590000004</v>
      </c>
      <c r="I84" s="142"/>
      <c r="J84" s="142">
        <f t="shared" si="2"/>
        <v>210.88026575407</v>
      </c>
      <c r="K84" s="142">
        <f t="shared" si="3"/>
        <v>40483.715590000007</v>
      </c>
      <c r="L84" s="142">
        <f t="shared" si="4"/>
        <v>102.91456670106291</v>
      </c>
      <c r="M84" s="142">
        <f t="shared" si="5"/>
        <v>2180.51559000001</v>
      </c>
      <c r="N84" s="142">
        <f t="shared" si="34"/>
        <v>181.74077137886422</v>
      </c>
      <c r="O84" s="142">
        <f t="shared" si="35"/>
        <v>34629.674700000003</v>
      </c>
    </row>
    <row r="85" spans="1:15" ht="56.25" customHeight="1" x14ac:dyDescent="0.25">
      <c r="A85" s="140" t="s">
        <v>1125</v>
      </c>
      <c r="B85" s="141" t="s">
        <v>1126</v>
      </c>
      <c r="C85" s="142">
        <v>6051.66291</v>
      </c>
      <c r="D85" s="142">
        <v>6557.1451999999999</v>
      </c>
      <c r="E85" s="142">
        <v>8442.6080999999995</v>
      </c>
      <c r="F85" s="142">
        <v>2000</v>
      </c>
      <c r="G85" s="142">
        <v>9700</v>
      </c>
      <c r="H85" s="142">
        <v>12397.580449999999</v>
      </c>
      <c r="I85" s="142"/>
      <c r="J85" s="142">
        <f t="shared" si="2"/>
        <v>619.87902250000002</v>
      </c>
      <c r="K85" s="142">
        <f t="shared" si="3"/>
        <v>10397.580449999999</v>
      </c>
      <c r="L85" s="142">
        <f t="shared" si="4"/>
        <v>127.81010773195875</v>
      </c>
      <c r="M85" s="142">
        <f t="shared" si="5"/>
        <v>2697.5804499999995</v>
      </c>
      <c r="N85" s="142">
        <f t="shared" si="34"/>
        <v>146.84538596550513</v>
      </c>
      <c r="O85" s="142">
        <f t="shared" si="35"/>
        <v>3954.97235</v>
      </c>
    </row>
    <row r="86" spans="1:15" ht="87" customHeight="1" x14ac:dyDescent="0.25">
      <c r="A86" s="140" t="s">
        <v>1127</v>
      </c>
      <c r="B86" s="141" t="s">
        <v>1128</v>
      </c>
      <c r="C86" s="142">
        <v>35733.302669999997</v>
      </c>
      <c r="D86" s="142">
        <v>31105.213360000002</v>
      </c>
      <c r="E86" s="142">
        <v>32421.767210000002</v>
      </c>
      <c r="F86" s="142">
        <v>26000</v>
      </c>
      <c r="G86" s="142">
        <v>53500</v>
      </c>
      <c r="H86" s="142">
        <v>59676.096089999999</v>
      </c>
      <c r="I86" s="142"/>
      <c r="J86" s="142">
        <f t="shared" si="2"/>
        <v>229.52344650000001</v>
      </c>
      <c r="K86" s="142">
        <f t="shared" ref="K86:K149" si="40">H86-F86</f>
        <v>33676.096089999999</v>
      </c>
      <c r="L86" s="142">
        <f t="shared" si="4"/>
        <v>111.5441048411215</v>
      </c>
      <c r="M86" s="142">
        <f t="shared" ref="M86:M149" si="41">H86-G86</f>
        <v>6176.0960899999991</v>
      </c>
      <c r="N86" s="142">
        <f t="shared" si="34"/>
        <v>184.06182396989703</v>
      </c>
      <c r="O86" s="142">
        <f t="shared" si="35"/>
        <v>27254.328879999997</v>
      </c>
    </row>
    <row r="87" spans="1:15" s="138" customFormat="1" ht="33" customHeight="1" x14ac:dyDescent="0.25">
      <c r="A87" s="135" t="s">
        <v>1129</v>
      </c>
      <c r="B87" s="139" t="s">
        <v>1130</v>
      </c>
      <c r="C87" s="137">
        <v>16995.658973000001</v>
      </c>
      <c r="D87" s="137">
        <v>16273.799779999999</v>
      </c>
      <c r="E87" s="137">
        <v>7458.4626799999996</v>
      </c>
      <c r="F87" s="137">
        <v>3020</v>
      </c>
      <c r="G87" s="137">
        <v>10800</v>
      </c>
      <c r="H87" s="137">
        <v>22241.855889999999</v>
      </c>
      <c r="I87" s="137"/>
      <c r="J87" s="137"/>
      <c r="K87" s="137">
        <f t="shared" si="40"/>
        <v>19221.855889999999</v>
      </c>
      <c r="L87" s="137">
        <f t="shared" si="4"/>
        <v>205.94311009259258</v>
      </c>
      <c r="M87" s="137">
        <f t="shared" si="41"/>
        <v>11441.855889999999</v>
      </c>
      <c r="N87" s="137">
        <f t="shared" si="34"/>
        <v>298.20965585363763</v>
      </c>
      <c r="O87" s="137">
        <f t="shared" si="35"/>
        <v>14783.393209999998</v>
      </c>
    </row>
    <row r="88" spans="1:15" s="138" customFormat="1" ht="36" customHeight="1" x14ac:dyDescent="0.25">
      <c r="A88" s="135" t="s">
        <v>1131</v>
      </c>
      <c r="B88" s="139" t="s">
        <v>1132</v>
      </c>
      <c r="C88" s="137">
        <f t="shared" ref="C88:I88" si="42">C89+C90</f>
        <v>5378.8584600000004</v>
      </c>
      <c r="D88" s="137">
        <f t="shared" si="42"/>
        <v>8226.6400300000005</v>
      </c>
      <c r="E88" s="137">
        <f t="shared" si="42"/>
        <v>4979.5097299999998</v>
      </c>
      <c r="F88" s="137">
        <f t="shared" si="42"/>
        <v>0</v>
      </c>
      <c r="G88" s="137">
        <f t="shared" si="42"/>
        <v>913.60800999999992</v>
      </c>
      <c r="H88" s="137">
        <f t="shared" si="42"/>
        <v>1454.97362</v>
      </c>
      <c r="I88" s="137">
        <f t="shared" si="42"/>
        <v>0</v>
      </c>
      <c r="J88" s="137"/>
      <c r="K88" s="137">
        <f t="shared" si="40"/>
        <v>1454.97362</v>
      </c>
      <c r="L88" s="137">
        <f t="shared" si="4"/>
        <v>159.25578629723267</v>
      </c>
      <c r="M88" s="137">
        <f t="shared" si="41"/>
        <v>541.36561000000006</v>
      </c>
      <c r="N88" s="137">
        <f t="shared" si="34"/>
        <v>29.219214318113202</v>
      </c>
      <c r="O88" s="137">
        <f t="shared" si="35"/>
        <v>-3524.53611</v>
      </c>
    </row>
    <row r="89" spans="1:15" ht="21.75" hidden="1" customHeight="1" x14ac:dyDescent="0.25">
      <c r="A89" s="140" t="s">
        <v>1133</v>
      </c>
      <c r="B89" s="141" t="s">
        <v>1134</v>
      </c>
      <c r="C89" s="142">
        <v>0</v>
      </c>
      <c r="D89" s="142"/>
      <c r="E89" s="142">
        <v>0</v>
      </c>
      <c r="F89" s="142">
        <v>0</v>
      </c>
      <c r="G89" s="142">
        <v>0</v>
      </c>
      <c r="H89" s="142">
        <v>0</v>
      </c>
      <c r="I89" s="142"/>
      <c r="J89" s="142"/>
      <c r="K89" s="142">
        <f t="shared" si="40"/>
        <v>0</v>
      </c>
      <c r="L89" s="142"/>
      <c r="M89" s="142">
        <f t="shared" si="41"/>
        <v>0</v>
      </c>
      <c r="N89" s="142"/>
      <c r="O89" s="142">
        <f t="shared" si="35"/>
        <v>0</v>
      </c>
    </row>
    <row r="90" spans="1:15" ht="21.75" hidden="1" customHeight="1" x14ac:dyDescent="0.25">
      <c r="A90" s="140" t="s">
        <v>1135</v>
      </c>
      <c r="B90" s="141" t="s">
        <v>1136</v>
      </c>
      <c r="C90" s="142">
        <f t="shared" ref="C90:I90" si="43">SUM(C91:C94)</f>
        <v>5378.8584600000004</v>
      </c>
      <c r="D90" s="142">
        <f t="shared" si="43"/>
        <v>8226.6400300000005</v>
      </c>
      <c r="E90" s="142">
        <f t="shared" si="43"/>
        <v>4979.5097299999998</v>
      </c>
      <c r="F90" s="142">
        <f t="shared" si="43"/>
        <v>0</v>
      </c>
      <c r="G90" s="142">
        <f t="shared" si="43"/>
        <v>913.60800999999992</v>
      </c>
      <c r="H90" s="142">
        <f t="shared" si="43"/>
        <v>1454.97362</v>
      </c>
      <c r="I90" s="142">
        <f t="shared" si="43"/>
        <v>0</v>
      </c>
      <c r="J90" s="142"/>
      <c r="K90" s="142">
        <f t="shared" si="40"/>
        <v>1454.97362</v>
      </c>
      <c r="L90" s="142">
        <f t="shared" si="4"/>
        <v>159.25578629723267</v>
      </c>
      <c r="M90" s="142">
        <f t="shared" si="41"/>
        <v>541.36561000000006</v>
      </c>
      <c r="N90" s="142">
        <f t="shared" si="34"/>
        <v>29.219214318113202</v>
      </c>
      <c r="O90" s="142">
        <f t="shared" si="35"/>
        <v>-3524.53611</v>
      </c>
    </row>
    <row r="91" spans="1:15" s="146" customFormat="1" ht="21.75" hidden="1" customHeight="1" x14ac:dyDescent="0.25">
      <c r="A91" s="143" t="s">
        <v>1135</v>
      </c>
      <c r="B91" s="144" t="s">
        <v>1136</v>
      </c>
      <c r="C91" s="145">
        <v>47.674599999999998</v>
      </c>
      <c r="D91" s="145">
        <v>530.91132000000005</v>
      </c>
      <c r="E91" s="145">
        <v>333.72827999999998</v>
      </c>
      <c r="F91" s="145">
        <v>0</v>
      </c>
      <c r="G91" s="145">
        <v>0</v>
      </c>
      <c r="H91" s="145">
        <v>0</v>
      </c>
      <c r="I91" s="145"/>
      <c r="J91" s="145"/>
      <c r="K91" s="145">
        <f t="shared" si="40"/>
        <v>0</v>
      </c>
      <c r="L91" s="145"/>
      <c r="M91" s="145">
        <f t="shared" si="41"/>
        <v>0</v>
      </c>
      <c r="N91" s="142">
        <f t="shared" si="34"/>
        <v>0</v>
      </c>
      <c r="O91" s="145">
        <f t="shared" si="35"/>
        <v>-333.72827999999998</v>
      </c>
    </row>
    <row r="92" spans="1:15" s="146" customFormat="1" ht="38.25" hidden="1" customHeight="1" x14ac:dyDescent="0.25">
      <c r="A92" s="143" t="s">
        <v>1137</v>
      </c>
      <c r="B92" s="144" t="s">
        <v>1138</v>
      </c>
      <c r="C92" s="145">
        <v>2846.7158800000002</v>
      </c>
      <c r="D92" s="145">
        <v>3309.2367800000002</v>
      </c>
      <c r="E92" s="145">
        <v>3008.5885400000002</v>
      </c>
      <c r="F92" s="145">
        <v>0</v>
      </c>
      <c r="G92" s="145">
        <v>49.883800000000001</v>
      </c>
      <c r="H92" s="145">
        <v>49.883800000000001</v>
      </c>
      <c r="I92" s="156"/>
      <c r="J92" s="145"/>
      <c r="K92" s="145">
        <f t="shared" si="40"/>
        <v>49.883800000000001</v>
      </c>
      <c r="L92" s="145">
        <f t="shared" si="4"/>
        <v>100</v>
      </c>
      <c r="M92" s="145">
        <f t="shared" si="41"/>
        <v>0</v>
      </c>
      <c r="N92" s="142">
        <f t="shared" si="34"/>
        <v>1.6580466001509131</v>
      </c>
      <c r="O92" s="145">
        <f t="shared" si="35"/>
        <v>-2958.7047400000001</v>
      </c>
    </row>
    <row r="93" spans="1:15" s="146" customFormat="1" ht="58.5" hidden="1" customHeight="1" x14ac:dyDescent="0.25">
      <c r="A93" s="143" t="s">
        <v>1139</v>
      </c>
      <c r="B93" s="144" t="s">
        <v>1140</v>
      </c>
      <c r="C93" s="145">
        <v>2340.9405000000002</v>
      </c>
      <c r="D93" s="145">
        <v>1697.2605000000001</v>
      </c>
      <c r="E93" s="145">
        <v>16.2</v>
      </c>
      <c r="F93" s="145">
        <v>0</v>
      </c>
      <c r="G93" s="145">
        <v>0</v>
      </c>
      <c r="H93" s="145">
        <v>0</v>
      </c>
      <c r="I93" s="156"/>
      <c r="J93" s="145"/>
      <c r="K93" s="145">
        <f t="shared" si="40"/>
        <v>0</v>
      </c>
      <c r="L93" s="145"/>
      <c r="M93" s="145">
        <f t="shared" si="41"/>
        <v>0</v>
      </c>
      <c r="N93" s="142">
        <f t="shared" si="34"/>
        <v>0</v>
      </c>
      <c r="O93" s="145">
        <f t="shared" si="35"/>
        <v>-16.2</v>
      </c>
    </row>
    <row r="94" spans="1:15" s="146" customFormat="1" ht="46.5" hidden="1" customHeight="1" x14ac:dyDescent="0.25">
      <c r="A94" s="143" t="s">
        <v>1141</v>
      </c>
      <c r="B94" s="144" t="s">
        <v>1142</v>
      </c>
      <c r="C94" s="145">
        <v>143.52748</v>
      </c>
      <c r="D94" s="145">
        <v>2689.2314299999998</v>
      </c>
      <c r="E94" s="145">
        <v>1620.9929099999999</v>
      </c>
      <c r="F94" s="145">
        <v>0</v>
      </c>
      <c r="G94" s="145">
        <v>863.72420999999997</v>
      </c>
      <c r="H94" s="145">
        <v>1405.0898199999999</v>
      </c>
      <c r="I94" s="145"/>
      <c r="J94" s="145"/>
      <c r="K94" s="145">
        <f t="shared" si="40"/>
        <v>1405.0898199999999</v>
      </c>
      <c r="L94" s="145">
        <f t="shared" si="4"/>
        <v>162.67806363792906</v>
      </c>
      <c r="M94" s="145">
        <f t="shared" si="41"/>
        <v>541.36560999999995</v>
      </c>
      <c r="N94" s="142">
        <f t="shared" si="34"/>
        <v>86.680812194298866</v>
      </c>
      <c r="O94" s="145">
        <f t="shared" si="35"/>
        <v>-215.90309000000002</v>
      </c>
    </row>
    <row r="95" spans="1:15" s="138" customFormat="1" ht="33" customHeight="1" x14ac:dyDescent="0.25">
      <c r="A95" s="135" t="s">
        <v>1143</v>
      </c>
      <c r="B95" s="136" t="s">
        <v>1144</v>
      </c>
      <c r="C95" s="137">
        <f t="shared" ref="C95:I95" si="44">C97+C102+C197+C228+C240+C241+C242+C243</f>
        <v>2956959.2122599995</v>
      </c>
      <c r="D95" s="137">
        <f t="shared" si="44"/>
        <v>3079701.5759200002</v>
      </c>
      <c r="E95" s="137">
        <f t="shared" si="44"/>
        <v>3333999.6952899997</v>
      </c>
      <c r="F95" s="137">
        <f t="shared" si="44"/>
        <v>3498655.6500000004</v>
      </c>
      <c r="G95" s="137">
        <f t="shared" si="44"/>
        <v>3601339.8626200003</v>
      </c>
      <c r="H95" s="137">
        <f t="shared" si="44"/>
        <v>2922532.4546299996</v>
      </c>
      <c r="I95" s="137">
        <f t="shared" si="44"/>
        <v>0</v>
      </c>
      <c r="J95" s="137">
        <f t="shared" si="2"/>
        <v>83.533012305169251</v>
      </c>
      <c r="K95" s="137">
        <f t="shared" si="40"/>
        <v>-576123.19537000079</v>
      </c>
      <c r="L95" s="137">
        <f t="shared" si="4"/>
        <v>81.151253869826007</v>
      </c>
      <c r="M95" s="137">
        <f t="shared" si="41"/>
        <v>-678807.40799000068</v>
      </c>
      <c r="N95" s="137">
        <f t="shared" si="34"/>
        <v>87.658449962029465</v>
      </c>
      <c r="O95" s="137">
        <f t="shared" si="35"/>
        <v>-411467.24066000013</v>
      </c>
    </row>
    <row r="96" spans="1:15" s="138" customFormat="1" ht="40.5" customHeight="1" x14ac:dyDescent="0.25">
      <c r="A96" s="159" t="s">
        <v>1145</v>
      </c>
      <c r="B96" s="136" t="s">
        <v>1146</v>
      </c>
      <c r="C96" s="137">
        <f t="shared" ref="C96:I96" si="45">C97+C102+C197+C228</f>
        <v>2903755.2728499998</v>
      </c>
      <c r="D96" s="137">
        <f t="shared" si="45"/>
        <v>3099676.8095300002</v>
      </c>
      <c r="E96" s="137">
        <f t="shared" si="45"/>
        <v>3330836.81892</v>
      </c>
      <c r="F96" s="137">
        <f t="shared" si="45"/>
        <v>3498655.6500000004</v>
      </c>
      <c r="G96" s="137">
        <f t="shared" si="45"/>
        <v>3590883.04641</v>
      </c>
      <c r="H96" s="137">
        <f t="shared" si="45"/>
        <v>2964908.8360599997</v>
      </c>
      <c r="I96" s="137">
        <f t="shared" si="45"/>
        <v>0</v>
      </c>
      <c r="J96" s="137">
        <f t="shared" ref="J96:J159" si="46">H96/F96*100</f>
        <v>84.744231289523995</v>
      </c>
      <c r="K96" s="137">
        <f t="shared" si="40"/>
        <v>-533746.81394000072</v>
      </c>
      <c r="L96" s="137">
        <f t="shared" ref="L96:L159" si="47">H96/G96*100</f>
        <v>82.567680365535139</v>
      </c>
      <c r="M96" s="137">
        <f t="shared" si="41"/>
        <v>-625974.2103500003</v>
      </c>
      <c r="N96" s="137">
        <f t="shared" si="34"/>
        <v>89.013932451405722</v>
      </c>
      <c r="O96" s="137">
        <f t="shared" si="35"/>
        <v>-365927.98286000034</v>
      </c>
    </row>
    <row r="97" spans="1:15" s="138" customFormat="1" ht="39" customHeight="1" x14ac:dyDescent="0.25">
      <c r="A97" s="159" t="s">
        <v>1147</v>
      </c>
      <c r="B97" s="139" t="s">
        <v>1148</v>
      </c>
      <c r="C97" s="160">
        <f t="shared" ref="C97:E97" si="48">C98+C99</f>
        <v>409467.91499999998</v>
      </c>
      <c r="D97" s="160">
        <f t="shared" si="48"/>
        <v>239104</v>
      </c>
      <c r="E97" s="160">
        <f t="shared" si="48"/>
        <v>314053</v>
      </c>
      <c r="F97" s="160">
        <f>F98+F99</f>
        <v>4220</v>
      </c>
      <c r="G97" s="160">
        <f>G98+G99</f>
        <v>4220</v>
      </c>
      <c r="H97" s="160">
        <f t="shared" ref="H97:I97" si="49">H98+H99</f>
        <v>59698</v>
      </c>
      <c r="I97" s="160">
        <f t="shared" si="49"/>
        <v>0</v>
      </c>
      <c r="J97" s="160">
        <f t="shared" si="46"/>
        <v>1414.6445497630332</v>
      </c>
      <c r="K97" s="137">
        <f t="shared" si="40"/>
        <v>55478</v>
      </c>
      <c r="L97" s="160">
        <f t="shared" si="47"/>
        <v>1414.6445497630332</v>
      </c>
      <c r="M97" s="137">
        <f t="shared" si="41"/>
        <v>55478</v>
      </c>
      <c r="N97" s="160">
        <f t="shared" si="34"/>
        <v>19.008893403342746</v>
      </c>
      <c r="O97" s="137">
        <f t="shared" si="35"/>
        <v>-254355</v>
      </c>
    </row>
    <row r="98" spans="1:15" s="138" customFormat="1" ht="38.25" customHeight="1" x14ac:dyDescent="0.25">
      <c r="A98" s="140" t="s">
        <v>1149</v>
      </c>
      <c r="B98" s="141" t="s">
        <v>1150</v>
      </c>
      <c r="C98" s="161">
        <v>409467.91499999998</v>
      </c>
      <c r="D98" s="161">
        <v>239104</v>
      </c>
      <c r="E98" s="161">
        <v>124453</v>
      </c>
      <c r="F98" s="161">
        <v>4220</v>
      </c>
      <c r="G98" s="161">
        <v>4220</v>
      </c>
      <c r="H98" s="161">
        <v>4220</v>
      </c>
      <c r="I98" s="161"/>
      <c r="J98" s="161">
        <f t="shared" si="46"/>
        <v>100</v>
      </c>
      <c r="K98" s="142">
        <f t="shared" si="40"/>
        <v>0</v>
      </c>
      <c r="L98" s="161">
        <f t="shared" si="47"/>
        <v>100</v>
      </c>
      <c r="M98" s="142">
        <f t="shared" si="41"/>
        <v>0</v>
      </c>
      <c r="N98" s="161">
        <f t="shared" si="34"/>
        <v>3.3908383084377234</v>
      </c>
      <c r="O98" s="142">
        <f t="shared" si="35"/>
        <v>-120233</v>
      </c>
    </row>
    <row r="99" spans="1:15" s="138" customFormat="1" ht="38.25" customHeight="1" x14ac:dyDescent="0.25">
      <c r="A99" s="140" t="s">
        <v>1151</v>
      </c>
      <c r="B99" s="141" t="s">
        <v>1152</v>
      </c>
      <c r="C99" s="161">
        <f t="shared" ref="C99:D99" si="50">C101</f>
        <v>0</v>
      </c>
      <c r="D99" s="161">
        <f t="shared" si="50"/>
        <v>0</v>
      </c>
      <c r="E99" s="161">
        <f>E100+E101</f>
        <v>189600</v>
      </c>
      <c r="F99" s="161">
        <f t="shared" ref="F99:H99" si="51">F100+F101</f>
        <v>0</v>
      </c>
      <c r="G99" s="161">
        <f t="shared" si="51"/>
        <v>0</v>
      </c>
      <c r="H99" s="161">
        <f t="shared" si="51"/>
        <v>55478</v>
      </c>
      <c r="I99" s="161">
        <f t="shared" ref="I99" si="52">I101</f>
        <v>0</v>
      </c>
      <c r="J99" s="161"/>
      <c r="K99" s="142">
        <f t="shared" si="40"/>
        <v>55478</v>
      </c>
      <c r="L99" s="161"/>
      <c r="M99" s="142">
        <f t="shared" si="41"/>
        <v>55478</v>
      </c>
      <c r="N99" s="161">
        <f t="shared" si="34"/>
        <v>29.260548523206754</v>
      </c>
      <c r="O99" s="142">
        <f t="shared" si="35"/>
        <v>-134122</v>
      </c>
    </row>
    <row r="100" spans="1:15" s="138" customFormat="1" ht="35.25" hidden="1" customHeight="1" x14ac:dyDescent="0.25">
      <c r="A100" s="140"/>
      <c r="B100" s="144" t="s">
        <v>1153</v>
      </c>
      <c r="C100" s="161"/>
      <c r="D100" s="161"/>
      <c r="E100" s="161">
        <v>0</v>
      </c>
      <c r="F100" s="161">
        <v>0</v>
      </c>
      <c r="G100" s="161">
        <v>0</v>
      </c>
      <c r="H100" s="161">
        <v>55478</v>
      </c>
      <c r="I100" s="161"/>
      <c r="J100" s="161"/>
      <c r="K100" s="142"/>
      <c r="L100" s="161"/>
      <c r="M100" s="142">
        <f t="shared" si="41"/>
        <v>55478</v>
      </c>
      <c r="N100" s="161"/>
      <c r="O100" s="142">
        <f t="shared" si="35"/>
        <v>55478</v>
      </c>
    </row>
    <row r="101" spans="1:15" s="157" customFormat="1" ht="52.5" hidden="1" customHeight="1" x14ac:dyDescent="0.25">
      <c r="A101" s="143"/>
      <c r="B101" s="144" t="s">
        <v>1154</v>
      </c>
      <c r="C101" s="162"/>
      <c r="D101" s="162"/>
      <c r="E101" s="162">
        <v>189600</v>
      </c>
      <c r="F101" s="162">
        <v>0</v>
      </c>
      <c r="G101" s="162">
        <v>0</v>
      </c>
      <c r="H101" s="162">
        <v>0</v>
      </c>
      <c r="I101" s="162"/>
      <c r="J101" s="162"/>
      <c r="K101" s="145">
        <f t="shared" si="40"/>
        <v>0</v>
      </c>
      <c r="L101" s="162"/>
      <c r="M101" s="145">
        <f t="shared" si="41"/>
        <v>0</v>
      </c>
      <c r="N101" s="162">
        <f t="shared" si="34"/>
        <v>0</v>
      </c>
      <c r="O101" s="145">
        <f t="shared" si="35"/>
        <v>-189600</v>
      </c>
    </row>
    <row r="102" spans="1:15" s="138" customFormat="1" ht="40.5" customHeight="1" x14ac:dyDescent="0.25">
      <c r="A102" s="135" t="s">
        <v>1155</v>
      </c>
      <c r="B102" s="139" t="s">
        <v>1156</v>
      </c>
      <c r="C102" s="137">
        <v>631545.65167000005</v>
      </c>
      <c r="D102" s="137">
        <f>D103+D107+D108+D113+D114+D119+D122+D124+D125+D128+D135+D136+D141+D149</f>
        <v>943890.24179999996</v>
      </c>
      <c r="E102" s="137">
        <f>E103+E107+E108+E113+E114+E116+E119+E122+E123+E124+E125+E126+E128+E135+E136+E141+E149</f>
        <v>1076627.24242</v>
      </c>
      <c r="F102" s="137">
        <f t="shared" ref="F102:H102" si="53">F103+F107+F108+F113+F114+F116+F119+F122+F123+F124+F125+F126+F128+F135+F136+F141+F149</f>
        <v>1581365.6500000001</v>
      </c>
      <c r="G102" s="137">
        <f t="shared" si="53"/>
        <v>1667517.9764100001</v>
      </c>
      <c r="H102" s="137">
        <f t="shared" si="53"/>
        <v>1019987.7777399999</v>
      </c>
      <c r="I102" s="137">
        <f>I103+I107+I108+I113+I114+I116+I119+I122+I123+I124+I125+I128+I135+I136+I141+I149</f>
        <v>0</v>
      </c>
      <c r="J102" s="137">
        <f t="shared" si="46"/>
        <v>64.500438449513553</v>
      </c>
      <c r="K102" s="137">
        <f t="shared" si="40"/>
        <v>-561377.87226000021</v>
      </c>
      <c r="L102" s="137">
        <f t="shared" si="47"/>
        <v>61.168022904072785</v>
      </c>
      <c r="M102" s="137">
        <f t="shared" si="41"/>
        <v>-647530.19867000019</v>
      </c>
      <c r="N102" s="137">
        <f t="shared" si="34"/>
        <v>94.739175970256142</v>
      </c>
      <c r="O102" s="137">
        <f t="shared" si="35"/>
        <v>-56639.464680000092</v>
      </c>
    </row>
    <row r="103" spans="1:15" s="138" customFormat="1" ht="93.75" customHeight="1" x14ac:dyDescent="0.25">
      <c r="A103" s="140" t="s">
        <v>1157</v>
      </c>
      <c r="B103" s="163" t="s">
        <v>1158</v>
      </c>
      <c r="C103" s="142">
        <f t="shared" ref="C103" si="54">SUM(C104:C106)</f>
        <v>0</v>
      </c>
      <c r="D103" s="142">
        <f t="shared" ref="D103:E103" si="55">SUM(D104:D106)</f>
        <v>109578</v>
      </c>
      <c r="E103" s="142">
        <f t="shared" si="55"/>
        <v>70940.175040000002</v>
      </c>
      <c r="F103" s="142">
        <f>SUM(F104:F106)</f>
        <v>53330.78</v>
      </c>
      <c r="G103" s="142">
        <f>SUM(G104:G106)</f>
        <v>227536.57</v>
      </c>
      <c r="H103" s="142">
        <f t="shared" ref="H103:I103" si="56">SUM(H104:H106)</f>
        <v>215012.14684999999</v>
      </c>
      <c r="I103" s="142">
        <f t="shared" si="56"/>
        <v>0</v>
      </c>
      <c r="J103" s="142">
        <f t="shared" si="46"/>
        <v>403.16707696755981</v>
      </c>
      <c r="K103" s="142">
        <f t="shared" si="40"/>
        <v>161681.36684999999</v>
      </c>
      <c r="L103" s="142">
        <f t="shared" si="47"/>
        <v>94.495643865071884</v>
      </c>
      <c r="M103" s="142">
        <f t="shared" si="41"/>
        <v>-12524.423150000017</v>
      </c>
      <c r="N103" s="142">
        <f t="shared" si="34"/>
        <v>303.08939430832277</v>
      </c>
      <c r="O103" s="142">
        <f t="shared" si="35"/>
        <v>144071.97180999999</v>
      </c>
    </row>
    <row r="104" spans="1:15" s="157" customFormat="1" ht="48.75" customHeight="1" x14ac:dyDescent="0.25">
      <c r="A104" s="143"/>
      <c r="B104" s="164" t="s">
        <v>1159</v>
      </c>
      <c r="C104" s="162"/>
      <c r="D104" s="162">
        <v>109578</v>
      </c>
      <c r="E104" s="162">
        <v>67369.569170000002</v>
      </c>
      <c r="F104" s="162">
        <v>42307</v>
      </c>
      <c r="G104" s="162">
        <v>207004</v>
      </c>
      <c r="H104" s="162">
        <v>197142.34815999999</v>
      </c>
      <c r="I104" s="162"/>
      <c r="J104" s="145">
        <f t="shared" si="46"/>
        <v>465.980448058241</v>
      </c>
      <c r="K104" s="145">
        <f t="shared" si="40"/>
        <v>154835.34815999999</v>
      </c>
      <c r="L104" s="145">
        <f t="shared" si="47"/>
        <v>95.236009043303511</v>
      </c>
      <c r="M104" s="145">
        <f t="shared" si="41"/>
        <v>-9861.6518400000059</v>
      </c>
      <c r="N104" s="145">
        <f t="shared" si="34"/>
        <v>292.6281859730052</v>
      </c>
      <c r="O104" s="145">
        <f t="shared" si="35"/>
        <v>129772.77898999999</v>
      </c>
    </row>
    <row r="105" spans="1:15" s="157" customFormat="1" ht="32.25" customHeight="1" x14ac:dyDescent="0.25">
      <c r="A105" s="143"/>
      <c r="B105" s="164" t="s">
        <v>1160</v>
      </c>
      <c r="C105" s="162"/>
      <c r="D105" s="162"/>
      <c r="E105" s="162">
        <v>2853.0155</v>
      </c>
      <c r="F105" s="162">
        <v>11023.78</v>
      </c>
      <c r="G105" s="162">
        <v>18416.78</v>
      </c>
      <c r="H105" s="162">
        <v>15754.008690000001</v>
      </c>
      <c r="I105" s="162"/>
      <c r="J105" s="145">
        <f t="shared" si="46"/>
        <v>142.90931685864558</v>
      </c>
      <c r="K105" s="145">
        <f t="shared" si="40"/>
        <v>4730.2286899999999</v>
      </c>
      <c r="L105" s="145">
        <f t="shared" si="47"/>
        <v>85.541602223624338</v>
      </c>
      <c r="M105" s="145">
        <f t="shared" si="41"/>
        <v>-2662.7713099999983</v>
      </c>
      <c r="N105" s="145">
        <f t="shared" si="34"/>
        <v>552.18798110280159</v>
      </c>
      <c r="O105" s="145">
        <f t="shared" si="35"/>
        <v>12900.993190000001</v>
      </c>
    </row>
    <row r="106" spans="1:15" s="157" customFormat="1" ht="40.5" customHeight="1" x14ac:dyDescent="0.25">
      <c r="A106" s="143"/>
      <c r="B106" s="164" t="s">
        <v>1161</v>
      </c>
      <c r="C106" s="162"/>
      <c r="D106" s="162"/>
      <c r="E106" s="162">
        <v>717.59037000000001</v>
      </c>
      <c r="F106" s="162">
        <v>0</v>
      </c>
      <c r="G106" s="162">
        <v>2115.79</v>
      </c>
      <c r="H106" s="162">
        <v>2115.79</v>
      </c>
      <c r="I106" s="162"/>
      <c r="J106" s="145" t="e">
        <f t="shared" si="46"/>
        <v>#DIV/0!</v>
      </c>
      <c r="K106" s="145">
        <f t="shared" si="40"/>
        <v>2115.79</v>
      </c>
      <c r="L106" s="145">
        <f t="shared" si="47"/>
        <v>100</v>
      </c>
      <c r="M106" s="145">
        <f t="shared" si="41"/>
        <v>0</v>
      </c>
      <c r="N106" s="145">
        <f t="shared" si="34"/>
        <v>294.84648741872053</v>
      </c>
      <c r="O106" s="145">
        <f t="shared" si="35"/>
        <v>1398.1996300000001</v>
      </c>
    </row>
    <row r="107" spans="1:15" s="138" customFormat="1" ht="101.25" customHeight="1" x14ac:dyDescent="0.25">
      <c r="A107" s="140" t="s">
        <v>1162</v>
      </c>
      <c r="B107" s="163" t="s">
        <v>1163</v>
      </c>
      <c r="C107" s="142"/>
      <c r="D107" s="142">
        <v>84091.241219999996</v>
      </c>
      <c r="E107" s="142">
        <v>46525.1371</v>
      </c>
      <c r="F107" s="142">
        <v>162346</v>
      </c>
      <c r="G107" s="142">
        <v>128799.71988999999</v>
      </c>
      <c r="H107" s="142">
        <v>40892.503219999999</v>
      </c>
      <c r="I107" s="142"/>
      <c r="J107" s="142">
        <f t="shared" si="46"/>
        <v>25.188488302760771</v>
      </c>
      <c r="K107" s="142">
        <f t="shared" si="40"/>
        <v>-121453.49678</v>
      </c>
      <c r="L107" s="142">
        <f t="shared" si="47"/>
        <v>31.748906950204393</v>
      </c>
      <c r="M107" s="142">
        <f t="shared" si="41"/>
        <v>-87907.216669999994</v>
      </c>
      <c r="N107" s="142">
        <f t="shared" si="34"/>
        <v>87.893353505023839</v>
      </c>
      <c r="O107" s="142">
        <f t="shared" si="35"/>
        <v>-5632.6338800000012</v>
      </c>
    </row>
    <row r="108" spans="1:15" s="138" customFormat="1" ht="39" hidden="1" customHeight="1" x14ac:dyDescent="0.25">
      <c r="A108" s="140" t="s">
        <v>1164</v>
      </c>
      <c r="B108" s="163" t="s">
        <v>1165</v>
      </c>
      <c r="C108" s="161">
        <f t="shared" ref="C108" si="57">SUM(C109:C112)</f>
        <v>0</v>
      </c>
      <c r="D108" s="161">
        <f t="shared" ref="D108:E108" si="58">SUM(D109:D112)</f>
        <v>2578.5399900000002</v>
      </c>
      <c r="E108" s="161">
        <f t="shared" si="58"/>
        <v>544.83286999999996</v>
      </c>
      <c r="F108" s="161">
        <f>SUM(F109:F112)</f>
        <v>0</v>
      </c>
      <c r="G108" s="161">
        <f>SUM(G109:G112)</f>
        <v>0</v>
      </c>
      <c r="H108" s="161">
        <f t="shared" ref="H108:I108" si="59">SUM(H109:H112)</f>
        <v>0</v>
      </c>
      <c r="I108" s="161">
        <f t="shared" si="59"/>
        <v>0</v>
      </c>
      <c r="J108" s="142" t="e">
        <f t="shared" si="46"/>
        <v>#DIV/0!</v>
      </c>
      <c r="K108" s="142">
        <f t="shared" si="40"/>
        <v>0</v>
      </c>
      <c r="L108" s="142"/>
      <c r="M108" s="142">
        <f t="shared" si="41"/>
        <v>0</v>
      </c>
      <c r="N108" s="142">
        <f t="shared" si="34"/>
        <v>0</v>
      </c>
      <c r="O108" s="142">
        <f t="shared" si="35"/>
        <v>-544.83286999999996</v>
      </c>
    </row>
    <row r="109" spans="1:15" s="157" customFormat="1" ht="63.75" hidden="1" customHeight="1" x14ac:dyDescent="0.25">
      <c r="A109" s="143"/>
      <c r="B109" s="165" t="s">
        <v>1166</v>
      </c>
      <c r="C109" s="162"/>
      <c r="D109" s="162"/>
      <c r="E109" s="162">
        <v>272.81952000000001</v>
      </c>
      <c r="F109" s="162">
        <v>0</v>
      </c>
      <c r="G109" s="162">
        <v>0</v>
      </c>
      <c r="H109" s="162">
        <v>0</v>
      </c>
      <c r="I109" s="162"/>
      <c r="J109" s="145" t="e">
        <f t="shared" si="46"/>
        <v>#DIV/0!</v>
      </c>
      <c r="K109" s="145">
        <f t="shared" si="40"/>
        <v>0</v>
      </c>
      <c r="L109" s="145"/>
      <c r="M109" s="145">
        <f t="shared" si="41"/>
        <v>0</v>
      </c>
      <c r="N109" s="145">
        <f t="shared" si="34"/>
        <v>0</v>
      </c>
      <c r="O109" s="145">
        <f t="shared" si="35"/>
        <v>-272.81952000000001</v>
      </c>
    </row>
    <row r="110" spans="1:15" s="157" customFormat="1" ht="69.75" hidden="1" customHeight="1" x14ac:dyDescent="0.25">
      <c r="A110" s="143"/>
      <c r="B110" s="165" t="s">
        <v>1167</v>
      </c>
      <c r="C110" s="162"/>
      <c r="D110" s="162"/>
      <c r="E110" s="162">
        <v>189</v>
      </c>
      <c r="F110" s="162">
        <v>0</v>
      </c>
      <c r="G110" s="162">
        <v>0</v>
      </c>
      <c r="H110" s="162">
        <v>0</v>
      </c>
      <c r="I110" s="162"/>
      <c r="J110" s="145" t="e">
        <f t="shared" si="46"/>
        <v>#DIV/0!</v>
      </c>
      <c r="K110" s="145">
        <f t="shared" si="40"/>
        <v>0</v>
      </c>
      <c r="L110" s="145"/>
      <c r="M110" s="145">
        <f t="shared" si="41"/>
        <v>0</v>
      </c>
      <c r="N110" s="145">
        <f t="shared" si="34"/>
        <v>0</v>
      </c>
      <c r="O110" s="145">
        <f t="shared" si="35"/>
        <v>-189</v>
      </c>
    </row>
    <row r="111" spans="1:15" s="157" customFormat="1" ht="65.25" hidden="1" customHeight="1" x14ac:dyDescent="0.25">
      <c r="A111" s="143"/>
      <c r="B111" s="165" t="s">
        <v>1168</v>
      </c>
      <c r="C111" s="162"/>
      <c r="D111" s="162"/>
      <c r="E111" s="162">
        <v>83.013350000000003</v>
      </c>
      <c r="F111" s="162">
        <v>0</v>
      </c>
      <c r="G111" s="162">
        <v>0</v>
      </c>
      <c r="H111" s="162">
        <v>0</v>
      </c>
      <c r="I111" s="162"/>
      <c r="J111" s="145" t="e">
        <f t="shared" si="46"/>
        <v>#DIV/0!</v>
      </c>
      <c r="K111" s="145">
        <f t="shared" si="40"/>
        <v>0</v>
      </c>
      <c r="L111" s="145"/>
      <c r="M111" s="145">
        <f t="shared" si="41"/>
        <v>0</v>
      </c>
      <c r="N111" s="145">
        <f t="shared" si="34"/>
        <v>0</v>
      </c>
      <c r="O111" s="145">
        <f t="shared" si="35"/>
        <v>-83.013350000000003</v>
      </c>
    </row>
    <row r="112" spans="1:15" s="157" customFormat="1" ht="111.75" hidden="1" customHeight="1" x14ac:dyDescent="0.25">
      <c r="A112" s="143"/>
      <c r="B112" s="165" t="s">
        <v>1169</v>
      </c>
      <c r="C112" s="162"/>
      <c r="D112" s="162">
        <v>2578.5399900000002</v>
      </c>
      <c r="E112" s="162">
        <v>0</v>
      </c>
      <c r="F112" s="162">
        <v>0</v>
      </c>
      <c r="G112" s="162">
        <v>0</v>
      </c>
      <c r="H112" s="162">
        <v>0</v>
      </c>
      <c r="I112" s="162"/>
      <c r="J112" s="145" t="e">
        <f t="shared" si="46"/>
        <v>#DIV/0!</v>
      </c>
      <c r="K112" s="145">
        <f t="shared" si="40"/>
        <v>0</v>
      </c>
      <c r="L112" s="142"/>
      <c r="M112" s="142">
        <f t="shared" si="41"/>
        <v>0</v>
      </c>
      <c r="N112" s="142"/>
      <c r="O112" s="142">
        <f t="shared" si="35"/>
        <v>0</v>
      </c>
    </row>
    <row r="113" spans="1:15" s="138" customFormat="1" ht="11.25" hidden="1" customHeight="1" x14ac:dyDescent="0.25">
      <c r="A113" s="140" t="s">
        <v>1170</v>
      </c>
      <c r="B113" s="163" t="s">
        <v>1171</v>
      </c>
      <c r="C113" s="161"/>
      <c r="D113" s="161">
        <v>2773.0307200000002</v>
      </c>
      <c r="E113" s="161">
        <v>0</v>
      </c>
      <c r="F113" s="161">
        <v>0</v>
      </c>
      <c r="G113" s="161">
        <v>0</v>
      </c>
      <c r="H113" s="161">
        <v>0</v>
      </c>
      <c r="I113" s="161"/>
      <c r="J113" s="142" t="e">
        <f t="shared" si="46"/>
        <v>#DIV/0!</v>
      </c>
      <c r="K113" s="142">
        <f t="shared" si="40"/>
        <v>0</v>
      </c>
      <c r="L113" s="142"/>
      <c r="M113" s="142">
        <f t="shared" si="41"/>
        <v>0</v>
      </c>
      <c r="N113" s="142"/>
      <c r="O113" s="142">
        <f t="shared" si="35"/>
        <v>0</v>
      </c>
    </row>
    <row r="114" spans="1:15" s="138" customFormat="1" ht="87" customHeight="1" x14ac:dyDescent="0.25">
      <c r="A114" s="140" t="s">
        <v>1172</v>
      </c>
      <c r="B114" s="163" t="s">
        <v>1173</v>
      </c>
      <c r="C114" s="161"/>
      <c r="D114" s="161">
        <v>3210.2233900000001</v>
      </c>
      <c r="E114" s="161">
        <f>E115</f>
        <v>0</v>
      </c>
      <c r="F114" s="161">
        <f>F115</f>
        <v>6275</v>
      </c>
      <c r="G114" s="161">
        <f>G115</f>
        <v>6275</v>
      </c>
      <c r="H114" s="161">
        <f t="shared" ref="H114:I114" si="60">H115</f>
        <v>5968.8681200000001</v>
      </c>
      <c r="I114" s="161">
        <f t="shared" si="60"/>
        <v>0</v>
      </c>
      <c r="J114" s="142">
        <f t="shared" si="46"/>
        <v>95.121404302788847</v>
      </c>
      <c r="K114" s="142">
        <f t="shared" si="40"/>
        <v>-306.13187999999991</v>
      </c>
      <c r="L114" s="142">
        <f t="shared" si="47"/>
        <v>95.121404302788847</v>
      </c>
      <c r="M114" s="142">
        <f t="shared" si="41"/>
        <v>-306.13187999999991</v>
      </c>
      <c r="N114" s="145"/>
      <c r="O114" s="142">
        <f t="shared" si="35"/>
        <v>5968.8681200000001</v>
      </c>
    </row>
    <row r="115" spans="1:15" s="157" customFormat="1" ht="66.75" customHeight="1" x14ac:dyDescent="0.25">
      <c r="A115" s="143"/>
      <c r="B115" s="165" t="s">
        <v>1174</v>
      </c>
      <c r="C115" s="162"/>
      <c r="D115" s="162"/>
      <c r="E115" s="162">
        <v>0</v>
      </c>
      <c r="F115" s="162">
        <v>6275</v>
      </c>
      <c r="G115" s="162">
        <v>6275</v>
      </c>
      <c r="H115" s="162">
        <v>5968.8681200000001</v>
      </c>
      <c r="I115" s="162"/>
      <c r="J115" s="145">
        <f t="shared" si="46"/>
        <v>95.121404302788847</v>
      </c>
      <c r="K115" s="145">
        <f t="shared" si="40"/>
        <v>-306.13187999999991</v>
      </c>
      <c r="L115" s="145">
        <f t="shared" si="47"/>
        <v>95.121404302788847</v>
      </c>
      <c r="M115" s="145">
        <f t="shared" si="41"/>
        <v>-306.13187999999991</v>
      </c>
      <c r="N115" s="145"/>
      <c r="O115" s="145">
        <f t="shared" si="35"/>
        <v>5968.8681200000001</v>
      </c>
    </row>
    <row r="116" spans="1:15" s="138" customFormat="1" ht="94.5" customHeight="1" x14ac:dyDescent="0.25">
      <c r="A116" s="140" t="s">
        <v>1175</v>
      </c>
      <c r="B116" s="163" t="s">
        <v>1176</v>
      </c>
      <c r="C116" s="161"/>
      <c r="D116" s="161"/>
      <c r="E116" s="161">
        <f>E117+E118</f>
        <v>0</v>
      </c>
      <c r="F116" s="161">
        <f>F117+F118</f>
        <v>0</v>
      </c>
      <c r="G116" s="161">
        <f>G117+G118</f>
        <v>25531.38</v>
      </c>
      <c r="H116" s="161">
        <f t="shared" ref="H116:I116" si="61">H117+H118</f>
        <v>18502.531950000001</v>
      </c>
      <c r="I116" s="161">
        <f t="shared" si="61"/>
        <v>0</v>
      </c>
      <c r="J116" s="142" t="e">
        <f t="shared" si="46"/>
        <v>#DIV/0!</v>
      </c>
      <c r="K116" s="142">
        <f t="shared" si="40"/>
        <v>18502.531950000001</v>
      </c>
      <c r="L116" s="142">
        <f t="shared" si="47"/>
        <v>72.469768379147553</v>
      </c>
      <c r="M116" s="142">
        <f t="shared" si="41"/>
        <v>-7028.8480500000005</v>
      </c>
      <c r="N116" s="142"/>
      <c r="O116" s="142">
        <f t="shared" si="35"/>
        <v>18502.531950000001</v>
      </c>
    </row>
    <row r="117" spans="1:15" s="157" customFormat="1" ht="99.75" customHeight="1" x14ac:dyDescent="0.25">
      <c r="A117" s="143"/>
      <c r="B117" s="165" t="s">
        <v>1177</v>
      </c>
      <c r="C117" s="162"/>
      <c r="D117" s="162"/>
      <c r="E117" s="162">
        <v>0</v>
      </c>
      <c r="F117" s="162">
        <v>0</v>
      </c>
      <c r="G117" s="162">
        <v>25531.38</v>
      </c>
      <c r="H117" s="162">
        <v>18502.531950000001</v>
      </c>
      <c r="I117" s="162"/>
      <c r="J117" s="145" t="e">
        <f t="shared" si="46"/>
        <v>#DIV/0!</v>
      </c>
      <c r="K117" s="145">
        <f t="shared" si="40"/>
        <v>18502.531950000001</v>
      </c>
      <c r="L117" s="145">
        <f t="shared" si="47"/>
        <v>72.469768379147553</v>
      </c>
      <c r="M117" s="145">
        <f t="shared" si="41"/>
        <v>-7028.8480500000005</v>
      </c>
      <c r="N117" s="145"/>
      <c r="O117" s="145">
        <f t="shared" si="35"/>
        <v>18502.531950000001</v>
      </c>
    </row>
    <row r="118" spans="1:15" s="157" customFormat="1" ht="112.5" hidden="1" customHeight="1" x14ac:dyDescent="0.25">
      <c r="A118" s="143"/>
      <c r="B118" s="165" t="s">
        <v>1178</v>
      </c>
      <c r="C118" s="162"/>
      <c r="D118" s="162"/>
      <c r="E118" s="162">
        <v>0</v>
      </c>
      <c r="F118" s="162">
        <v>0</v>
      </c>
      <c r="G118" s="162">
        <v>0</v>
      </c>
      <c r="H118" s="162">
        <v>0</v>
      </c>
      <c r="I118" s="162"/>
      <c r="J118" s="145" t="e">
        <f t="shared" si="46"/>
        <v>#DIV/0!</v>
      </c>
      <c r="K118" s="145">
        <f t="shared" si="40"/>
        <v>0</v>
      </c>
      <c r="L118" s="142"/>
      <c r="M118" s="142">
        <f t="shared" si="41"/>
        <v>0</v>
      </c>
      <c r="N118" s="142"/>
      <c r="O118" s="142">
        <f t="shared" si="35"/>
        <v>0</v>
      </c>
    </row>
    <row r="119" spans="1:15" s="138" customFormat="1" ht="54" hidden="1" customHeight="1" x14ac:dyDescent="0.25">
      <c r="A119" s="140" t="s">
        <v>1179</v>
      </c>
      <c r="B119" s="163" t="s">
        <v>1180</v>
      </c>
      <c r="C119" s="161">
        <f t="shared" ref="C119:E119" si="62">C120</f>
        <v>0</v>
      </c>
      <c r="D119" s="161">
        <f t="shared" si="62"/>
        <v>0</v>
      </c>
      <c r="E119" s="161">
        <f t="shared" si="62"/>
        <v>1773.4484500000001</v>
      </c>
      <c r="F119" s="161">
        <f>F120+F121</f>
        <v>22259.55</v>
      </c>
      <c r="G119" s="161">
        <f>G120+G121</f>
        <v>0</v>
      </c>
      <c r="H119" s="161">
        <f t="shared" ref="H119:I119" si="63">H120+H121</f>
        <v>0</v>
      </c>
      <c r="I119" s="161">
        <f t="shared" si="63"/>
        <v>0</v>
      </c>
      <c r="J119" s="142">
        <f t="shared" si="46"/>
        <v>0</v>
      </c>
      <c r="K119" s="142">
        <f t="shared" si="40"/>
        <v>-22259.55</v>
      </c>
      <c r="L119" s="142"/>
      <c r="M119" s="142">
        <f t="shared" si="41"/>
        <v>0</v>
      </c>
      <c r="N119" s="142">
        <f t="shared" si="34"/>
        <v>0</v>
      </c>
      <c r="O119" s="142">
        <f t="shared" si="35"/>
        <v>-1773.4484500000001</v>
      </c>
    </row>
    <row r="120" spans="1:15" s="157" customFormat="1" ht="83.25" hidden="1" customHeight="1" x14ac:dyDescent="0.25">
      <c r="A120" s="143"/>
      <c r="B120" s="165" t="s">
        <v>1177</v>
      </c>
      <c r="C120" s="162"/>
      <c r="D120" s="162"/>
      <c r="E120" s="162">
        <v>1773.4484500000001</v>
      </c>
      <c r="F120" s="162">
        <v>22259.55</v>
      </c>
      <c r="G120" s="162">
        <v>0</v>
      </c>
      <c r="H120" s="162">
        <v>0</v>
      </c>
      <c r="I120" s="162"/>
      <c r="J120" s="145">
        <f t="shared" si="46"/>
        <v>0</v>
      </c>
      <c r="K120" s="145">
        <f t="shared" si="40"/>
        <v>-22259.55</v>
      </c>
      <c r="L120" s="142"/>
      <c r="M120" s="142">
        <f t="shared" si="41"/>
        <v>0</v>
      </c>
      <c r="N120" s="142">
        <f t="shared" si="34"/>
        <v>0</v>
      </c>
      <c r="O120" s="142">
        <f t="shared" si="35"/>
        <v>-1773.4484500000001</v>
      </c>
    </row>
    <row r="121" spans="1:15" s="157" customFormat="1" ht="15" hidden="1" customHeight="1" x14ac:dyDescent="0.25">
      <c r="A121" s="143"/>
      <c r="B121" s="165" t="s">
        <v>1178</v>
      </c>
      <c r="C121" s="162"/>
      <c r="D121" s="162"/>
      <c r="E121" s="162">
        <v>0</v>
      </c>
      <c r="F121" s="162">
        <v>0</v>
      </c>
      <c r="G121" s="162">
        <v>0</v>
      </c>
      <c r="H121" s="162">
        <v>0</v>
      </c>
      <c r="I121" s="162"/>
      <c r="J121" s="145" t="e">
        <f t="shared" si="46"/>
        <v>#DIV/0!</v>
      </c>
      <c r="K121" s="145">
        <f t="shared" si="40"/>
        <v>0</v>
      </c>
      <c r="L121" s="142"/>
      <c r="M121" s="142">
        <f t="shared" si="41"/>
        <v>0</v>
      </c>
      <c r="N121" s="142"/>
      <c r="O121" s="142">
        <f t="shared" si="35"/>
        <v>0</v>
      </c>
    </row>
    <row r="122" spans="1:15" s="138" customFormat="1" ht="65.25" customHeight="1" x14ac:dyDescent="0.25">
      <c r="A122" s="140" t="s">
        <v>1181</v>
      </c>
      <c r="B122" s="163" t="s">
        <v>1182</v>
      </c>
      <c r="C122" s="161"/>
      <c r="D122" s="161"/>
      <c r="E122" s="161">
        <v>506982.15273999999</v>
      </c>
      <c r="F122" s="161">
        <v>190921.91</v>
      </c>
      <c r="G122" s="161">
        <v>345326.34</v>
      </c>
      <c r="H122" s="161">
        <v>342901.77259000001</v>
      </c>
      <c r="I122" s="161"/>
      <c r="J122" s="142">
        <f t="shared" si="46"/>
        <v>179.60315428962554</v>
      </c>
      <c r="K122" s="142">
        <f t="shared" si="40"/>
        <v>151979.86259</v>
      </c>
      <c r="L122" s="142">
        <f t="shared" si="47"/>
        <v>99.297890971768894</v>
      </c>
      <c r="M122" s="142">
        <f t="shared" si="41"/>
        <v>-2424.5674100000178</v>
      </c>
      <c r="N122" s="142">
        <f t="shared" si="34"/>
        <v>67.635866615181087</v>
      </c>
      <c r="O122" s="142">
        <f t="shared" si="35"/>
        <v>-164080.38014999998</v>
      </c>
    </row>
    <row r="123" spans="1:15" s="138" customFormat="1" ht="84" customHeight="1" x14ac:dyDescent="0.25">
      <c r="A123" s="166" t="s">
        <v>1183</v>
      </c>
      <c r="B123" s="163" t="s">
        <v>1184</v>
      </c>
      <c r="C123" s="161"/>
      <c r="D123" s="161"/>
      <c r="E123" s="161">
        <v>0</v>
      </c>
      <c r="F123" s="161">
        <v>35.07</v>
      </c>
      <c r="G123" s="161">
        <v>35.07</v>
      </c>
      <c r="H123" s="161">
        <v>34.646540000000002</v>
      </c>
      <c r="I123" s="161"/>
      <c r="J123" s="142">
        <f t="shared" si="46"/>
        <v>98.792529227259777</v>
      </c>
      <c r="K123" s="142">
        <f t="shared" si="40"/>
        <v>-0.42345999999999862</v>
      </c>
      <c r="L123" s="142">
        <f t="shared" si="47"/>
        <v>98.792529227259777</v>
      </c>
      <c r="M123" s="142">
        <f t="shared" si="41"/>
        <v>-0.42345999999999862</v>
      </c>
      <c r="N123" s="142"/>
      <c r="O123" s="142">
        <f t="shared" si="35"/>
        <v>34.646540000000002</v>
      </c>
    </row>
    <row r="124" spans="1:15" s="138" customFormat="1" ht="67.5" customHeight="1" x14ac:dyDescent="0.25">
      <c r="A124" s="140" t="s">
        <v>1185</v>
      </c>
      <c r="B124" s="163" t="s">
        <v>1186</v>
      </c>
      <c r="C124" s="161"/>
      <c r="D124" s="161"/>
      <c r="E124" s="161">
        <v>22243.336520000001</v>
      </c>
      <c r="F124" s="161">
        <v>56984</v>
      </c>
      <c r="G124" s="161">
        <v>56889.8</v>
      </c>
      <c r="H124" s="161">
        <v>43882.911650000002</v>
      </c>
      <c r="I124" s="161"/>
      <c r="J124" s="142">
        <f t="shared" si="46"/>
        <v>77.009180910430999</v>
      </c>
      <c r="K124" s="142">
        <f t="shared" si="40"/>
        <v>-13101.088349999998</v>
      </c>
      <c r="L124" s="142">
        <f t="shared" si="47"/>
        <v>77.136695242380881</v>
      </c>
      <c r="M124" s="142">
        <f t="shared" si="41"/>
        <v>-13006.888350000001</v>
      </c>
      <c r="N124" s="142">
        <f t="shared" si="34"/>
        <v>197.28565276411149</v>
      </c>
      <c r="O124" s="142">
        <f t="shared" si="35"/>
        <v>21639.575130000001</v>
      </c>
    </row>
    <row r="125" spans="1:15" s="138" customFormat="1" ht="37.5" customHeight="1" x14ac:dyDescent="0.25">
      <c r="A125" s="140" t="s">
        <v>1187</v>
      </c>
      <c r="B125" s="163" t="s">
        <v>1188</v>
      </c>
      <c r="C125" s="161"/>
      <c r="D125" s="161">
        <v>4746.1753099999996</v>
      </c>
      <c r="E125" s="161">
        <v>3998.4927299999999</v>
      </c>
      <c r="F125" s="161">
        <v>3947.6</v>
      </c>
      <c r="G125" s="161">
        <v>3947.6</v>
      </c>
      <c r="H125" s="161">
        <v>3947.5012499999998</v>
      </c>
      <c r="I125" s="161"/>
      <c r="J125" s="142">
        <f t="shared" si="46"/>
        <v>99.997498480089163</v>
      </c>
      <c r="K125" s="142">
        <f t="shared" si="40"/>
        <v>-9.8750000000109139E-2</v>
      </c>
      <c r="L125" s="142">
        <f t="shared" si="47"/>
        <v>99.997498480089163</v>
      </c>
      <c r="M125" s="142">
        <f t="shared" si="41"/>
        <v>-9.8750000000109139E-2</v>
      </c>
      <c r="N125" s="142">
        <f t="shared" si="34"/>
        <v>98.724732456872573</v>
      </c>
      <c r="O125" s="142">
        <f t="shared" si="35"/>
        <v>-50.991480000000138</v>
      </c>
    </row>
    <row r="126" spans="1:15" s="138" customFormat="1" ht="32.25" customHeight="1" x14ac:dyDescent="0.25">
      <c r="A126" s="140" t="s">
        <v>1189</v>
      </c>
      <c r="B126" s="163" t="s">
        <v>1190</v>
      </c>
      <c r="C126" s="161"/>
      <c r="D126" s="161"/>
      <c r="E126" s="161">
        <f>E127</f>
        <v>0</v>
      </c>
      <c r="F126" s="161">
        <f t="shared" ref="F126:H126" si="64">F127</f>
        <v>0</v>
      </c>
      <c r="G126" s="161">
        <f t="shared" si="64"/>
        <v>0</v>
      </c>
      <c r="H126" s="161">
        <f t="shared" si="64"/>
        <v>598.83450000000005</v>
      </c>
      <c r="I126" s="161"/>
      <c r="J126" s="142"/>
      <c r="K126" s="142"/>
      <c r="L126" s="142"/>
      <c r="M126" s="142">
        <f t="shared" si="41"/>
        <v>598.83450000000005</v>
      </c>
      <c r="N126" s="142"/>
      <c r="O126" s="142">
        <f t="shared" si="35"/>
        <v>598.83450000000005</v>
      </c>
    </row>
    <row r="127" spans="1:15" s="157" customFormat="1" ht="55.5" customHeight="1" x14ac:dyDescent="0.25">
      <c r="A127" s="143"/>
      <c r="B127" s="165" t="s">
        <v>1191</v>
      </c>
      <c r="C127" s="162"/>
      <c r="D127" s="162"/>
      <c r="E127" s="162">
        <v>0</v>
      </c>
      <c r="F127" s="162">
        <v>0</v>
      </c>
      <c r="G127" s="162">
        <v>0</v>
      </c>
      <c r="H127" s="162">
        <v>598.83450000000005</v>
      </c>
      <c r="I127" s="162"/>
      <c r="J127" s="145"/>
      <c r="K127" s="145"/>
      <c r="L127" s="145"/>
      <c r="M127" s="145">
        <f t="shared" si="41"/>
        <v>598.83450000000005</v>
      </c>
      <c r="N127" s="145"/>
      <c r="O127" s="145">
        <f t="shared" si="35"/>
        <v>598.83450000000005</v>
      </c>
    </row>
    <row r="128" spans="1:15" s="138" customFormat="1" ht="69" customHeight="1" x14ac:dyDescent="0.25">
      <c r="A128" s="140" t="s">
        <v>1192</v>
      </c>
      <c r="B128" s="163" t="s">
        <v>1193</v>
      </c>
      <c r="C128" s="161"/>
      <c r="D128" s="161">
        <v>8901.0231399999993</v>
      </c>
      <c r="E128" s="161">
        <f>SUM(E129:E134)</f>
        <v>0</v>
      </c>
      <c r="F128" s="161">
        <f t="shared" ref="F128" si="65">SUM(F129:F134)</f>
        <v>20700</v>
      </c>
      <c r="G128" s="161">
        <f>SUM(G129:G134)</f>
        <v>38507.07</v>
      </c>
      <c r="H128" s="161">
        <f>SUM(H129:H134)</f>
        <v>37462.018219999998</v>
      </c>
      <c r="I128" s="161">
        <f>SUM(I129:I134)</f>
        <v>0</v>
      </c>
      <c r="J128" s="142">
        <f t="shared" si="46"/>
        <v>180.97593342995168</v>
      </c>
      <c r="K128" s="142">
        <f t="shared" si="40"/>
        <v>16762.018219999998</v>
      </c>
      <c r="L128" s="142">
        <f t="shared" si="47"/>
        <v>97.286078166944407</v>
      </c>
      <c r="M128" s="142">
        <f t="shared" si="41"/>
        <v>-1045.0517800000016</v>
      </c>
      <c r="N128" s="142"/>
      <c r="O128" s="142">
        <f t="shared" si="35"/>
        <v>37462.018219999998</v>
      </c>
    </row>
    <row r="129" spans="1:15" s="157" customFormat="1" ht="36.75" customHeight="1" x14ac:dyDescent="0.25">
      <c r="A129" s="143"/>
      <c r="B129" s="165" t="s">
        <v>1194</v>
      </c>
      <c r="C129" s="162"/>
      <c r="D129" s="162"/>
      <c r="E129" s="162">
        <v>0</v>
      </c>
      <c r="F129" s="162">
        <v>20700</v>
      </c>
      <c r="G129" s="162">
        <v>20655.2</v>
      </c>
      <c r="H129" s="162">
        <v>20655.196449999999</v>
      </c>
      <c r="I129" s="162"/>
      <c r="J129" s="145">
        <f t="shared" si="46"/>
        <v>99.783557729468598</v>
      </c>
      <c r="K129" s="145">
        <f t="shared" si="40"/>
        <v>-44.803550000000541</v>
      </c>
      <c r="L129" s="145">
        <f t="shared" si="47"/>
        <v>99.999982813044653</v>
      </c>
      <c r="M129" s="145">
        <f t="shared" si="41"/>
        <v>-3.550000001268927E-3</v>
      </c>
      <c r="N129" s="145"/>
      <c r="O129" s="145">
        <f t="shared" si="35"/>
        <v>20655.196449999999</v>
      </c>
    </row>
    <row r="130" spans="1:15" s="157" customFormat="1" ht="76.5" customHeight="1" x14ac:dyDescent="0.25">
      <c r="A130" s="143"/>
      <c r="B130" s="165" t="s">
        <v>1195</v>
      </c>
      <c r="C130" s="162"/>
      <c r="D130" s="162"/>
      <c r="E130" s="162">
        <v>0</v>
      </c>
      <c r="F130" s="162">
        <v>0</v>
      </c>
      <c r="G130" s="162">
        <v>9750.48</v>
      </c>
      <c r="H130" s="162">
        <v>9638.8729399999993</v>
      </c>
      <c r="I130" s="162"/>
      <c r="J130" s="145" t="e">
        <f t="shared" si="46"/>
        <v>#DIV/0!</v>
      </c>
      <c r="K130" s="145">
        <f t="shared" si="40"/>
        <v>9638.8729399999993</v>
      </c>
      <c r="L130" s="145">
        <f t="shared" si="47"/>
        <v>98.855368556214657</v>
      </c>
      <c r="M130" s="145">
        <f t="shared" si="41"/>
        <v>-111.60706000000027</v>
      </c>
      <c r="N130" s="145"/>
      <c r="O130" s="145">
        <f t="shared" si="35"/>
        <v>9638.8729399999993</v>
      </c>
    </row>
    <row r="131" spans="1:15" s="157" customFormat="1" ht="27.75" customHeight="1" x14ac:dyDescent="0.25">
      <c r="A131" s="143"/>
      <c r="B131" s="165" t="s">
        <v>1196</v>
      </c>
      <c r="C131" s="162"/>
      <c r="D131" s="162"/>
      <c r="E131" s="162">
        <v>0</v>
      </c>
      <c r="F131" s="162">
        <v>0</v>
      </c>
      <c r="G131" s="162">
        <v>7402.08</v>
      </c>
      <c r="H131" s="162">
        <v>6482.04054</v>
      </c>
      <c r="I131" s="162"/>
      <c r="J131" s="145"/>
      <c r="K131" s="145"/>
      <c r="L131" s="145">
        <f t="shared" si="47"/>
        <v>87.570528013747477</v>
      </c>
      <c r="M131" s="145">
        <f t="shared" si="41"/>
        <v>-920.03945999999996</v>
      </c>
      <c r="N131" s="145"/>
      <c r="O131" s="145">
        <f t="shared" si="35"/>
        <v>6482.04054</v>
      </c>
    </row>
    <row r="132" spans="1:15" s="157" customFormat="1" ht="39.75" customHeight="1" x14ac:dyDescent="0.25">
      <c r="A132" s="143"/>
      <c r="B132" s="165" t="s">
        <v>1197</v>
      </c>
      <c r="C132" s="162"/>
      <c r="D132" s="162"/>
      <c r="E132" s="162">
        <v>0</v>
      </c>
      <c r="F132" s="162">
        <v>0</v>
      </c>
      <c r="G132" s="162">
        <v>699.31</v>
      </c>
      <c r="H132" s="162">
        <v>685.90828999999997</v>
      </c>
      <c r="I132" s="162"/>
      <c r="J132" s="145"/>
      <c r="K132" s="145"/>
      <c r="L132" s="145">
        <f t="shared" si="47"/>
        <v>98.083580958373247</v>
      </c>
      <c r="M132" s="145">
        <f t="shared" si="41"/>
        <v>-13.40170999999998</v>
      </c>
      <c r="N132" s="145"/>
      <c r="O132" s="145">
        <f t="shared" si="35"/>
        <v>685.90828999999997</v>
      </c>
    </row>
    <row r="133" spans="1:15" s="157" customFormat="1" ht="33.75" hidden="1" customHeight="1" x14ac:dyDescent="0.25">
      <c r="A133" s="143"/>
      <c r="B133" s="165" t="s">
        <v>1198</v>
      </c>
      <c r="C133" s="162"/>
      <c r="D133" s="162"/>
      <c r="E133" s="162">
        <v>0</v>
      </c>
      <c r="F133" s="162">
        <v>0</v>
      </c>
      <c r="G133" s="162">
        <v>0</v>
      </c>
      <c r="H133" s="162">
        <v>0</v>
      </c>
      <c r="I133" s="162"/>
      <c r="J133" s="145" t="e">
        <f t="shared" si="46"/>
        <v>#DIV/0!</v>
      </c>
      <c r="K133" s="145">
        <f t="shared" si="40"/>
        <v>0</v>
      </c>
      <c r="L133" s="142"/>
      <c r="M133" s="142">
        <f t="shared" si="41"/>
        <v>0</v>
      </c>
      <c r="N133" s="142"/>
      <c r="O133" s="142">
        <f t="shared" si="35"/>
        <v>0</v>
      </c>
    </row>
    <row r="134" spans="1:15" s="157" customFormat="1" ht="45.75" hidden="1" customHeight="1" x14ac:dyDescent="0.25">
      <c r="A134" s="143"/>
      <c r="B134" s="165" t="s">
        <v>1199</v>
      </c>
      <c r="C134" s="162"/>
      <c r="D134" s="162"/>
      <c r="E134" s="162">
        <v>0</v>
      </c>
      <c r="F134" s="162">
        <v>0</v>
      </c>
      <c r="G134" s="162">
        <v>0</v>
      </c>
      <c r="H134" s="162">
        <v>0</v>
      </c>
      <c r="I134" s="162"/>
      <c r="J134" s="145" t="e">
        <f t="shared" si="46"/>
        <v>#DIV/0!</v>
      </c>
      <c r="K134" s="145">
        <f t="shared" si="40"/>
        <v>0</v>
      </c>
      <c r="L134" s="142"/>
      <c r="M134" s="142">
        <f t="shared" si="41"/>
        <v>0</v>
      </c>
      <c r="N134" s="142"/>
      <c r="O134" s="142">
        <f t="shared" si="35"/>
        <v>0</v>
      </c>
    </row>
    <row r="135" spans="1:15" s="138" customFormat="1" ht="37.5" hidden="1" customHeight="1" x14ac:dyDescent="0.25">
      <c r="A135" s="140" t="s">
        <v>1200</v>
      </c>
      <c r="B135" s="163" t="s">
        <v>1201</v>
      </c>
      <c r="C135" s="161"/>
      <c r="D135" s="161">
        <v>8342.0477200000005</v>
      </c>
      <c r="E135" s="161">
        <v>0</v>
      </c>
      <c r="F135" s="161">
        <v>0</v>
      </c>
      <c r="G135" s="161">
        <v>0</v>
      </c>
      <c r="H135" s="161">
        <v>0</v>
      </c>
      <c r="I135" s="161"/>
      <c r="J135" s="142" t="e">
        <f t="shared" si="46"/>
        <v>#DIV/0!</v>
      </c>
      <c r="K135" s="142">
        <f t="shared" si="40"/>
        <v>0</v>
      </c>
      <c r="L135" s="142"/>
      <c r="M135" s="142">
        <f t="shared" si="41"/>
        <v>0</v>
      </c>
      <c r="N135" s="142"/>
      <c r="O135" s="142">
        <f t="shared" si="35"/>
        <v>0</v>
      </c>
    </row>
    <row r="136" spans="1:15" s="138" customFormat="1" ht="37.5" customHeight="1" x14ac:dyDescent="0.25">
      <c r="A136" s="140" t="s">
        <v>1202</v>
      </c>
      <c r="B136" s="163" t="s">
        <v>1203</v>
      </c>
      <c r="C136" s="161">
        <f t="shared" ref="C136:E136" si="66">SUM(C137:C138)</f>
        <v>0</v>
      </c>
      <c r="D136" s="161">
        <f t="shared" si="66"/>
        <v>0</v>
      </c>
      <c r="E136" s="161">
        <f t="shared" si="66"/>
        <v>5926.0527099999999</v>
      </c>
      <c r="F136" s="161">
        <f>SUM(F137:F140)</f>
        <v>791.68</v>
      </c>
      <c r="G136" s="161">
        <f>SUM(G137:G140)</f>
        <v>204.23652000000001</v>
      </c>
      <c r="H136" s="161">
        <f t="shared" ref="H136:I136" si="67">SUM(H137:H140)</f>
        <v>41.059660000000001</v>
      </c>
      <c r="I136" s="161">
        <f t="shared" si="67"/>
        <v>0</v>
      </c>
      <c r="J136" s="142">
        <f t="shared" si="46"/>
        <v>5.1863960185933715</v>
      </c>
      <c r="K136" s="142">
        <f t="shared" si="40"/>
        <v>-750.62033999999994</v>
      </c>
      <c r="L136" s="142">
        <f t="shared" si="47"/>
        <v>20.103975527980989</v>
      </c>
      <c r="M136" s="142">
        <f t="shared" si="41"/>
        <v>-163.17686</v>
      </c>
      <c r="N136" s="142">
        <f t="shared" si="34"/>
        <v>0.6928669387417582</v>
      </c>
      <c r="O136" s="142">
        <f t="shared" si="35"/>
        <v>-5884.99305</v>
      </c>
    </row>
    <row r="137" spans="1:15" s="157" customFormat="1" ht="23.25" hidden="1" customHeight="1" x14ac:dyDescent="0.25">
      <c r="A137" s="143"/>
      <c r="B137" s="165" t="s">
        <v>1204</v>
      </c>
      <c r="C137" s="162"/>
      <c r="D137" s="162"/>
      <c r="E137" s="162">
        <v>2028.38257</v>
      </c>
      <c r="F137" s="162">
        <v>0</v>
      </c>
      <c r="G137" s="162">
        <v>0</v>
      </c>
      <c r="H137" s="162">
        <v>0</v>
      </c>
      <c r="I137" s="162"/>
      <c r="J137" s="145" t="e">
        <f t="shared" si="46"/>
        <v>#DIV/0!</v>
      </c>
      <c r="K137" s="145">
        <f t="shared" si="40"/>
        <v>0</v>
      </c>
      <c r="L137" s="142"/>
      <c r="M137" s="142">
        <f t="shared" si="41"/>
        <v>0</v>
      </c>
      <c r="N137" s="142">
        <f t="shared" si="34"/>
        <v>0</v>
      </c>
      <c r="O137" s="142">
        <f t="shared" si="35"/>
        <v>-2028.38257</v>
      </c>
    </row>
    <row r="138" spans="1:15" s="157" customFormat="1" ht="37.5" customHeight="1" x14ac:dyDescent="0.25">
      <c r="A138" s="143"/>
      <c r="B138" s="165" t="s">
        <v>1205</v>
      </c>
      <c r="C138" s="162"/>
      <c r="D138" s="162"/>
      <c r="E138" s="162">
        <v>3897.6701400000002</v>
      </c>
      <c r="F138" s="162">
        <v>791.68</v>
      </c>
      <c r="G138" s="162">
        <v>204.23652000000001</v>
      </c>
      <c r="H138" s="162">
        <v>41.059660000000001</v>
      </c>
      <c r="I138" s="162"/>
      <c r="J138" s="145">
        <f t="shared" si="46"/>
        <v>5.1863960185933715</v>
      </c>
      <c r="K138" s="145">
        <f t="shared" si="40"/>
        <v>-750.62033999999994</v>
      </c>
      <c r="L138" s="145">
        <f t="shared" si="47"/>
        <v>20.103975527980989</v>
      </c>
      <c r="M138" s="145">
        <f t="shared" si="41"/>
        <v>-163.17686</v>
      </c>
      <c r="N138" s="145">
        <f t="shared" si="34"/>
        <v>1.0534411205972396</v>
      </c>
      <c r="O138" s="145">
        <f t="shared" si="35"/>
        <v>-3856.6104800000003</v>
      </c>
    </row>
    <row r="139" spans="1:15" s="157" customFormat="1" ht="37.5" hidden="1" customHeight="1" x14ac:dyDescent="0.25">
      <c r="A139" s="143"/>
      <c r="B139" s="165" t="s">
        <v>1206</v>
      </c>
      <c r="C139" s="162"/>
      <c r="D139" s="162"/>
      <c r="E139" s="162">
        <v>0</v>
      </c>
      <c r="F139" s="162">
        <v>0</v>
      </c>
      <c r="G139" s="162">
        <v>0</v>
      </c>
      <c r="H139" s="162">
        <v>0</v>
      </c>
      <c r="I139" s="162"/>
      <c r="J139" s="145" t="e">
        <f t="shared" si="46"/>
        <v>#DIV/0!</v>
      </c>
      <c r="K139" s="145">
        <f t="shared" si="40"/>
        <v>0</v>
      </c>
      <c r="L139" s="142"/>
      <c r="M139" s="142">
        <f t="shared" si="41"/>
        <v>0</v>
      </c>
      <c r="N139" s="142"/>
      <c r="O139" s="142">
        <f t="shared" si="35"/>
        <v>0</v>
      </c>
    </row>
    <row r="140" spans="1:15" s="157" customFormat="1" ht="26.25" hidden="1" customHeight="1" x14ac:dyDescent="0.25">
      <c r="A140" s="143"/>
      <c r="B140" s="165" t="s">
        <v>1207</v>
      </c>
      <c r="C140" s="162"/>
      <c r="D140" s="162"/>
      <c r="E140" s="162">
        <v>0</v>
      </c>
      <c r="F140" s="162">
        <v>0</v>
      </c>
      <c r="G140" s="162">
        <v>0</v>
      </c>
      <c r="H140" s="162">
        <v>0</v>
      </c>
      <c r="I140" s="162"/>
      <c r="J140" s="145" t="e">
        <f t="shared" si="46"/>
        <v>#DIV/0!</v>
      </c>
      <c r="K140" s="145">
        <f t="shared" si="40"/>
        <v>0</v>
      </c>
      <c r="L140" s="142"/>
      <c r="M140" s="142">
        <f t="shared" si="41"/>
        <v>0</v>
      </c>
      <c r="N140" s="142"/>
      <c r="O140" s="142">
        <f t="shared" si="35"/>
        <v>0</v>
      </c>
    </row>
    <row r="141" spans="1:15" s="138" customFormat="1" ht="41.25" customHeight="1" x14ac:dyDescent="0.25">
      <c r="A141" s="140" t="s">
        <v>1208</v>
      </c>
      <c r="B141" s="163" t="s">
        <v>1209</v>
      </c>
      <c r="C141" s="161">
        <f t="shared" ref="C141:E141" si="68">SUM(C142:C148)</f>
        <v>0</v>
      </c>
      <c r="D141" s="161">
        <f t="shared" si="68"/>
        <v>371320.28645999997</v>
      </c>
      <c r="E141" s="161">
        <f t="shared" si="68"/>
        <v>89691.050810000001</v>
      </c>
      <c r="F141" s="161">
        <f>SUM(F142:F148)</f>
        <v>613390.18000000005</v>
      </c>
      <c r="G141" s="161">
        <f>SUM(G142:G148)</f>
        <v>489369.13</v>
      </c>
      <c r="H141" s="161">
        <f t="shared" ref="H141:I141" si="69">SUM(H142:H148)</f>
        <v>10450.382509999999</v>
      </c>
      <c r="I141" s="161">
        <f t="shared" si="69"/>
        <v>0</v>
      </c>
      <c r="J141" s="142">
        <f t="shared" si="46"/>
        <v>1.7037088057066707</v>
      </c>
      <c r="K141" s="142">
        <f t="shared" si="40"/>
        <v>-602939.79749000003</v>
      </c>
      <c r="L141" s="142">
        <f t="shared" si="47"/>
        <v>2.135480533886557</v>
      </c>
      <c r="M141" s="142">
        <f t="shared" si="41"/>
        <v>-478918.74748999998</v>
      </c>
      <c r="N141" s="142">
        <f t="shared" si="34"/>
        <v>11.651533141403274</v>
      </c>
      <c r="O141" s="142">
        <f t="shared" si="35"/>
        <v>-79240.668300000005</v>
      </c>
    </row>
    <row r="142" spans="1:15" s="157" customFormat="1" ht="26.25" hidden="1" customHeight="1" x14ac:dyDescent="0.25">
      <c r="A142" s="143" t="s">
        <v>1210</v>
      </c>
      <c r="B142" s="165" t="s">
        <v>1211</v>
      </c>
      <c r="C142" s="162"/>
      <c r="D142" s="162"/>
      <c r="E142" s="162">
        <v>0</v>
      </c>
      <c r="F142" s="162">
        <v>0</v>
      </c>
      <c r="G142" s="162">
        <v>0</v>
      </c>
      <c r="H142" s="162">
        <v>0</v>
      </c>
      <c r="I142" s="162"/>
      <c r="J142" s="145" t="e">
        <f t="shared" si="46"/>
        <v>#DIV/0!</v>
      </c>
      <c r="K142" s="145">
        <f t="shared" si="40"/>
        <v>0</v>
      </c>
      <c r="L142" s="142"/>
      <c r="M142" s="142">
        <f t="shared" si="41"/>
        <v>0</v>
      </c>
      <c r="N142" s="142"/>
      <c r="O142" s="142">
        <f t="shared" ref="O142:O207" si="70">H142-E142</f>
        <v>0</v>
      </c>
    </row>
    <row r="143" spans="1:15" s="157" customFormat="1" ht="33.75" hidden="1" customHeight="1" x14ac:dyDescent="0.25">
      <c r="A143" s="143" t="s">
        <v>1210</v>
      </c>
      <c r="B143" s="165" t="s">
        <v>1212</v>
      </c>
      <c r="C143" s="162"/>
      <c r="D143" s="162">
        <v>338174.15908999997</v>
      </c>
      <c r="E143" s="162">
        <v>0</v>
      </c>
      <c r="F143" s="162">
        <v>0</v>
      </c>
      <c r="G143" s="162">
        <v>0</v>
      </c>
      <c r="H143" s="162">
        <v>0</v>
      </c>
      <c r="I143" s="162"/>
      <c r="J143" s="145" t="e">
        <f t="shared" si="46"/>
        <v>#DIV/0!</v>
      </c>
      <c r="K143" s="145">
        <f t="shared" si="40"/>
        <v>0</v>
      </c>
      <c r="L143" s="142"/>
      <c r="M143" s="142">
        <f t="shared" si="41"/>
        <v>0</v>
      </c>
      <c r="N143" s="142"/>
      <c r="O143" s="142">
        <f t="shared" si="70"/>
        <v>0</v>
      </c>
    </row>
    <row r="144" spans="1:15" s="157" customFormat="1" ht="52.5" customHeight="1" x14ac:dyDescent="0.25">
      <c r="A144" s="143" t="s">
        <v>1213</v>
      </c>
      <c r="B144" s="165" t="s">
        <v>1212</v>
      </c>
      <c r="C144" s="162"/>
      <c r="D144" s="162"/>
      <c r="E144" s="162">
        <v>0</v>
      </c>
      <c r="F144" s="162">
        <v>589504.37</v>
      </c>
      <c r="G144" s="162">
        <v>10459.5</v>
      </c>
      <c r="H144" s="162">
        <v>10450.382509999999</v>
      </c>
      <c r="I144" s="162"/>
      <c r="J144" s="145">
        <f t="shared" si="46"/>
        <v>1.7727404650113112</v>
      </c>
      <c r="K144" s="145">
        <f t="shared" si="40"/>
        <v>-579053.98748999997</v>
      </c>
      <c r="L144" s="145">
        <f t="shared" si="47"/>
        <v>99.912830536832544</v>
      </c>
      <c r="M144" s="145">
        <f t="shared" si="41"/>
        <v>-9.1174900000005437</v>
      </c>
      <c r="N144" s="145"/>
      <c r="O144" s="145">
        <f t="shared" si="70"/>
        <v>10450.382509999999</v>
      </c>
    </row>
    <row r="145" spans="1:15" s="157" customFormat="1" ht="52.5" customHeight="1" x14ac:dyDescent="0.25">
      <c r="A145" s="143" t="s">
        <v>1214</v>
      </c>
      <c r="B145" s="165" t="s">
        <v>1212</v>
      </c>
      <c r="C145" s="162"/>
      <c r="D145" s="162">
        <v>33146.127370000002</v>
      </c>
      <c r="E145" s="162">
        <v>89691.050810000001</v>
      </c>
      <c r="F145" s="162">
        <v>0</v>
      </c>
      <c r="G145" s="162">
        <v>455023.82</v>
      </c>
      <c r="H145" s="162">
        <v>0</v>
      </c>
      <c r="I145" s="162"/>
      <c r="J145" s="145" t="e">
        <f t="shared" si="46"/>
        <v>#DIV/0!</v>
      </c>
      <c r="K145" s="145">
        <f t="shared" si="40"/>
        <v>0</v>
      </c>
      <c r="L145" s="145">
        <f t="shared" si="47"/>
        <v>0</v>
      </c>
      <c r="M145" s="145">
        <f t="shared" si="41"/>
        <v>-455023.82</v>
      </c>
      <c r="N145" s="145">
        <f t="shared" ref="N145:N208" si="71">H145/E145*100</f>
        <v>0</v>
      </c>
      <c r="O145" s="145">
        <f t="shared" si="70"/>
        <v>-89691.050810000001</v>
      </c>
    </row>
    <row r="146" spans="1:15" s="157" customFormat="1" ht="2.25" hidden="1" customHeight="1" x14ac:dyDescent="0.25">
      <c r="A146" s="143" t="s">
        <v>1215</v>
      </c>
      <c r="B146" s="165" t="s">
        <v>1211</v>
      </c>
      <c r="C146" s="162"/>
      <c r="D146" s="162"/>
      <c r="E146" s="162">
        <v>0</v>
      </c>
      <c r="F146" s="162">
        <v>0</v>
      </c>
      <c r="G146" s="162">
        <v>0</v>
      </c>
      <c r="H146" s="162">
        <v>0</v>
      </c>
      <c r="I146" s="162"/>
      <c r="J146" s="145" t="e">
        <f t="shared" si="46"/>
        <v>#DIV/0!</v>
      </c>
      <c r="K146" s="145">
        <f t="shared" si="40"/>
        <v>0</v>
      </c>
      <c r="L146" s="145"/>
      <c r="M146" s="145">
        <f t="shared" si="41"/>
        <v>0</v>
      </c>
      <c r="N146" s="145"/>
      <c r="O146" s="145">
        <f t="shared" si="70"/>
        <v>0</v>
      </c>
    </row>
    <row r="147" spans="1:15" s="157" customFormat="1" ht="33" customHeight="1" x14ac:dyDescent="0.25">
      <c r="A147" s="143" t="s">
        <v>1216</v>
      </c>
      <c r="B147" s="165" t="s">
        <v>1217</v>
      </c>
      <c r="C147" s="162"/>
      <c r="D147" s="162"/>
      <c r="E147" s="162">
        <v>0</v>
      </c>
      <c r="F147" s="162">
        <v>23885.81</v>
      </c>
      <c r="G147" s="162">
        <v>23885.81</v>
      </c>
      <c r="H147" s="162">
        <v>0</v>
      </c>
      <c r="I147" s="162"/>
      <c r="J147" s="145">
        <f t="shared" si="46"/>
        <v>0</v>
      </c>
      <c r="K147" s="145">
        <f t="shared" si="40"/>
        <v>-23885.81</v>
      </c>
      <c r="L147" s="145">
        <f t="shared" si="47"/>
        <v>0</v>
      </c>
      <c r="M147" s="145">
        <f t="shared" si="41"/>
        <v>-23885.81</v>
      </c>
      <c r="N147" s="145"/>
      <c r="O147" s="145">
        <f t="shared" si="70"/>
        <v>0</v>
      </c>
    </row>
    <row r="148" spans="1:15" s="157" customFormat="1" ht="33" hidden="1" customHeight="1" x14ac:dyDescent="0.25">
      <c r="A148" s="143" t="s">
        <v>1218</v>
      </c>
      <c r="B148" s="165" t="s">
        <v>1217</v>
      </c>
      <c r="C148" s="162"/>
      <c r="D148" s="162"/>
      <c r="E148" s="162">
        <v>0</v>
      </c>
      <c r="F148" s="162">
        <v>0</v>
      </c>
      <c r="G148" s="162">
        <v>0</v>
      </c>
      <c r="H148" s="162">
        <v>0</v>
      </c>
      <c r="I148" s="162"/>
      <c r="J148" s="145" t="e">
        <f t="shared" si="46"/>
        <v>#DIV/0!</v>
      </c>
      <c r="K148" s="145">
        <f t="shared" si="40"/>
        <v>0</v>
      </c>
      <c r="L148" s="142"/>
      <c r="M148" s="142">
        <f t="shared" si="41"/>
        <v>0</v>
      </c>
      <c r="N148" s="142"/>
      <c r="O148" s="142">
        <f t="shared" si="70"/>
        <v>0</v>
      </c>
    </row>
    <row r="149" spans="1:15" s="138" customFormat="1" ht="37.5" customHeight="1" x14ac:dyDescent="0.25">
      <c r="A149" s="140" t="s">
        <v>1219</v>
      </c>
      <c r="B149" s="163" t="s">
        <v>1220</v>
      </c>
      <c r="C149" s="161">
        <f t="shared" ref="C149:I149" si="72">SUM(C150:C196)</f>
        <v>0</v>
      </c>
      <c r="D149" s="161">
        <f t="shared" si="72"/>
        <v>348349.67385000002</v>
      </c>
      <c r="E149" s="161">
        <f t="shared" si="72"/>
        <v>328002.56344999996</v>
      </c>
      <c r="F149" s="161">
        <f t="shared" si="72"/>
        <v>450383.88000000006</v>
      </c>
      <c r="G149" s="161">
        <f t="shared" si="72"/>
        <v>345096.05999999994</v>
      </c>
      <c r="H149" s="161">
        <f t="shared" si="72"/>
        <v>300292.60068000003</v>
      </c>
      <c r="I149" s="161">
        <f t="shared" si="72"/>
        <v>0</v>
      </c>
      <c r="J149" s="142">
        <f t="shared" si="46"/>
        <v>66.674810981245585</v>
      </c>
      <c r="K149" s="142">
        <f t="shared" si="40"/>
        <v>-150091.27932000003</v>
      </c>
      <c r="L149" s="142">
        <f t="shared" si="47"/>
        <v>87.017104941737117</v>
      </c>
      <c r="M149" s="142">
        <f t="shared" si="41"/>
        <v>-44803.459319999907</v>
      </c>
      <c r="N149" s="142">
        <f t="shared" si="71"/>
        <v>91.55190664410037</v>
      </c>
      <c r="O149" s="142">
        <f t="shared" si="70"/>
        <v>-27709.962769999926</v>
      </c>
    </row>
    <row r="150" spans="1:15" s="157" customFormat="1" ht="33" hidden="1" customHeight="1" x14ac:dyDescent="0.25">
      <c r="A150" s="143"/>
      <c r="B150" s="165" t="s">
        <v>1221</v>
      </c>
      <c r="C150" s="162"/>
      <c r="D150" s="162"/>
      <c r="E150" s="162">
        <v>769.91162999999995</v>
      </c>
      <c r="F150" s="162">
        <v>0</v>
      </c>
      <c r="G150" s="162">
        <v>0</v>
      </c>
      <c r="H150" s="162">
        <v>0</v>
      </c>
      <c r="I150" s="162"/>
      <c r="J150" s="145" t="e">
        <f t="shared" si="46"/>
        <v>#DIV/0!</v>
      </c>
      <c r="K150" s="145">
        <f t="shared" ref="K150:K217" si="73">H150-F150</f>
        <v>0</v>
      </c>
      <c r="L150" s="145"/>
      <c r="M150" s="145">
        <f t="shared" ref="M150:M217" si="74">H150-G150</f>
        <v>0</v>
      </c>
      <c r="N150" s="145">
        <f t="shared" si="71"/>
        <v>0</v>
      </c>
      <c r="O150" s="145">
        <f t="shared" si="70"/>
        <v>-769.91162999999995</v>
      </c>
    </row>
    <row r="151" spans="1:15" s="157" customFormat="1" ht="50.25" hidden="1" customHeight="1" x14ac:dyDescent="0.25">
      <c r="A151" s="143"/>
      <c r="B151" s="165" t="s">
        <v>1222</v>
      </c>
      <c r="C151" s="162"/>
      <c r="D151" s="162"/>
      <c r="E151" s="162">
        <v>0</v>
      </c>
      <c r="F151" s="162">
        <v>0</v>
      </c>
      <c r="G151" s="162">
        <v>0</v>
      </c>
      <c r="H151" s="162">
        <v>0</v>
      </c>
      <c r="I151" s="162"/>
      <c r="J151" s="145" t="e">
        <f t="shared" si="46"/>
        <v>#DIV/0!</v>
      </c>
      <c r="K151" s="145">
        <f t="shared" si="73"/>
        <v>0</v>
      </c>
      <c r="L151" s="145"/>
      <c r="M151" s="145">
        <f t="shared" si="74"/>
        <v>0</v>
      </c>
      <c r="N151" s="145"/>
      <c r="O151" s="145">
        <f t="shared" si="70"/>
        <v>0</v>
      </c>
    </row>
    <row r="152" spans="1:15" s="157" customFormat="1" ht="65.25" hidden="1" customHeight="1" x14ac:dyDescent="0.25">
      <c r="A152" s="143"/>
      <c r="B152" s="165" t="s">
        <v>1223</v>
      </c>
      <c r="C152" s="162"/>
      <c r="D152" s="162">
        <v>10604.801579999999</v>
      </c>
      <c r="E152" s="162">
        <v>0</v>
      </c>
      <c r="F152" s="162">
        <v>0</v>
      </c>
      <c r="G152" s="162">
        <v>0</v>
      </c>
      <c r="H152" s="162">
        <v>0</v>
      </c>
      <c r="I152" s="162"/>
      <c r="J152" s="145" t="e">
        <f t="shared" si="46"/>
        <v>#DIV/0!</v>
      </c>
      <c r="K152" s="145">
        <f t="shared" si="73"/>
        <v>0</v>
      </c>
      <c r="L152" s="145"/>
      <c r="M152" s="145">
        <f t="shared" si="74"/>
        <v>0</v>
      </c>
      <c r="N152" s="145"/>
      <c r="O152" s="145">
        <f t="shared" si="70"/>
        <v>0</v>
      </c>
    </row>
    <row r="153" spans="1:15" s="157" customFormat="1" ht="71.25" hidden="1" customHeight="1" x14ac:dyDescent="0.25">
      <c r="A153" s="143"/>
      <c r="B153" s="165" t="s">
        <v>1224</v>
      </c>
      <c r="C153" s="162"/>
      <c r="D153" s="162"/>
      <c r="E153" s="162">
        <v>47585.213239999997</v>
      </c>
      <c r="F153" s="162">
        <v>0</v>
      </c>
      <c r="G153" s="162">
        <v>0</v>
      </c>
      <c r="H153" s="162">
        <v>0</v>
      </c>
      <c r="I153" s="162"/>
      <c r="J153" s="145" t="e">
        <f t="shared" si="46"/>
        <v>#DIV/0!</v>
      </c>
      <c r="K153" s="145">
        <f t="shared" si="73"/>
        <v>0</v>
      </c>
      <c r="L153" s="145"/>
      <c r="M153" s="145">
        <f t="shared" si="74"/>
        <v>0</v>
      </c>
      <c r="N153" s="145">
        <f t="shared" si="71"/>
        <v>0</v>
      </c>
      <c r="O153" s="145">
        <f t="shared" si="70"/>
        <v>-47585.213239999997</v>
      </c>
    </row>
    <row r="154" spans="1:15" s="157" customFormat="1" ht="80.25" customHeight="1" x14ac:dyDescent="0.25">
      <c r="A154" s="143"/>
      <c r="B154" s="165" t="s">
        <v>1225</v>
      </c>
      <c r="C154" s="162"/>
      <c r="D154" s="162"/>
      <c r="E154" s="162">
        <v>28986.872380000001</v>
      </c>
      <c r="F154" s="162">
        <v>0</v>
      </c>
      <c r="G154" s="162">
        <v>19042</v>
      </c>
      <c r="H154" s="162">
        <v>9371.3792699999995</v>
      </c>
      <c r="I154" s="162"/>
      <c r="J154" s="145" t="e">
        <f t="shared" si="46"/>
        <v>#DIV/0!</v>
      </c>
      <c r="K154" s="145">
        <f t="shared" si="73"/>
        <v>9371.3792699999995</v>
      </c>
      <c r="L154" s="145">
        <f t="shared" si="47"/>
        <v>49.214259374015327</v>
      </c>
      <c r="M154" s="145">
        <f t="shared" si="74"/>
        <v>-9670.6207300000005</v>
      </c>
      <c r="N154" s="145">
        <f t="shared" si="71"/>
        <v>32.32973584437466</v>
      </c>
      <c r="O154" s="145">
        <f t="shared" si="70"/>
        <v>-19615.493110000003</v>
      </c>
    </row>
    <row r="155" spans="1:15" s="157" customFormat="1" ht="48.75" customHeight="1" x14ac:dyDescent="0.25">
      <c r="A155" s="143"/>
      <c r="B155" s="165" t="s">
        <v>1226</v>
      </c>
      <c r="C155" s="162"/>
      <c r="D155" s="162"/>
      <c r="E155" s="162">
        <v>0</v>
      </c>
      <c r="F155" s="162">
        <v>0</v>
      </c>
      <c r="G155" s="162">
        <v>7163.5</v>
      </c>
      <c r="H155" s="162">
        <v>0</v>
      </c>
      <c r="I155" s="162"/>
      <c r="J155" s="145" t="e">
        <f t="shared" si="46"/>
        <v>#DIV/0!</v>
      </c>
      <c r="K155" s="145">
        <f t="shared" si="73"/>
        <v>0</v>
      </c>
      <c r="L155" s="145">
        <f t="shared" si="47"/>
        <v>0</v>
      </c>
      <c r="M155" s="145">
        <f t="shared" si="74"/>
        <v>-7163.5</v>
      </c>
      <c r="N155" s="145"/>
      <c r="O155" s="145">
        <f t="shared" si="70"/>
        <v>0</v>
      </c>
    </row>
    <row r="156" spans="1:15" s="157" customFormat="1" ht="51" hidden="1" customHeight="1" x14ac:dyDescent="0.25">
      <c r="A156" s="143"/>
      <c r="B156" s="165" t="s">
        <v>1227</v>
      </c>
      <c r="C156" s="162"/>
      <c r="D156" s="162"/>
      <c r="E156" s="162">
        <v>0</v>
      </c>
      <c r="F156" s="162">
        <v>0</v>
      </c>
      <c r="G156" s="162">
        <v>0</v>
      </c>
      <c r="H156" s="162">
        <v>0</v>
      </c>
      <c r="I156" s="162"/>
      <c r="J156" s="145" t="e">
        <f t="shared" si="46"/>
        <v>#DIV/0!</v>
      </c>
      <c r="K156" s="145">
        <f t="shared" si="73"/>
        <v>0</v>
      </c>
      <c r="L156" s="145"/>
      <c r="M156" s="145">
        <f t="shared" si="74"/>
        <v>0</v>
      </c>
      <c r="N156" s="145"/>
      <c r="O156" s="145">
        <f t="shared" si="70"/>
        <v>0</v>
      </c>
    </row>
    <row r="157" spans="1:15" s="157" customFormat="1" ht="25.5" hidden="1" customHeight="1" x14ac:dyDescent="0.25">
      <c r="A157" s="143"/>
      <c r="B157" s="165" t="s">
        <v>1228</v>
      </c>
      <c r="C157" s="162"/>
      <c r="D157" s="162"/>
      <c r="E157" s="162">
        <v>0</v>
      </c>
      <c r="F157" s="162">
        <v>0</v>
      </c>
      <c r="G157" s="162">
        <v>0</v>
      </c>
      <c r="H157" s="162">
        <v>0</v>
      </c>
      <c r="I157" s="162"/>
      <c r="J157" s="145" t="e">
        <f t="shared" si="46"/>
        <v>#DIV/0!</v>
      </c>
      <c r="K157" s="145">
        <f t="shared" si="73"/>
        <v>0</v>
      </c>
      <c r="L157" s="145"/>
      <c r="M157" s="145">
        <f t="shared" si="74"/>
        <v>0</v>
      </c>
      <c r="N157" s="145"/>
      <c r="O157" s="145">
        <f t="shared" si="70"/>
        <v>0</v>
      </c>
    </row>
    <row r="158" spans="1:15" s="157" customFormat="1" ht="25.5" customHeight="1" x14ac:dyDescent="0.25">
      <c r="A158" s="143"/>
      <c r="B158" s="165" t="s">
        <v>1229</v>
      </c>
      <c r="C158" s="162"/>
      <c r="D158" s="162"/>
      <c r="E158" s="162">
        <v>62291.44713</v>
      </c>
      <c r="F158" s="162">
        <v>179513.49</v>
      </c>
      <c r="G158" s="162">
        <v>25110</v>
      </c>
      <c r="H158" s="162">
        <v>25109.272959999998</v>
      </c>
      <c r="I158" s="162"/>
      <c r="J158" s="145">
        <f t="shared" si="46"/>
        <v>13.987401704462432</v>
      </c>
      <c r="K158" s="145">
        <f t="shared" si="73"/>
        <v>-154404.21703999999</v>
      </c>
      <c r="L158" s="145">
        <f t="shared" si="47"/>
        <v>99.997104579848667</v>
      </c>
      <c r="M158" s="145">
        <f t="shared" si="74"/>
        <v>-0.72704000000157976</v>
      </c>
      <c r="N158" s="145">
        <f t="shared" si="71"/>
        <v>40.309342802066958</v>
      </c>
      <c r="O158" s="145">
        <f t="shared" si="70"/>
        <v>-37182.174169999998</v>
      </c>
    </row>
    <row r="159" spans="1:15" s="157" customFormat="1" ht="54" customHeight="1" x14ac:dyDescent="0.25">
      <c r="A159" s="143"/>
      <c r="B159" s="165" t="s">
        <v>1230</v>
      </c>
      <c r="C159" s="162"/>
      <c r="D159" s="162"/>
      <c r="E159" s="162">
        <v>0</v>
      </c>
      <c r="F159" s="162">
        <v>70584</v>
      </c>
      <c r="G159" s="162">
        <v>70584</v>
      </c>
      <c r="H159" s="162">
        <v>59230.85946</v>
      </c>
      <c r="I159" s="162"/>
      <c r="J159" s="145">
        <f t="shared" si="46"/>
        <v>83.915419160149611</v>
      </c>
      <c r="K159" s="145">
        <f t="shared" si="73"/>
        <v>-11353.14054</v>
      </c>
      <c r="L159" s="145">
        <f t="shared" si="47"/>
        <v>83.915419160149611</v>
      </c>
      <c r="M159" s="145">
        <f t="shared" si="74"/>
        <v>-11353.14054</v>
      </c>
      <c r="N159" s="145"/>
      <c r="O159" s="145">
        <f t="shared" si="70"/>
        <v>59230.85946</v>
      </c>
    </row>
    <row r="160" spans="1:15" s="157" customFormat="1" ht="69" customHeight="1" x14ac:dyDescent="0.25">
      <c r="A160" s="143"/>
      <c r="B160" s="165" t="s">
        <v>1231</v>
      </c>
      <c r="C160" s="162"/>
      <c r="D160" s="162">
        <v>1529.7279799999999</v>
      </c>
      <c r="E160" s="162">
        <v>1482.24</v>
      </c>
      <c r="F160" s="162">
        <v>798.29</v>
      </c>
      <c r="G160" s="162">
        <v>1547.79</v>
      </c>
      <c r="H160" s="162">
        <v>1547.7207699999999</v>
      </c>
      <c r="I160" s="162"/>
      <c r="J160" s="145">
        <f t="shared" ref="J160:J227" si="75">H160/F160*100</f>
        <v>193.87951371055632</v>
      </c>
      <c r="K160" s="145">
        <f t="shared" si="73"/>
        <v>749.43076999999994</v>
      </c>
      <c r="L160" s="145">
        <f t="shared" ref="L160:L168" si="76">H160/G160*100</f>
        <v>99.995527170998642</v>
      </c>
      <c r="M160" s="145">
        <f t="shared" si="74"/>
        <v>-6.9230000000061409E-2</v>
      </c>
      <c r="N160" s="145">
        <f t="shared" si="71"/>
        <v>104.41769011765976</v>
      </c>
      <c r="O160" s="145">
        <f t="shared" si="70"/>
        <v>65.480769999999893</v>
      </c>
    </row>
    <row r="161" spans="1:15" s="157" customFormat="1" ht="63.75" customHeight="1" x14ac:dyDescent="0.25">
      <c r="A161" s="143"/>
      <c r="B161" s="165" t="s">
        <v>1232</v>
      </c>
      <c r="C161" s="162"/>
      <c r="D161" s="162">
        <v>9203</v>
      </c>
      <c r="E161" s="162">
        <v>9204.9333200000001</v>
      </c>
      <c r="F161" s="162">
        <v>7849</v>
      </c>
      <c r="G161" s="162">
        <v>7849</v>
      </c>
      <c r="H161" s="162">
        <v>7849</v>
      </c>
      <c r="I161" s="162"/>
      <c r="J161" s="145">
        <f t="shared" si="75"/>
        <v>100</v>
      </c>
      <c r="K161" s="145">
        <f t="shared" si="73"/>
        <v>0</v>
      </c>
      <c r="L161" s="145">
        <f t="shared" si="76"/>
        <v>100</v>
      </c>
      <c r="M161" s="145">
        <f t="shared" si="74"/>
        <v>0</v>
      </c>
      <c r="N161" s="145">
        <f t="shared" si="71"/>
        <v>85.269493293841705</v>
      </c>
      <c r="O161" s="145">
        <f t="shared" si="70"/>
        <v>-1355.9333200000001</v>
      </c>
    </row>
    <row r="162" spans="1:15" s="157" customFormat="1" ht="78.75" customHeight="1" x14ac:dyDescent="0.25">
      <c r="A162" s="143"/>
      <c r="B162" s="165" t="s">
        <v>1233</v>
      </c>
      <c r="C162" s="162"/>
      <c r="D162" s="162"/>
      <c r="E162" s="162">
        <v>0</v>
      </c>
      <c r="F162" s="162">
        <v>39954</v>
      </c>
      <c r="G162" s="162">
        <v>39954</v>
      </c>
      <c r="H162" s="162">
        <v>37021.634599999998</v>
      </c>
      <c r="I162" s="162"/>
      <c r="J162" s="145">
        <f t="shared" si="75"/>
        <v>92.660646243179642</v>
      </c>
      <c r="K162" s="145">
        <f t="shared" si="73"/>
        <v>-2932.3654000000024</v>
      </c>
      <c r="L162" s="145">
        <f t="shared" si="76"/>
        <v>92.660646243179642</v>
      </c>
      <c r="M162" s="145">
        <f t="shared" si="74"/>
        <v>-2932.3654000000024</v>
      </c>
      <c r="N162" s="145"/>
      <c r="O162" s="145">
        <f t="shared" si="70"/>
        <v>37021.634599999998</v>
      </c>
    </row>
    <row r="163" spans="1:15" s="157" customFormat="1" ht="63" hidden="1" customHeight="1" x14ac:dyDescent="0.25">
      <c r="A163" s="143"/>
      <c r="B163" s="165" t="s">
        <v>1234</v>
      </c>
      <c r="C163" s="162"/>
      <c r="D163" s="162">
        <v>41369.536</v>
      </c>
      <c r="E163" s="162">
        <v>0</v>
      </c>
      <c r="F163" s="162">
        <v>0</v>
      </c>
      <c r="G163" s="162">
        <v>0</v>
      </c>
      <c r="H163" s="162">
        <v>0</v>
      </c>
      <c r="I163" s="162"/>
      <c r="J163" s="145" t="e">
        <f t="shared" si="75"/>
        <v>#DIV/0!</v>
      </c>
      <c r="K163" s="145">
        <f t="shared" si="73"/>
        <v>0</v>
      </c>
      <c r="L163" s="145"/>
      <c r="M163" s="145">
        <f t="shared" si="74"/>
        <v>0</v>
      </c>
      <c r="N163" s="145"/>
      <c r="O163" s="145">
        <f t="shared" si="70"/>
        <v>0</v>
      </c>
    </row>
    <row r="164" spans="1:15" s="157" customFormat="1" ht="51.75" hidden="1" customHeight="1" x14ac:dyDescent="0.25">
      <c r="A164" s="143"/>
      <c r="B164" s="165" t="s">
        <v>1235</v>
      </c>
      <c r="C164" s="162"/>
      <c r="D164" s="162">
        <v>25905.424999999999</v>
      </c>
      <c r="E164" s="162">
        <v>0</v>
      </c>
      <c r="F164" s="162">
        <v>0</v>
      </c>
      <c r="G164" s="162">
        <v>0</v>
      </c>
      <c r="H164" s="162">
        <v>0</v>
      </c>
      <c r="I164" s="162"/>
      <c r="J164" s="145" t="e">
        <f t="shared" si="75"/>
        <v>#DIV/0!</v>
      </c>
      <c r="K164" s="145">
        <f t="shared" si="73"/>
        <v>0</v>
      </c>
      <c r="L164" s="145"/>
      <c r="M164" s="145">
        <f t="shared" si="74"/>
        <v>0</v>
      </c>
      <c r="N164" s="145"/>
      <c r="O164" s="145">
        <f t="shared" si="70"/>
        <v>0</v>
      </c>
    </row>
    <row r="165" spans="1:15" s="157" customFormat="1" ht="27.75" customHeight="1" x14ac:dyDescent="0.25">
      <c r="A165" s="143"/>
      <c r="B165" s="165" t="s">
        <v>1236</v>
      </c>
      <c r="C165" s="162"/>
      <c r="D165" s="162">
        <v>1869.5396599999999</v>
      </c>
      <c r="E165" s="162">
        <v>0</v>
      </c>
      <c r="F165" s="162">
        <v>0</v>
      </c>
      <c r="G165" s="162">
        <v>7079.46</v>
      </c>
      <c r="H165" s="162">
        <v>3113.81223</v>
      </c>
      <c r="I165" s="162"/>
      <c r="J165" s="145" t="e">
        <f t="shared" si="75"/>
        <v>#DIV/0!</v>
      </c>
      <c r="K165" s="145">
        <f t="shared" si="73"/>
        <v>3113.81223</v>
      </c>
      <c r="L165" s="145">
        <f t="shared" si="76"/>
        <v>43.983753421871157</v>
      </c>
      <c r="M165" s="145">
        <f t="shared" si="74"/>
        <v>-3965.64777</v>
      </c>
      <c r="N165" s="145"/>
      <c r="O165" s="145">
        <f t="shared" si="70"/>
        <v>3113.81223</v>
      </c>
    </row>
    <row r="166" spans="1:15" s="157" customFormat="1" ht="46.5" hidden="1" customHeight="1" x14ac:dyDescent="0.25">
      <c r="A166" s="143"/>
      <c r="B166" s="165" t="s">
        <v>1237</v>
      </c>
      <c r="C166" s="162"/>
      <c r="D166" s="162">
        <v>2083</v>
      </c>
      <c r="E166" s="162">
        <v>0</v>
      </c>
      <c r="F166" s="162">
        <v>0</v>
      </c>
      <c r="G166" s="162">
        <v>0</v>
      </c>
      <c r="H166" s="162">
        <v>0</v>
      </c>
      <c r="I166" s="162"/>
      <c r="J166" s="145" t="e">
        <f t="shared" si="75"/>
        <v>#DIV/0!</v>
      </c>
      <c r="K166" s="145">
        <f t="shared" si="73"/>
        <v>0</v>
      </c>
      <c r="L166" s="145"/>
      <c r="M166" s="145">
        <f t="shared" si="74"/>
        <v>0</v>
      </c>
      <c r="N166" s="145"/>
      <c r="O166" s="145">
        <f t="shared" si="70"/>
        <v>0</v>
      </c>
    </row>
    <row r="167" spans="1:15" s="157" customFormat="1" ht="36.75" customHeight="1" x14ac:dyDescent="0.25">
      <c r="A167" s="143"/>
      <c r="B167" s="165" t="s">
        <v>1238</v>
      </c>
      <c r="C167" s="162"/>
      <c r="D167" s="162">
        <v>6113</v>
      </c>
      <c r="E167" s="162">
        <v>0</v>
      </c>
      <c r="F167" s="162">
        <v>6089</v>
      </c>
      <c r="G167" s="162">
        <v>6089</v>
      </c>
      <c r="H167" s="162">
        <v>6009.0640000000003</v>
      </c>
      <c r="I167" s="162"/>
      <c r="J167" s="145">
        <f t="shared" si="75"/>
        <v>98.687206437838725</v>
      </c>
      <c r="K167" s="145">
        <f t="shared" si="73"/>
        <v>-79.935999999999694</v>
      </c>
      <c r="L167" s="145">
        <f t="shared" si="76"/>
        <v>98.687206437838725</v>
      </c>
      <c r="M167" s="145">
        <f t="shared" si="74"/>
        <v>-79.935999999999694</v>
      </c>
      <c r="N167" s="145"/>
      <c r="O167" s="145">
        <f t="shared" si="70"/>
        <v>6009.0640000000003</v>
      </c>
    </row>
    <row r="168" spans="1:15" s="157" customFormat="1" ht="72.75" customHeight="1" x14ac:dyDescent="0.25">
      <c r="A168" s="143"/>
      <c r="B168" s="165" t="s">
        <v>1239</v>
      </c>
      <c r="C168" s="162"/>
      <c r="D168" s="162">
        <v>38228.581510000004</v>
      </c>
      <c r="E168" s="162">
        <v>42942.393759999999</v>
      </c>
      <c r="F168" s="162">
        <v>59341.2</v>
      </c>
      <c r="G168" s="162">
        <v>59341.2</v>
      </c>
      <c r="H168" s="162">
        <v>58040.88609</v>
      </c>
      <c r="I168" s="162"/>
      <c r="J168" s="145">
        <f t="shared" si="75"/>
        <v>97.808750227497939</v>
      </c>
      <c r="K168" s="145">
        <f t="shared" si="73"/>
        <v>-1300.3139099999971</v>
      </c>
      <c r="L168" s="145">
        <f t="shared" si="76"/>
        <v>97.808750227497939</v>
      </c>
      <c r="M168" s="145">
        <f t="shared" si="74"/>
        <v>-1300.3139099999971</v>
      </c>
      <c r="N168" s="145">
        <f t="shared" si="71"/>
        <v>135.15987584293438</v>
      </c>
      <c r="O168" s="145">
        <f t="shared" si="70"/>
        <v>15098.492330000001</v>
      </c>
    </row>
    <row r="169" spans="1:15" s="157" customFormat="1" ht="36" hidden="1" customHeight="1" x14ac:dyDescent="0.25">
      <c r="A169" s="143"/>
      <c r="B169" s="165" t="s">
        <v>1240</v>
      </c>
      <c r="C169" s="162"/>
      <c r="D169" s="162">
        <v>7299.0720000000001</v>
      </c>
      <c r="E169" s="162">
        <v>8942.2430999999997</v>
      </c>
      <c r="F169" s="162">
        <v>0</v>
      </c>
      <c r="G169" s="162">
        <v>0</v>
      </c>
      <c r="H169" s="162">
        <v>0</v>
      </c>
      <c r="I169" s="162"/>
      <c r="J169" s="145" t="e">
        <f t="shared" si="75"/>
        <v>#DIV/0!</v>
      </c>
      <c r="K169" s="145">
        <f t="shared" si="73"/>
        <v>0</v>
      </c>
      <c r="L169" s="145"/>
      <c r="M169" s="145">
        <f t="shared" si="74"/>
        <v>0</v>
      </c>
      <c r="N169" s="145">
        <f t="shared" si="71"/>
        <v>0</v>
      </c>
      <c r="O169" s="145">
        <f t="shared" si="70"/>
        <v>-8942.2430999999997</v>
      </c>
    </row>
    <row r="170" spans="1:15" s="157" customFormat="1" ht="13.5" hidden="1" customHeight="1" x14ac:dyDescent="0.25">
      <c r="A170" s="143"/>
      <c r="B170" s="165" t="s">
        <v>1241</v>
      </c>
      <c r="C170" s="162"/>
      <c r="D170" s="162">
        <v>13082.120339999999</v>
      </c>
      <c r="E170" s="162">
        <v>0</v>
      </c>
      <c r="F170" s="162">
        <v>0</v>
      </c>
      <c r="G170" s="162">
        <v>0</v>
      </c>
      <c r="H170" s="162">
        <v>0</v>
      </c>
      <c r="I170" s="162"/>
      <c r="J170" s="145" t="e">
        <f t="shared" si="75"/>
        <v>#DIV/0!</v>
      </c>
      <c r="K170" s="145">
        <f t="shared" si="73"/>
        <v>0</v>
      </c>
      <c r="L170" s="145"/>
      <c r="M170" s="145">
        <f t="shared" si="74"/>
        <v>0</v>
      </c>
      <c r="N170" s="145"/>
      <c r="O170" s="145">
        <f t="shared" si="70"/>
        <v>0</v>
      </c>
    </row>
    <row r="171" spans="1:15" s="157" customFormat="1" ht="36" hidden="1" customHeight="1" x14ac:dyDescent="0.25">
      <c r="A171" s="143"/>
      <c r="B171" s="165" t="s">
        <v>1242</v>
      </c>
      <c r="C171" s="162"/>
      <c r="D171" s="162">
        <v>1068.6981900000001</v>
      </c>
      <c r="E171" s="162">
        <v>1566.58104</v>
      </c>
      <c r="F171" s="162">
        <v>0</v>
      </c>
      <c r="G171" s="162">
        <v>0</v>
      </c>
      <c r="H171" s="162">
        <v>0</v>
      </c>
      <c r="I171" s="162"/>
      <c r="J171" s="145" t="e">
        <f t="shared" si="75"/>
        <v>#DIV/0!</v>
      </c>
      <c r="K171" s="145">
        <f t="shared" si="73"/>
        <v>0</v>
      </c>
      <c r="L171" s="145"/>
      <c r="M171" s="145">
        <f t="shared" si="74"/>
        <v>0</v>
      </c>
      <c r="N171" s="145">
        <f t="shared" si="71"/>
        <v>0</v>
      </c>
      <c r="O171" s="145">
        <f t="shared" si="70"/>
        <v>-1566.58104</v>
      </c>
    </row>
    <row r="172" spans="1:15" s="157" customFormat="1" ht="50.25" customHeight="1" x14ac:dyDescent="0.25">
      <c r="A172" s="143"/>
      <c r="B172" s="165" t="s">
        <v>1243</v>
      </c>
      <c r="C172" s="162"/>
      <c r="D172" s="162">
        <v>113761.63841</v>
      </c>
      <c r="E172" s="162">
        <v>107209</v>
      </c>
      <c r="F172" s="162">
        <v>58413</v>
      </c>
      <c r="G172" s="162">
        <v>58413</v>
      </c>
      <c r="H172" s="162">
        <v>58412.807999999997</v>
      </c>
      <c r="I172" s="162"/>
      <c r="J172" s="145">
        <f t="shared" si="75"/>
        <v>99.999671306044874</v>
      </c>
      <c r="K172" s="145">
        <f t="shared" si="73"/>
        <v>-0.19200000000273576</v>
      </c>
      <c r="L172" s="145">
        <f t="shared" ref="L172:L234" si="77">H172/G172*100</f>
        <v>99.999671306044874</v>
      </c>
      <c r="M172" s="145">
        <f t="shared" si="74"/>
        <v>-0.19200000000273576</v>
      </c>
      <c r="N172" s="145">
        <f t="shared" si="71"/>
        <v>54.484985402344954</v>
      </c>
      <c r="O172" s="145">
        <f t="shared" si="70"/>
        <v>-48796.192000000003</v>
      </c>
    </row>
    <row r="173" spans="1:15" s="157" customFormat="1" ht="29.25" customHeight="1" x14ac:dyDescent="0.25">
      <c r="A173" s="143"/>
      <c r="B173" s="165" t="s">
        <v>1244</v>
      </c>
      <c r="C173" s="162"/>
      <c r="D173" s="162">
        <v>8906.0234600000003</v>
      </c>
      <c r="E173" s="162">
        <v>0</v>
      </c>
      <c r="F173" s="162">
        <v>11608.9</v>
      </c>
      <c r="G173" s="162">
        <v>10277.57</v>
      </c>
      <c r="H173" s="162">
        <v>7983.56088</v>
      </c>
      <c r="I173" s="162"/>
      <c r="J173" s="145">
        <f t="shared" si="75"/>
        <v>68.771036704597336</v>
      </c>
      <c r="K173" s="145">
        <f t="shared" si="73"/>
        <v>-3625.3391199999996</v>
      </c>
      <c r="L173" s="145">
        <f t="shared" si="77"/>
        <v>77.679460028002737</v>
      </c>
      <c r="M173" s="145">
        <f t="shared" si="74"/>
        <v>-2294.0091199999997</v>
      </c>
      <c r="N173" s="145"/>
      <c r="O173" s="145">
        <f t="shared" si="70"/>
        <v>7983.56088</v>
      </c>
    </row>
    <row r="174" spans="1:15" s="157" customFormat="1" ht="67.5" hidden="1" customHeight="1" x14ac:dyDescent="0.25">
      <c r="A174" s="143"/>
      <c r="B174" s="165" t="s">
        <v>1245</v>
      </c>
      <c r="C174" s="162"/>
      <c r="D174" s="162">
        <v>1299</v>
      </c>
      <c r="E174" s="162">
        <v>0</v>
      </c>
      <c r="F174" s="162">
        <v>0</v>
      </c>
      <c r="G174" s="162">
        <v>0</v>
      </c>
      <c r="H174" s="162">
        <v>0</v>
      </c>
      <c r="I174" s="162"/>
      <c r="J174" s="145" t="e">
        <f t="shared" si="75"/>
        <v>#DIV/0!</v>
      </c>
      <c r="K174" s="145">
        <f t="shared" si="73"/>
        <v>0</v>
      </c>
      <c r="L174" s="145"/>
      <c r="M174" s="145">
        <f t="shared" si="74"/>
        <v>0</v>
      </c>
      <c r="N174" s="145"/>
      <c r="O174" s="145">
        <f t="shared" si="70"/>
        <v>0</v>
      </c>
    </row>
    <row r="175" spans="1:15" s="157" customFormat="1" ht="61.5" hidden="1" customHeight="1" x14ac:dyDescent="0.25">
      <c r="A175" s="143"/>
      <c r="B175" s="167" t="s">
        <v>1246</v>
      </c>
      <c r="C175" s="162"/>
      <c r="D175" s="162">
        <v>27893.012699999999</v>
      </c>
      <c r="E175" s="162">
        <v>0</v>
      </c>
      <c r="F175" s="162">
        <v>0</v>
      </c>
      <c r="G175" s="162">
        <v>0</v>
      </c>
      <c r="H175" s="162">
        <v>0</v>
      </c>
      <c r="I175" s="162"/>
      <c r="J175" s="145" t="e">
        <f t="shared" si="75"/>
        <v>#DIV/0!</v>
      </c>
      <c r="K175" s="145">
        <f t="shared" si="73"/>
        <v>0</v>
      </c>
      <c r="L175" s="145"/>
      <c r="M175" s="145">
        <f t="shared" si="74"/>
        <v>0</v>
      </c>
      <c r="N175" s="145"/>
      <c r="O175" s="145">
        <f t="shared" si="70"/>
        <v>0</v>
      </c>
    </row>
    <row r="176" spans="1:15" s="157" customFormat="1" ht="96.75" hidden="1" customHeight="1" x14ac:dyDescent="0.25">
      <c r="A176" s="143"/>
      <c r="B176" s="165" t="s">
        <v>1247</v>
      </c>
      <c r="C176" s="162"/>
      <c r="D176" s="162">
        <v>2583</v>
      </c>
      <c r="E176" s="162">
        <v>0</v>
      </c>
      <c r="F176" s="162">
        <v>0</v>
      </c>
      <c r="G176" s="162">
        <v>0</v>
      </c>
      <c r="H176" s="162">
        <v>0</v>
      </c>
      <c r="I176" s="162"/>
      <c r="J176" s="145" t="e">
        <f t="shared" si="75"/>
        <v>#DIV/0!</v>
      </c>
      <c r="K176" s="145">
        <f t="shared" si="73"/>
        <v>0</v>
      </c>
      <c r="L176" s="145"/>
      <c r="M176" s="145">
        <f t="shared" si="74"/>
        <v>0</v>
      </c>
      <c r="N176" s="145"/>
      <c r="O176" s="145">
        <f t="shared" si="70"/>
        <v>0</v>
      </c>
    </row>
    <row r="177" spans="1:15" s="157" customFormat="1" ht="49.5" customHeight="1" x14ac:dyDescent="0.25">
      <c r="A177" s="143"/>
      <c r="B177" s="165" t="s">
        <v>1248</v>
      </c>
      <c r="C177" s="162"/>
      <c r="D177" s="162">
        <v>0</v>
      </c>
      <c r="E177" s="162">
        <v>1666.95534</v>
      </c>
      <c r="F177" s="162">
        <v>1680</v>
      </c>
      <c r="G177" s="162">
        <v>1856</v>
      </c>
      <c r="H177" s="162">
        <v>1780.17878</v>
      </c>
      <c r="I177" s="162"/>
      <c r="J177" s="145">
        <f t="shared" si="75"/>
        <v>105.96302261904762</v>
      </c>
      <c r="K177" s="145">
        <f t="shared" si="73"/>
        <v>100.17877999999996</v>
      </c>
      <c r="L177" s="145">
        <f t="shared" si="77"/>
        <v>95.914804956896546</v>
      </c>
      <c r="M177" s="145">
        <f t="shared" si="74"/>
        <v>-75.821220000000039</v>
      </c>
      <c r="N177" s="145">
        <f t="shared" si="71"/>
        <v>106.79222995860225</v>
      </c>
      <c r="O177" s="145">
        <f t="shared" si="70"/>
        <v>113.22343999999998</v>
      </c>
    </row>
    <row r="178" spans="1:15" s="157" customFormat="1" ht="71.25" customHeight="1" x14ac:dyDescent="0.25">
      <c r="A178" s="143"/>
      <c r="B178" s="165" t="s">
        <v>1249</v>
      </c>
      <c r="C178" s="162"/>
      <c r="D178" s="162"/>
      <c r="E178" s="162">
        <v>0</v>
      </c>
      <c r="F178" s="162">
        <v>14553</v>
      </c>
      <c r="G178" s="162">
        <v>10010</v>
      </c>
      <c r="H178" s="162">
        <v>5125.0201100000004</v>
      </c>
      <c r="I178" s="162"/>
      <c r="J178" s="145">
        <f t="shared" si="75"/>
        <v>35.216244829244829</v>
      </c>
      <c r="K178" s="145">
        <f t="shared" si="73"/>
        <v>-9427.9798899999987</v>
      </c>
      <c r="L178" s="145">
        <f t="shared" si="77"/>
        <v>51.199002097902103</v>
      </c>
      <c r="M178" s="145">
        <f t="shared" si="74"/>
        <v>-4884.9798899999996</v>
      </c>
      <c r="N178" s="145"/>
      <c r="O178" s="145">
        <f t="shared" si="70"/>
        <v>5125.0201100000004</v>
      </c>
    </row>
    <row r="179" spans="1:15" s="157" customFormat="1" ht="49.5" hidden="1" customHeight="1" x14ac:dyDescent="0.25">
      <c r="A179" s="143"/>
      <c r="B179" s="165" t="s">
        <v>1250</v>
      </c>
      <c r="C179" s="162"/>
      <c r="D179" s="162"/>
      <c r="E179" s="162">
        <v>0</v>
      </c>
      <c r="F179" s="162">
        <v>0</v>
      </c>
      <c r="G179" s="162">
        <v>0</v>
      </c>
      <c r="H179" s="162">
        <v>0</v>
      </c>
      <c r="I179" s="162"/>
      <c r="J179" s="145" t="e">
        <f t="shared" si="75"/>
        <v>#DIV/0!</v>
      </c>
      <c r="K179" s="145">
        <f t="shared" si="73"/>
        <v>0</v>
      </c>
      <c r="L179" s="145"/>
      <c r="M179" s="145">
        <f t="shared" si="74"/>
        <v>0</v>
      </c>
      <c r="N179" s="145"/>
      <c r="O179" s="145">
        <f t="shared" si="70"/>
        <v>0</v>
      </c>
    </row>
    <row r="180" spans="1:15" s="157" customFormat="1" ht="63" hidden="1" customHeight="1" x14ac:dyDescent="0.25">
      <c r="A180" s="143"/>
      <c r="B180" s="165" t="s">
        <v>1251</v>
      </c>
      <c r="C180" s="162"/>
      <c r="D180" s="162">
        <v>1000</v>
      </c>
      <c r="E180" s="162">
        <v>0</v>
      </c>
      <c r="F180" s="162">
        <v>0</v>
      </c>
      <c r="G180" s="162">
        <v>0</v>
      </c>
      <c r="H180" s="162">
        <v>0</v>
      </c>
      <c r="I180" s="162"/>
      <c r="J180" s="145" t="e">
        <f t="shared" si="75"/>
        <v>#DIV/0!</v>
      </c>
      <c r="K180" s="145">
        <f t="shared" si="73"/>
        <v>0</v>
      </c>
      <c r="L180" s="145"/>
      <c r="M180" s="145">
        <f t="shared" si="74"/>
        <v>0</v>
      </c>
      <c r="N180" s="145"/>
      <c r="O180" s="145">
        <f t="shared" si="70"/>
        <v>0</v>
      </c>
    </row>
    <row r="181" spans="1:15" s="157" customFormat="1" ht="63" hidden="1" customHeight="1" x14ac:dyDescent="0.25">
      <c r="A181" s="143"/>
      <c r="B181" s="165" t="s">
        <v>1252</v>
      </c>
      <c r="C181" s="162"/>
      <c r="D181" s="162">
        <v>800</v>
      </c>
      <c r="E181" s="162">
        <v>0</v>
      </c>
      <c r="F181" s="162">
        <v>0</v>
      </c>
      <c r="G181" s="162">
        <v>0</v>
      </c>
      <c r="H181" s="162">
        <v>0</v>
      </c>
      <c r="I181" s="162"/>
      <c r="J181" s="145" t="e">
        <f t="shared" si="75"/>
        <v>#DIV/0!</v>
      </c>
      <c r="K181" s="145">
        <f t="shared" si="73"/>
        <v>0</v>
      </c>
      <c r="L181" s="145"/>
      <c r="M181" s="145">
        <f t="shared" si="74"/>
        <v>0</v>
      </c>
      <c r="N181" s="145"/>
      <c r="O181" s="145">
        <f t="shared" si="70"/>
        <v>0</v>
      </c>
    </row>
    <row r="182" spans="1:15" s="157" customFormat="1" ht="37.5" hidden="1" customHeight="1" x14ac:dyDescent="0.25">
      <c r="A182" s="143"/>
      <c r="B182" s="165" t="s">
        <v>1253</v>
      </c>
      <c r="C182" s="162"/>
      <c r="D182" s="162">
        <v>7320.92713</v>
      </c>
      <c r="E182" s="162">
        <v>0</v>
      </c>
      <c r="F182" s="162">
        <v>0</v>
      </c>
      <c r="G182" s="162">
        <v>0</v>
      </c>
      <c r="H182" s="162">
        <v>0</v>
      </c>
      <c r="I182" s="162"/>
      <c r="J182" s="145" t="e">
        <f t="shared" si="75"/>
        <v>#DIV/0!</v>
      </c>
      <c r="K182" s="145">
        <f t="shared" si="73"/>
        <v>0</v>
      </c>
      <c r="L182" s="145"/>
      <c r="M182" s="145">
        <f t="shared" si="74"/>
        <v>0</v>
      </c>
      <c r="N182" s="145"/>
      <c r="O182" s="145">
        <f t="shared" si="70"/>
        <v>0</v>
      </c>
    </row>
    <row r="183" spans="1:15" s="157" customFormat="1" ht="37.5" hidden="1" customHeight="1" x14ac:dyDescent="0.25">
      <c r="A183" s="143"/>
      <c r="B183" s="165" t="s">
        <v>1197</v>
      </c>
      <c r="C183" s="162"/>
      <c r="D183" s="162">
        <v>95.366399999999999</v>
      </c>
      <c r="E183" s="162">
        <v>0</v>
      </c>
      <c r="F183" s="162">
        <v>0</v>
      </c>
      <c r="G183" s="162">
        <v>0</v>
      </c>
      <c r="H183" s="162">
        <v>0</v>
      </c>
      <c r="I183" s="162"/>
      <c r="J183" s="145" t="e">
        <f t="shared" si="75"/>
        <v>#DIV/0!</v>
      </c>
      <c r="K183" s="145">
        <f t="shared" si="73"/>
        <v>0</v>
      </c>
      <c r="L183" s="145"/>
      <c r="M183" s="145">
        <f t="shared" si="74"/>
        <v>0</v>
      </c>
      <c r="N183" s="145"/>
      <c r="O183" s="145">
        <f t="shared" si="70"/>
        <v>0</v>
      </c>
    </row>
    <row r="184" spans="1:15" s="157" customFormat="1" ht="48" hidden="1" customHeight="1" x14ac:dyDescent="0.25">
      <c r="A184" s="143"/>
      <c r="B184" s="165" t="s">
        <v>1226</v>
      </c>
      <c r="C184" s="162"/>
      <c r="D184" s="162">
        <v>3195.2069299999998</v>
      </c>
      <c r="E184" s="162">
        <v>0</v>
      </c>
      <c r="F184" s="162">
        <v>0</v>
      </c>
      <c r="G184" s="162">
        <v>0</v>
      </c>
      <c r="H184" s="162">
        <v>0</v>
      </c>
      <c r="I184" s="162"/>
      <c r="J184" s="145" t="e">
        <f t="shared" si="75"/>
        <v>#DIV/0!</v>
      </c>
      <c r="K184" s="145">
        <f t="shared" si="73"/>
        <v>0</v>
      </c>
      <c r="L184" s="145"/>
      <c r="M184" s="145">
        <f t="shared" si="74"/>
        <v>0</v>
      </c>
      <c r="N184" s="145"/>
      <c r="O184" s="145">
        <f t="shared" si="70"/>
        <v>0</v>
      </c>
    </row>
    <row r="185" spans="1:15" s="157" customFormat="1" ht="37.5" hidden="1" customHeight="1" x14ac:dyDescent="0.25">
      <c r="A185" s="143"/>
      <c r="B185" s="165" t="s">
        <v>1194</v>
      </c>
      <c r="C185" s="162"/>
      <c r="D185" s="162">
        <v>19172.538280000001</v>
      </c>
      <c r="E185" s="162">
        <v>0</v>
      </c>
      <c r="F185" s="162">
        <v>0</v>
      </c>
      <c r="G185" s="162">
        <v>0</v>
      </c>
      <c r="H185" s="162">
        <v>0</v>
      </c>
      <c r="I185" s="162"/>
      <c r="J185" s="145" t="e">
        <f t="shared" si="75"/>
        <v>#DIV/0!</v>
      </c>
      <c r="K185" s="145">
        <f t="shared" si="73"/>
        <v>0</v>
      </c>
      <c r="L185" s="145"/>
      <c r="M185" s="145">
        <f t="shared" si="74"/>
        <v>0</v>
      </c>
      <c r="N185" s="145"/>
      <c r="O185" s="145">
        <f t="shared" si="70"/>
        <v>0</v>
      </c>
    </row>
    <row r="186" spans="1:15" s="157" customFormat="1" ht="107.25" hidden="1" customHeight="1" x14ac:dyDescent="0.25">
      <c r="A186" s="143"/>
      <c r="B186" s="165" t="s">
        <v>1254</v>
      </c>
      <c r="C186" s="162"/>
      <c r="D186" s="162"/>
      <c r="E186" s="162">
        <v>2741.7485099999999</v>
      </c>
      <c r="F186" s="162">
        <v>0</v>
      </c>
      <c r="G186" s="162">
        <v>0</v>
      </c>
      <c r="H186" s="162">
        <v>0</v>
      </c>
      <c r="I186" s="162"/>
      <c r="J186" s="145" t="e">
        <f t="shared" si="75"/>
        <v>#DIV/0!</v>
      </c>
      <c r="K186" s="145">
        <f t="shared" si="73"/>
        <v>0</v>
      </c>
      <c r="L186" s="145"/>
      <c r="M186" s="145">
        <f t="shared" si="74"/>
        <v>0</v>
      </c>
      <c r="N186" s="145">
        <f t="shared" si="71"/>
        <v>0</v>
      </c>
      <c r="O186" s="145">
        <f t="shared" si="70"/>
        <v>-2741.7485099999999</v>
      </c>
    </row>
    <row r="187" spans="1:15" s="157" customFormat="1" ht="39" hidden="1" customHeight="1" x14ac:dyDescent="0.25">
      <c r="A187" s="143"/>
      <c r="B187" s="165" t="s">
        <v>1255</v>
      </c>
      <c r="C187" s="162"/>
      <c r="D187" s="162">
        <v>1873.4346800000001</v>
      </c>
      <c r="E187" s="162">
        <v>0</v>
      </c>
      <c r="F187" s="162">
        <v>0</v>
      </c>
      <c r="G187" s="162">
        <v>0</v>
      </c>
      <c r="H187" s="162">
        <v>0</v>
      </c>
      <c r="I187" s="162"/>
      <c r="J187" s="145" t="e">
        <f t="shared" si="75"/>
        <v>#DIV/0!</v>
      </c>
      <c r="K187" s="145">
        <f t="shared" si="73"/>
        <v>0</v>
      </c>
      <c r="L187" s="145"/>
      <c r="M187" s="145">
        <f t="shared" si="74"/>
        <v>0</v>
      </c>
      <c r="N187" s="145"/>
      <c r="O187" s="145">
        <f t="shared" si="70"/>
        <v>0</v>
      </c>
    </row>
    <row r="188" spans="1:15" s="157" customFormat="1" ht="54" customHeight="1" x14ac:dyDescent="0.25">
      <c r="A188" s="143"/>
      <c r="B188" s="165" t="s">
        <v>1256</v>
      </c>
      <c r="C188" s="162"/>
      <c r="D188" s="162">
        <v>1735</v>
      </c>
      <c r="E188" s="162">
        <v>0</v>
      </c>
      <c r="F188" s="162">
        <v>0</v>
      </c>
      <c r="G188" s="162">
        <v>0</v>
      </c>
      <c r="H188" s="162">
        <v>2431</v>
      </c>
      <c r="I188" s="162"/>
      <c r="J188" s="145" t="e">
        <f t="shared" si="75"/>
        <v>#DIV/0!</v>
      </c>
      <c r="K188" s="145">
        <f t="shared" si="73"/>
        <v>2431</v>
      </c>
      <c r="L188" s="145"/>
      <c r="M188" s="145">
        <f t="shared" si="74"/>
        <v>2431</v>
      </c>
      <c r="N188" s="145"/>
      <c r="O188" s="145">
        <f t="shared" si="70"/>
        <v>2431</v>
      </c>
    </row>
    <row r="189" spans="1:15" s="157" customFormat="1" ht="82.5" hidden="1" customHeight="1" x14ac:dyDescent="0.25">
      <c r="A189" s="143"/>
      <c r="B189" s="165" t="s">
        <v>1257</v>
      </c>
      <c r="C189" s="162"/>
      <c r="D189" s="162">
        <v>358.02359999999999</v>
      </c>
      <c r="E189" s="162">
        <v>3195</v>
      </c>
      <c r="F189" s="162">
        <v>0</v>
      </c>
      <c r="G189" s="162">
        <v>0</v>
      </c>
      <c r="H189" s="162">
        <v>0</v>
      </c>
      <c r="I189" s="162"/>
      <c r="J189" s="145" t="e">
        <f t="shared" si="75"/>
        <v>#DIV/0!</v>
      </c>
      <c r="K189" s="145">
        <f t="shared" si="73"/>
        <v>0</v>
      </c>
      <c r="L189" s="145"/>
      <c r="M189" s="145">
        <f t="shared" si="74"/>
        <v>0</v>
      </c>
      <c r="N189" s="145">
        <f t="shared" si="71"/>
        <v>0</v>
      </c>
      <c r="O189" s="145">
        <f t="shared" si="70"/>
        <v>-3195</v>
      </c>
    </row>
    <row r="190" spans="1:15" s="157" customFormat="1" ht="29.25" hidden="1" customHeight="1" x14ac:dyDescent="0.25">
      <c r="A190" s="143"/>
      <c r="B190" s="165" t="s">
        <v>1258</v>
      </c>
      <c r="C190" s="162"/>
      <c r="D190" s="162"/>
      <c r="E190" s="162">
        <v>0</v>
      </c>
      <c r="F190" s="162">
        <v>0</v>
      </c>
      <c r="G190" s="162">
        <v>0</v>
      </c>
      <c r="H190" s="162">
        <v>0</v>
      </c>
      <c r="I190" s="162"/>
      <c r="J190" s="145" t="e">
        <f t="shared" si="75"/>
        <v>#DIV/0!</v>
      </c>
      <c r="K190" s="145">
        <f t="shared" si="73"/>
        <v>0</v>
      </c>
      <c r="L190" s="145"/>
      <c r="M190" s="145">
        <f t="shared" si="74"/>
        <v>0</v>
      </c>
      <c r="N190" s="145"/>
      <c r="O190" s="145">
        <f t="shared" si="70"/>
        <v>0</v>
      </c>
    </row>
    <row r="191" spans="1:15" s="157" customFormat="1" ht="110.25" customHeight="1" x14ac:dyDescent="0.25">
      <c r="A191" s="143"/>
      <c r="B191" s="165" t="s">
        <v>1259</v>
      </c>
      <c r="C191" s="162"/>
      <c r="D191" s="162"/>
      <c r="E191" s="162">
        <v>1281.0239999999999</v>
      </c>
      <c r="F191" s="162">
        <v>0</v>
      </c>
      <c r="G191" s="162">
        <v>170</v>
      </c>
      <c r="H191" s="162">
        <v>150.88549</v>
      </c>
      <c r="I191" s="162"/>
      <c r="J191" s="145" t="e">
        <f t="shared" si="75"/>
        <v>#DIV/0!</v>
      </c>
      <c r="K191" s="145">
        <f t="shared" si="73"/>
        <v>150.88549</v>
      </c>
      <c r="L191" s="145">
        <f t="shared" si="77"/>
        <v>88.756170588235292</v>
      </c>
      <c r="M191" s="145">
        <f t="shared" si="74"/>
        <v>-19.114509999999996</v>
      </c>
      <c r="N191" s="145">
        <f t="shared" si="71"/>
        <v>11.778506101368906</v>
      </c>
      <c r="O191" s="145">
        <f t="shared" si="70"/>
        <v>-1130.1385099999998</v>
      </c>
    </row>
    <row r="192" spans="1:15" s="157" customFormat="1" ht="37.5" customHeight="1" x14ac:dyDescent="0.25">
      <c r="A192" s="143"/>
      <c r="B192" s="165" t="s">
        <v>1260</v>
      </c>
      <c r="C192" s="162"/>
      <c r="D192" s="162"/>
      <c r="E192" s="162">
        <v>7104</v>
      </c>
      <c r="F192" s="162">
        <v>0</v>
      </c>
      <c r="G192" s="162">
        <v>12884.85</v>
      </c>
      <c r="H192" s="162">
        <v>12740.46212</v>
      </c>
      <c r="I192" s="162"/>
      <c r="J192" s="145" t="e">
        <f t="shared" si="75"/>
        <v>#DIV/0!</v>
      </c>
      <c r="K192" s="145">
        <f t="shared" si="73"/>
        <v>12740.46212</v>
      </c>
      <c r="L192" s="145">
        <f t="shared" si="77"/>
        <v>98.879398052751881</v>
      </c>
      <c r="M192" s="145">
        <f t="shared" si="74"/>
        <v>-144.38788000000022</v>
      </c>
      <c r="N192" s="145">
        <f t="shared" si="71"/>
        <v>179.34209065315315</v>
      </c>
      <c r="O192" s="145">
        <f t="shared" si="70"/>
        <v>5636.4621200000001</v>
      </c>
    </row>
    <row r="193" spans="1:15" s="157" customFormat="1" ht="37.5" customHeight="1" x14ac:dyDescent="0.25">
      <c r="A193" s="143"/>
      <c r="B193" s="165" t="s">
        <v>1261</v>
      </c>
      <c r="C193" s="162"/>
      <c r="D193" s="162"/>
      <c r="E193" s="162">
        <v>0</v>
      </c>
      <c r="F193" s="162">
        <v>0</v>
      </c>
      <c r="G193" s="162">
        <v>7003.79</v>
      </c>
      <c r="H193" s="162">
        <v>4375.0559199999998</v>
      </c>
      <c r="I193" s="162"/>
      <c r="J193" s="145" t="e">
        <f t="shared" si="75"/>
        <v>#DIV/0!</v>
      </c>
      <c r="K193" s="145">
        <f t="shared" si="73"/>
        <v>4375.0559199999998</v>
      </c>
      <c r="L193" s="145">
        <f t="shared" si="77"/>
        <v>62.466977450780213</v>
      </c>
      <c r="M193" s="145">
        <f t="shared" si="74"/>
        <v>-2628.7340800000002</v>
      </c>
      <c r="N193" s="145"/>
      <c r="O193" s="145">
        <f t="shared" si="70"/>
        <v>4375.0559199999998</v>
      </c>
    </row>
    <row r="194" spans="1:15" s="157" customFormat="1" ht="114.75" customHeight="1" x14ac:dyDescent="0.25">
      <c r="A194" s="143"/>
      <c r="B194" s="165" t="s">
        <v>1262</v>
      </c>
      <c r="C194" s="162"/>
      <c r="D194" s="162"/>
      <c r="E194" s="162">
        <v>0</v>
      </c>
      <c r="F194" s="162">
        <v>0</v>
      </c>
      <c r="G194" s="162">
        <v>720.9</v>
      </c>
      <c r="H194" s="162">
        <v>0</v>
      </c>
      <c r="I194" s="162"/>
      <c r="J194" s="145" t="e">
        <f t="shared" si="75"/>
        <v>#DIV/0!</v>
      </c>
      <c r="K194" s="145">
        <f t="shared" si="73"/>
        <v>0</v>
      </c>
      <c r="L194" s="145">
        <f t="shared" si="77"/>
        <v>0</v>
      </c>
      <c r="M194" s="145">
        <f t="shared" si="74"/>
        <v>-720.9</v>
      </c>
      <c r="N194" s="145"/>
      <c r="O194" s="145">
        <f t="shared" si="70"/>
        <v>0</v>
      </c>
    </row>
    <row r="195" spans="1:15" s="157" customFormat="1" ht="63.75" hidden="1" customHeight="1" x14ac:dyDescent="0.25">
      <c r="A195" s="143"/>
      <c r="B195" s="165" t="s">
        <v>1263</v>
      </c>
      <c r="C195" s="162"/>
      <c r="D195" s="162"/>
      <c r="E195" s="162">
        <v>0</v>
      </c>
      <c r="F195" s="162">
        <v>0</v>
      </c>
      <c r="G195" s="162">
        <v>0</v>
      </c>
      <c r="H195" s="162">
        <v>0</v>
      </c>
      <c r="I195" s="162"/>
      <c r="J195" s="145" t="e">
        <f t="shared" si="75"/>
        <v>#DIV/0!</v>
      </c>
      <c r="K195" s="145">
        <f t="shared" si="73"/>
        <v>0</v>
      </c>
      <c r="L195" s="145"/>
      <c r="M195" s="145">
        <f t="shared" si="74"/>
        <v>0</v>
      </c>
      <c r="N195" s="145"/>
      <c r="O195" s="145">
        <f t="shared" si="70"/>
        <v>0</v>
      </c>
    </row>
    <row r="196" spans="1:15" s="157" customFormat="1" ht="114" hidden="1" customHeight="1" x14ac:dyDescent="0.25">
      <c r="A196" s="143"/>
      <c r="B196" s="165" t="s">
        <v>1264</v>
      </c>
      <c r="C196" s="162"/>
      <c r="D196" s="162"/>
      <c r="E196" s="162">
        <v>1033</v>
      </c>
      <c r="F196" s="162">
        <v>0</v>
      </c>
      <c r="G196" s="162">
        <v>0</v>
      </c>
      <c r="H196" s="162">
        <v>0</v>
      </c>
      <c r="I196" s="162"/>
      <c r="J196" s="145" t="e">
        <f t="shared" si="75"/>
        <v>#DIV/0!</v>
      </c>
      <c r="K196" s="145">
        <f t="shared" si="73"/>
        <v>0</v>
      </c>
      <c r="L196" s="145"/>
      <c r="M196" s="145">
        <f t="shared" si="74"/>
        <v>0</v>
      </c>
      <c r="N196" s="145">
        <f t="shared" si="71"/>
        <v>0</v>
      </c>
      <c r="O196" s="145">
        <f t="shared" si="70"/>
        <v>-1033</v>
      </c>
    </row>
    <row r="197" spans="1:15" s="138" customFormat="1" ht="36" customHeight="1" x14ac:dyDescent="0.25">
      <c r="A197" s="135" t="s">
        <v>1265</v>
      </c>
      <c r="B197" s="139" t="s">
        <v>1266</v>
      </c>
      <c r="C197" s="137">
        <v>1849997.2527699999</v>
      </c>
      <c r="D197" s="137">
        <f t="shared" ref="D197:I197" si="78">D198+D201+D215+D218+D219+D220+D221+D222+D223</f>
        <v>1849069.51774</v>
      </c>
      <c r="E197" s="137">
        <f t="shared" si="78"/>
        <v>1929269.49144</v>
      </c>
      <c r="F197" s="137">
        <f t="shared" si="78"/>
        <v>1911070</v>
      </c>
      <c r="G197" s="137">
        <f t="shared" si="78"/>
        <v>1916945</v>
      </c>
      <c r="H197" s="137">
        <f t="shared" si="78"/>
        <v>1876135.1050400001</v>
      </c>
      <c r="I197" s="137">
        <f t="shared" si="78"/>
        <v>0</v>
      </c>
      <c r="J197" s="137">
        <f t="shared" si="75"/>
        <v>98.171971986374132</v>
      </c>
      <c r="K197" s="137">
        <f t="shared" si="73"/>
        <v>-34934.894959999947</v>
      </c>
      <c r="L197" s="137">
        <f t="shared" si="77"/>
        <v>97.871097242748235</v>
      </c>
      <c r="M197" s="137">
        <f t="shared" si="74"/>
        <v>-40809.894959999947</v>
      </c>
      <c r="N197" s="137">
        <f t="shared" si="71"/>
        <v>97.245880545162166</v>
      </c>
      <c r="O197" s="137">
        <f t="shared" si="70"/>
        <v>-53134.386399999959</v>
      </c>
    </row>
    <row r="198" spans="1:15" ht="51" customHeight="1" x14ac:dyDescent="0.25">
      <c r="A198" s="140" t="s">
        <v>1267</v>
      </c>
      <c r="B198" s="163" t="s">
        <v>1268</v>
      </c>
      <c r="C198" s="142">
        <f t="shared" ref="C198:I198" si="79">C199+C200</f>
        <v>0</v>
      </c>
      <c r="D198" s="142">
        <f t="shared" si="79"/>
        <v>55672.092539999998</v>
      </c>
      <c r="E198" s="142">
        <f t="shared" si="79"/>
        <v>60072.999020000003</v>
      </c>
      <c r="F198" s="142">
        <f t="shared" si="79"/>
        <v>60073</v>
      </c>
      <c r="G198" s="142">
        <f t="shared" si="79"/>
        <v>63073</v>
      </c>
      <c r="H198" s="142">
        <f t="shared" si="79"/>
        <v>58483.000870000003</v>
      </c>
      <c r="I198" s="142">
        <f t="shared" si="79"/>
        <v>0</v>
      </c>
      <c r="J198" s="142">
        <f t="shared" si="75"/>
        <v>97.353221696935393</v>
      </c>
      <c r="K198" s="142">
        <f t="shared" si="73"/>
        <v>-1589.9991299999965</v>
      </c>
      <c r="L198" s="142">
        <f t="shared" si="77"/>
        <v>92.722719499627431</v>
      </c>
      <c r="M198" s="142">
        <f t="shared" si="74"/>
        <v>-4589.9991299999965</v>
      </c>
      <c r="N198" s="142">
        <f t="shared" si="71"/>
        <v>97.35322328510577</v>
      </c>
      <c r="O198" s="142">
        <f t="shared" si="70"/>
        <v>-1589.9981499999994</v>
      </c>
    </row>
    <row r="199" spans="1:15" s="146" customFormat="1" ht="34.5" customHeight="1" x14ac:dyDescent="0.25">
      <c r="A199" s="143"/>
      <c r="B199" s="165" t="s">
        <v>1269</v>
      </c>
      <c r="C199" s="162"/>
      <c r="D199" s="162">
        <v>50706.182540000002</v>
      </c>
      <c r="E199" s="162">
        <v>54744</v>
      </c>
      <c r="F199" s="162">
        <v>54701</v>
      </c>
      <c r="G199" s="162">
        <v>57701</v>
      </c>
      <c r="H199" s="162">
        <v>53111.000870000003</v>
      </c>
      <c r="I199" s="162"/>
      <c r="J199" s="145">
        <f t="shared" si="75"/>
        <v>97.093290561415699</v>
      </c>
      <c r="K199" s="145">
        <f t="shared" si="73"/>
        <v>-1589.9991299999965</v>
      </c>
      <c r="L199" s="145">
        <f t="shared" si="77"/>
        <v>92.045200031195307</v>
      </c>
      <c r="M199" s="145">
        <f t="shared" si="74"/>
        <v>-4589.9991299999965</v>
      </c>
      <c r="N199" s="145">
        <f t="shared" si="71"/>
        <v>97.017026285985679</v>
      </c>
      <c r="O199" s="145">
        <f t="shared" si="70"/>
        <v>-1632.9991299999965</v>
      </c>
    </row>
    <row r="200" spans="1:15" s="146" customFormat="1" ht="34.5" customHeight="1" x14ac:dyDescent="0.25">
      <c r="A200" s="143"/>
      <c r="B200" s="165" t="s">
        <v>1270</v>
      </c>
      <c r="C200" s="145"/>
      <c r="D200" s="145">
        <v>4965.91</v>
      </c>
      <c r="E200" s="145">
        <v>5328.9990200000002</v>
      </c>
      <c r="F200" s="145">
        <v>5372</v>
      </c>
      <c r="G200" s="145">
        <v>5372</v>
      </c>
      <c r="H200" s="145">
        <v>5372</v>
      </c>
      <c r="I200" s="145"/>
      <c r="J200" s="145">
        <f t="shared" si="75"/>
        <v>100</v>
      </c>
      <c r="K200" s="145">
        <f t="shared" si="73"/>
        <v>0</v>
      </c>
      <c r="L200" s="145">
        <f t="shared" si="77"/>
        <v>100</v>
      </c>
      <c r="M200" s="145">
        <f t="shared" si="74"/>
        <v>0</v>
      </c>
      <c r="N200" s="145">
        <f t="shared" si="71"/>
        <v>100.8069241491435</v>
      </c>
      <c r="O200" s="145">
        <f t="shared" si="70"/>
        <v>43.000979999999799</v>
      </c>
    </row>
    <row r="201" spans="1:15" ht="39.75" customHeight="1" x14ac:dyDescent="0.25">
      <c r="A201" s="140" t="s">
        <v>1271</v>
      </c>
      <c r="B201" s="163" t="s">
        <v>1272</v>
      </c>
      <c r="C201" s="142">
        <f t="shared" ref="C201:I201" si="80">SUM(C202:C214)</f>
        <v>0</v>
      </c>
      <c r="D201" s="142">
        <f t="shared" si="80"/>
        <v>84077.355200000005</v>
      </c>
      <c r="E201" s="142">
        <f t="shared" si="80"/>
        <v>76735.761660000018</v>
      </c>
      <c r="F201" s="142">
        <f t="shared" si="80"/>
        <v>31805</v>
      </c>
      <c r="G201" s="142">
        <f t="shared" si="80"/>
        <v>31759</v>
      </c>
      <c r="H201" s="142">
        <f t="shared" si="80"/>
        <v>29413.612060000003</v>
      </c>
      <c r="I201" s="142">
        <f t="shared" si="80"/>
        <v>0</v>
      </c>
      <c r="J201" s="142">
        <f t="shared" si="75"/>
        <v>92.481094356233314</v>
      </c>
      <c r="K201" s="142">
        <f t="shared" si="73"/>
        <v>-2391.3879399999969</v>
      </c>
      <c r="L201" s="142">
        <f t="shared" si="77"/>
        <v>92.615044743222413</v>
      </c>
      <c r="M201" s="142">
        <f t="shared" si="74"/>
        <v>-2345.3879399999969</v>
      </c>
      <c r="N201" s="142">
        <f t="shared" si="71"/>
        <v>38.331035522036672</v>
      </c>
      <c r="O201" s="142">
        <f t="shared" si="70"/>
        <v>-47322.149600000019</v>
      </c>
    </row>
    <row r="202" spans="1:15" s="146" customFormat="1" ht="50.25" customHeight="1" x14ac:dyDescent="0.25">
      <c r="A202" s="143"/>
      <c r="B202" s="165" t="s">
        <v>1273</v>
      </c>
      <c r="C202" s="145"/>
      <c r="D202" s="145">
        <v>2108</v>
      </c>
      <c r="E202" s="145">
        <v>2805</v>
      </c>
      <c r="F202" s="145">
        <v>1564</v>
      </c>
      <c r="G202" s="145">
        <v>2781</v>
      </c>
      <c r="H202" s="145">
        <v>2781</v>
      </c>
      <c r="I202" s="145"/>
      <c r="J202" s="145">
        <f t="shared" si="75"/>
        <v>177.81329923273657</v>
      </c>
      <c r="K202" s="145">
        <f t="shared" si="73"/>
        <v>1217</v>
      </c>
      <c r="L202" s="145">
        <f t="shared" si="77"/>
        <v>100</v>
      </c>
      <c r="M202" s="145">
        <f t="shared" si="74"/>
        <v>0</v>
      </c>
      <c r="N202" s="145">
        <f t="shared" si="71"/>
        <v>99.144385026737964</v>
      </c>
      <c r="O202" s="145">
        <f t="shared" si="70"/>
        <v>-24</v>
      </c>
    </row>
    <row r="203" spans="1:15" s="146" customFormat="1" ht="92.25" hidden="1" customHeight="1" x14ac:dyDescent="0.25">
      <c r="A203" s="143"/>
      <c r="B203" s="165" t="s">
        <v>1274</v>
      </c>
      <c r="C203" s="162"/>
      <c r="D203" s="162">
        <v>60706.915000000001</v>
      </c>
      <c r="E203" s="162">
        <v>29116.9028</v>
      </c>
      <c r="F203" s="162">
        <v>0</v>
      </c>
      <c r="G203" s="162">
        <v>0</v>
      </c>
      <c r="H203" s="162">
        <v>0</v>
      </c>
      <c r="I203" s="162"/>
      <c r="J203" s="145" t="e">
        <f t="shared" si="75"/>
        <v>#DIV/0!</v>
      </c>
      <c r="K203" s="145">
        <f t="shared" si="73"/>
        <v>0</v>
      </c>
      <c r="L203" s="145"/>
      <c r="M203" s="145">
        <f t="shared" si="74"/>
        <v>0</v>
      </c>
      <c r="N203" s="145">
        <f t="shared" si="71"/>
        <v>0</v>
      </c>
      <c r="O203" s="145">
        <f t="shared" si="70"/>
        <v>-29116.9028</v>
      </c>
    </row>
    <row r="204" spans="1:15" s="146" customFormat="1" ht="144.75" hidden="1" customHeight="1" x14ac:dyDescent="0.25">
      <c r="A204" s="143"/>
      <c r="B204" s="165" t="s">
        <v>1275</v>
      </c>
      <c r="C204" s="162"/>
      <c r="D204" s="162"/>
      <c r="E204" s="162">
        <v>17709.41</v>
      </c>
      <c r="F204" s="162">
        <v>0</v>
      </c>
      <c r="G204" s="162">
        <v>0</v>
      </c>
      <c r="H204" s="162">
        <v>0</v>
      </c>
      <c r="I204" s="162"/>
      <c r="J204" s="145" t="e">
        <f t="shared" si="75"/>
        <v>#DIV/0!</v>
      </c>
      <c r="K204" s="145">
        <f t="shared" si="73"/>
        <v>0</v>
      </c>
      <c r="L204" s="145"/>
      <c r="M204" s="145">
        <f t="shared" si="74"/>
        <v>0</v>
      </c>
      <c r="N204" s="145">
        <f t="shared" si="71"/>
        <v>0</v>
      </c>
      <c r="O204" s="145">
        <f t="shared" si="70"/>
        <v>-17709.41</v>
      </c>
    </row>
    <row r="205" spans="1:15" s="146" customFormat="1" ht="68.25" customHeight="1" x14ac:dyDescent="0.25">
      <c r="A205" s="143"/>
      <c r="B205" s="165" t="s">
        <v>1276</v>
      </c>
      <c r="C205" s="145"/>
      <c r="D205" s="145">
        <v>4648.4455500000004</v>
      </c>
      <c r="E205" s="145">
        <v>6151.9480000000003</v>
      </c>
      <c r="F205" s="145">
        <v>6545</v>
      </c>
      <c r="G205" s="145">
        <v>6545</v>
      </c>
      <c r="H205" s="145">
        <v>6271.5779000000002</v>
      </c>
      <c r="I205" s="145"/>
      <c r="J205" s="145">
        <f t="shared" si="75"/>
        <v>95.822427807486633</v>
      </c>
      <c r="K205" s="145">
        <f t="shared" si="73"/>
        <v>-273.42209999999977</v>
      </c>
      <c r="L205" s="145">
        <f t="shared" si="77"/>
        <v>95.822427807486633</v>
      </c>
      <c r="M205" s="145">
        <f t="shared" si="74"/>
        <v>-273.42209999999977</v>
      </c>
      <c r="N205" s="145">
        <f t="shared" si="71"/>
        <v>101.94458568245375</v>
      </c>
      <c r="O205" s="145">
        <f t="shared" si="70"/>
        <v>119.62989999999991</v>
      </c>
    </row>
    <row r="206" spans="1:15" s="146" customFormat="1" ht="66.75" customHeight="1" x14ac:dyDescent="0.25">
      <c r="A206" s="143"/>
      <c r="B206" s="165" t="s">
        <v>1277</v>
      </c>
      <c r="C206" s="145"/>
      <c r="D206" s="145">
        <v>4815.7417299999997</v>
      </c>
      <c r="E206" s="145">
        <v>4933.9589999999998</v>
      </c>
      <c r="F206" s="145">
        <v>5053</v>
      </c>
      <c r="G206" s="145">
        <v>5053</v>
      </c>
      <c r="H206" s="145">
        <v>5053</v>
      </c>
      <c r="I206" s="145"/>
      <c r="J206" s="145">
        <f t="shared" si="75"/>
        <v>100</v>
      </c>
      <c r="K206" s="145">
        <f t="shared" si="73"/>
        <v>0</v>
      </c>
      <c r="L206" s="145">
        <f t="shared" si="77"/>
        <v>100</v>
      </c>
      <c r="M206" s="145">
        <f t="shared" si="74"/>
        <v>0</v>
      </c>
      <c r="N206" s="145">
        <f t="shared" si="71"/>
        <v>102.41268725581223</v>
      </c>
      <c r="O206" s="145">
        <f t="shared" si="70"/>
        <v>119.04100000000017</v>
      </c>
    </row>
    <row r="207" spans="1:15" s="146" customFormat="1" ht="62.25" customHeight="1" x14ac:dyDescent="0.25">
      <c r="A207" s="143"/>
      <c r="B207" s="165" t="s">
        <v>1278</v>
      </c>
      <c r="C207" s="145"/>
      <c r="D207" s="145">
        <v>115.101</v>
      </c>
      <c r="E207" s="145">
        <v>37.729439999999997</v>
      </c>
      <c r="F207" s="145">
        <v>268</v>
      </c>
      <c r="G207" s="145">
        <v>268</v>
      </c>
      <c r="H207" s="145">
        <v>22.235859999999999</v>
      </c>
      <c r="I207" s="145"/>
      <c r="J207" s="145">
        <f t="shared" si="75"/>
        <v>8.2969626865671628</v>
      </c>
      <c r="K207" s="145">
        <f t="shared" si="73"/>
        <v>-245.76414</v>
      </c>
      <c r="L207" s="145">
        <f t="shared" si="77"/>
        <v>8.2969626865671628</v>
      </c>
      <c r="M207" s="145">
        <f t="shared" si="74"/>
        <v>-245.76414</v>
      </c>
      <c r="N207" s="145">
        <f t="shared" si="71"/>
        <v>58.935038526943416</v>
      </c>
      <c r="O207" s="145">
        <f t="shared" si="70"/>
        <v>-15.493579999999998</v>
      </c>
    </row>
    <row r="208" spans="1:15" s="146" customFormat="1" ht="34.5" hidden="1" customHeight="1" x14ac:dyDescent="0.25">
      <c r="A208" s="143"/>
      <c r="B208" s="165" t="s">
        <v>1279</v>
      </c>
      <c r="C208" s="145"/>
      <c r="D208" s="145">
        <v>2483.9709200000002</v>
      </c>
      <c r="E208" s="145">
        <v>0</v>
      </c>
      <c r="F208" s="145">
        <v>0</v>
      </c>
      <c r="G208" s="145">
        <v>0</v>
      </c>
      <c r="H208" s="145">
        <v>0</v>
      </c>
      <c r="I208" s="145"/>
      <c r="J208" s="145" t="e">
        <f t="shared" si="75"/>
        <v>#DIV/0!</v>
      </c>
      <c r="K208" s="145">
        <f t="shared" si="73"/>
        <v>0</v>
      </c>
      <c r="L208" s="145" t="e">
        <f t="shared" si="77"/>
        <v>#DIV/0!</v>
      </c>
      <c r="M208" s="145">
        <f t="shared" si="74"/>
        <v>0</v>
      </c>
      <c r="N208" s="145" t="e">
        <f t="shared" si="71"/>
        <v>#DIV/0!</v>
      </c>
      <c r="O208" s="145">
        <f t="shared" ref="O208:O244" si="81">H208-E208</f>
        <v>0</v>
      </c>
    </row>
    <row r="209" spans="1:15" s="146" customFormat="1" ht="36.75" customHeight="1" x14ac:dyDescent="0.25">
      <c r="A209" s="143"/>
      <c r="B209" s="165" t="s">
        <v>1280</v>
      </c>
      <c r="C209" s="145"/>
      <c r="D209" s="145">
        <v>7435.5810000000001</v>
      </c>
      <c r="E209" s="145">
        <v>8538.8305899999996</v>
      </c>
      <c r="F209" s="145">
        <v>10823</v>
      </c>
      <c r="G209" s="145">
        <v>10823</v>
      </c>
      <c r="H209" s="145">
        <v>10459.6343</v>
      </c>
      <c r="I209" s="145"/>
      <c r="J209" s="145">
        <f t="shared" si="75"/>
        <v>96.642652684098678</v>
      </c>
      <c r="K209" s="145">
        <f t="shared" si="73"/>
        <v>-363.36570000000029</v>
      </c>
      <c r="L209" s="145">
        <f t="shared" si="77"/>
        <v>96.642652684098678</v>
      </c>
      <c r="M209" s="145">
        <f t="shared" si="74"/>
        <v>-363.36570000000029</v>
      </c>
      <c r="N209" s="145">
        <f t="shared" ref="N209:N244" si="82">H209/E209*100</f>
        <v>122.49492702489604</v>
      </c>
      <c r="O209" s="145">
        <f t="shared" si="81"/>
        <v>1920.8037100000001</v>
      </c>
    </row>
    <row r="210" spans="1:15" s="146" customFormat="1" ht="54.75" customHeight="1" x14ac:dyDescent="0.25">
      <c r="A210" s="143"/>
      <c r="B210" s="165" t="s">
        <v>1281</v>
      </c>
      <c r="C210" s="145"/>
      <c r="D210" s="145">
        <v>612</v>
      </c>
      <c r="E210" s="145">
        <v>632</v>
      </c>
      <c r="F210" s="145">
        <v>662</v>
      </c>
      <c r="G210" s="145">
        <v>662</v>
      </c>
      <c r="H210" s="145">
        <v>662</v>
      </c>
      <c r="I210" s="145"/>
      <c r="J210" s="145">
        <f t="shared" si="75"/>
        <v>100</v>
      </c>
      <c r="K210" s="145">
        <f t="shared" si="73"/>
        <v>0</v>
      </c>
      <c r="L210" s="145">
        <f t="shared" si="77"/>
        <v>100</v>
      </c>
      <c r="M210" s="145">
        <f t="shared" si="74"/>
        <v>0</v>
      </c>
      <c r="N210" s="145">
        <f t="shared" si="82"/>
        <v>104.74683544303798</v>
      </c>
      <c r="O210" s="145">
        <f t="shared" si="81"/>
        <v>30</v>
      </c>
    </row>
    <row r="211" spans="1:15" s="146" customFormat="1" ht="191.25" customHeight="1" x14ac:dyDescent="0.25">
      <c r="A211" s="143"/>
      <c r="B211" s="165" t="s">
        <v>1282</v>
      </c>
      <c r="C211" s="145"/>
      <c r="D211" s="145">
        <v>1151.5999999999999</v>
      </c>
      <c r="E211" s="145">
        <v>2789.67398</v>
      </c>
      <c r="F211" s="145">
        <v>1912</v>
      </c>
      <c r="G211" s="145">
        <v>1912</v>
      </c>
      <c r="H211" s="145">
        <v>1490</v>
      </c>
      <c r="I211" s="145"/>
      <c r="J211" s="145">
        <f t="shared" si="75"/>
        <v>77.928870292887026</v>
      </c>
      <c r="K211" s="145">
        <f t="shared" si="73"/>
        <v>-422</v>
      </c>
      <c r="L211" s="145">
        <f t="shared" si="77"/>
        <v>77.928870292887026</v>
      </c>
      <c r="M211" s="145">
        <f t="shared" si="74"/>
        <v>-422</v>
      </c>
      <c r="N211" s="145">
        <f t="shared" si="82"/>
        <v>53.411259189505721</v>
      </c>
      <c r="O211" s="145">
        <f t="shared" si="81"/>
        <v>-1299.67398</v>
      </c>
    </row>
    <row r="212" spans="1:15" s="146" customFormat="1" ht="157.5" customHeight="1" x14ac:dyDescent="0.25">
      <c r="A212" s="143"/>
      <c r="B212" s="165" t="s">
        <v>1283</v>
      </c>
      <c r="C212" s="145"/>
      <c r="D212" s="145"/>
      <c r="E212" s="145">
        <v>2458.4261999999999</v>
      </c>
      <c r="F212" s="145">
        <v>2867</v>
      </c>
      <c r="G212" s="145">
        <v>2867</v>
      </c>
      <c r="H212" s="145">
        <v>2674.1640000000002</v>
      </c>
      <c r="I212" s="145"/>
      <c r="J212" s="145">
        <f t="shared" si="75"/>
        <v>93.273944890129059</v>
      </c>
      <c r="K212" s="145">
        <f t="shared" si="73"/>
        <v>-192.83599999999979</v>
      </c>
      <c r="L212" s="145">
        <f t="shared" si="77"/>
        <v>93.273944890129059</v>
      </c>
      <c r="M212" s="145">
        <f t="shared" si="74"/>
        <v>-192.83599999999979</v>
      </c>
      <c r="N212" s="145">
        <f t="shared" si="82"/>
        <v>108.77544341172415</v>
      </c>
      <c r="O212" s="145">
        <f t="shared" si="81"/>
        <v>215.73780000000033</v>
      </c>
    </row>
    <row r="213" spans="1:15" s="146" customFormat="1" ht="81.75" customHeight="1" x14ac:dyDescent="0.25">
      <c r="A213" s="143"/>
      <c r="B213" s="165" t="s">
        <v>1284</v>
      </c>
      <c r="C213" s="145"/>
      <c r="D213" s="145"/>
      <c r="E213" s="145">
        <v>1561.88165</v>
      </c>
      <c r="F213" s="145">
        <v>1695</v>
      </c>
      <c r="G213" s="145">
        <v>848</v>
      </c>
      <c r="H213" s="145">
        <v>0</v>
      </c>
      <c r="I213" s="145"/>
      <c r="J213" s="145">
        <f t="shared" si="75"/>
        <v>0</v>
      </c>
      <c r="K213" s="145">
        <f t="shared" si="73"/>
        <v>-1695</v>
      </c>
      <c r="L213" s="145">
        <f t="shared" si="77"/>
        <v>0</v>
      </c>
      <c r="M213" s="145">
        <f t="shared" si="74"/>
        <v>-848</v>
      </c>
      <c r="N213" s="145">
        <f t="shared" si="82"/>
        <v>0</v>
      </c>
      <c r="O213" s="145">
        <f t="shared" si="81"/>
        <v>-1561.88165</v>
      </c>
    </row>
    <row r="214" spans="1:15" s="146" customFormat="1" ht="66" hidden="1" customHeight="1" x14ac:dyDescent="0.25">
      <c r="A214" s="143"/>
      <c r="B214" s="165" t="s">
        <v>1285</v>
      </c>
      <c r="C214" s="145"/>
      <c r="D214" s="145"/>
      <c r="E214" s="145">
        <v>0</v>
      </c>
      <c r="F214" s="145">
        <v>416</v>
      </c>
      <c r="G214" s="145">
        <v>0</v>
      </c>
      <c r="H214" s="145">
        <v>0</v>
      </c>
      <c r="I214" s="145"/>
      <c r="J214" s="145">
        <f t="shared" si="75"/>
        <v>0</v>
      </c>
      <c r="K214" s="145">
        <f t="shared" si="73"/>
        <v>-416</v>
      </c>
      <c r="L214" s="142"/>
      <c r="M214" s="142">
        <f t="shared" si="74"/>
        <v>0</v>
      </c>
      <c r="N214" s="142"/>
      <c r="O214" s="142">
        <f t="shared" si="81"/>
        <v>0</v>
      </c>
    </row>
    <row r="215" spans="1:15" ht="84" customHeight="1" x14ac:dyDescent="0.25">
      <c r="A215" s="140" t="s">
        <v>1286</v>
      </c>
      <c r="B215" s="163" t="s">
        <v>1287</v>
      </c>
      <c r="C215" s="142">
        <f t="shared" ref="C215:E215" si="83">C216+C217</f>
        <v>0</v>
      </c>
      <c r="D215" s="142">
        <f t="shared" si="83"/>
        <v>44704.003799999999</v>
      </c>
      <c r="E215" s="142">
        <f t="shared" si="83"/>
        <v>32104.04163</v>
      </c>
      <c r="F215" s="142">
        <f>F216+F217</f>
        <v>38957</v>
      </c>
      <c r="G215" s="142">
        <f>G216+G217</f>
        <v>38957</v>
      </c>
      <c r="H215" s="142">
        <f t="shared" ref="H215:I215" si="84">H216+H217</f>
        <v>33342</v>
      </c>
      <c r="I215" s="142">
        <f t="shared" si="84"/>
        <v>0</v>
      </c>
      <c r="J215" s="142">
        <f t="shared" si="75"/>
        <v>85.586672485047615</v>
      </c>
      <c r="K215" s="142">
        <f t="shared" si="73"/>
        <v>-5615</v>
      </c>
      <c r="L215" s="142">
        <f t="shared" si="77"/>
        <v>85.586672485047615</v>
      </c>
      <c r="M215" s="142">
        <f t="shared" si="74"/>
        <v>-5615</v>
      </c>
      <c r="N215" s="142">
        <f t="shared" si="82"/>
        <v>103.85608262120857</v>
      </c>
      <c r="O215" s="142">
        <f t="shared" si="81"/>
        <v>1237.9583700000003</v>
      </c>
    </row>
    <row r="216" spans="1:15" s="146" customFormat="1" ht="63.75" hidden="1" customHeight="1" x14ac:dyDescent="0.25">
      <c r="A216" s="143" t="s">
        <v>1288</v>
      </c>
      <c r="B216" s="165" t="s">
        <v>1289</v>
      </c>
      <c r="C216" s="145"/>
      <c r="D216" s="145">
        <v>42588.589399999997</v>
      </c>
      <c r="E216" s="145">
        <v>30098.066800000001</v>
      </c>
      <c r="F216" s="145">
        <v>36794</v>
      </c>
      <c r="G216" s="145">
        <v>36794</v>
      </c>
      <c r="H216" s="145">
        <v>31268</v>
      </c>
      <c r="I216" s="145"/>
      <c r="J216" s="145">
        <f t="shared" si="75"/>
        <v>84.981246942436258</v>
      </c>
      <c r="K216" s="145">
        <f t="shared" si="73"/>
        <v>-5526</v>
      </c>
      <c r="L216" s="145">
        <f t="shared" si="77"/>
        <v>84.981246942436258</v>
      </c>
      <c r="M216" s="145">
        <f t="shared" si="74"/>
        <v>-5526</v>
      </c>
      <c r="N216" s="145">
        <f t="shared" si="82"/>
        <v>103.88707091313918</v>
      </c>
      <c r="O216" s="145">
        <f t="shared" si="81"/>
        <v>1169.9331999999995</v>
      </c>
    </row>
    <row r="217" spans="1:15" s="146" customFormat="1" ht="63.75" hidden="1" customHeight="1" x14ac:dyDescent="0.25">
      <c r="A217" s="143" t="s">
        <v>1290</v>
      </c>
      <c r="B217" s="165" t="s">
        <v>1291</v>
      </c>
      <c r="C217" s="145"/>
      <c r="D217" s="145">
        <v>2115.4144000000001</v>
      </c>
      <c r="E217" s="145">
        <v>2005.9748300000001</v>
      </c>
      <c r="F217" s="145">
        <v>2163</v>
      </c>
      <c r="G217" s="145">
        <v>2163</v>
      </c>
      <c r="H217" s="145">
        <v>2074</v>
      </c>
      <c r="I217" s="145"/>
      <c r="J217" s="145">
        <f t="shared" si="75"/>
        <v>95.885344429033751</v>
      </c>
      <c r="K217" s="145">
        <f t="shared" si="73"/>
        <v>-89</v>
      </c>
      <c r="L217" s="145">
        <f t="shared" si="77"/>
        <v>95.885344429033751</v>
      </c>
      <c r="M217" s="145">
        <f t="shared" si="74"/>
        <v>-89</v>
      </c>
      <c r="N217" s="145">
        <f t="shared" si="82"/>
        <v>103.3911277939614</v>
      </c>
      <c r="O217" s="145">
        <f t="shared" si="81"/>
        <v>68.025169999999889</v>
      </c>
    </row>
    <row r="218" spans="1:15" ht="68.25" customHeight="1" x14ac:dyDescent="0.25">
      <c r="A218" s="140" t="s">
        <v>1292</v>
      </c>
      <c r="B218" s="163" t="s">
        <v>1293</v>
      </c>
      <c r="C218" s="142"/>
      <c r="D218" s="142">
        <v>27361.074199999999</v>
      </c>
      <c r="E218" s="142">
        <v>40153.756179999997</v>
      </c>
      <c r="F218" s="142">
        <v>29994</v>
      </c>
      <c r="G218" s="142">
        <v>33081</v>
      </c>
      <c r="H218" s="142">
        <v>31853.297419999999</v>
      </c>
      <c r="I218" s="142"/>
      <c r="J218" s="142">
        <f t="shared" si="75"/>
        <v>106.19889784623591</v>
      </c>
      <c r="K218" s="142">
        <f t="shared" ref="K218:K244" si="85">H218-F218</f>
        <v>1859.297419999999</v>
      </c>
      <c r="L218" s="142">
        <f t="shared" si="77"/>
        <v>96.288798464375319</v>
      </c>
      <c r="M218" s="142">
        <f t="shared" ref="M218:M244" si="86">H218-G218</f>
        <v>-1227.702580000001</v>
      </c>
      <c r="N218" s="142">
        <f t="shared" si="82"/>
        <v>79.32831309033466</v>
      </c>
      <c r="O218" s="142">
        <f t="shared" si="81"/>
        <v>-8300.4587599999977</v>
      </c>
    </row>
    <row r="219" spans="1:15" ht="60.75" customHeight="1" x14ac:dyDescent="0.25">
      <c r="A219" s="140" t="s">
        <v>1294</v>
      </c>
      <c r="B219" s="163" t="s">
        <v>1295</v>
      </c>
      <c r="C219" s="142"/>
      <c r="D219" s="142">
        <v>6.7839999999999998</v>
      </c>
      <c r="E219" s="142">
        <v>0</v>
      </c>
      <c r="F219" s="142">
        <v>1</v>
      </c>
      <c r="G219" s="142">
        <v>1</v>
      </c>
      <c r="H219" s="142">
        <v>0</v>
      </c>
      <c r="I219" s="142"/>
      <c r="J219" s="142">
        <f t="shared" si="75"/>
        <v>0</v>
      </c>
      <c r="K219" s="142">
        <f t="shared" si="85"/>
        <v>-1</v>
      </c>
      <c r="L219" s="142">
        <f t="shared" si="77"/>
        <v>0</v>
      </c>
      <c r="M219" s="142">
        <f t="shared" si="86"/>
        <v>-1</v>
      </c>
      <c r="N219" s="142"/>
      <c r="O219" s="142">
        <f t="shared" si="81"/>
        <v>0</v>
      </c>
    </row>
    <row r="220" spans="1:15" ht="67.5" hidden="1" customHeight="1" x14ac:dyDescent="0.25">
      <c r="A220" s="140" t="s">
        <v>1296</v>
      </c>
      <c r="B220" s="163" t="s">
        <v>1297</v>
      </c>
      <c r="C220" s="142"/>
      <c r="D220" s="142">
        <v>1098.72</v>
      </c>
      <c r="E220" s="142">
        <v>0</v>
      </c>
      <c r="F220" s="142">
        <v>0</v>
      </c>
      <c r="G220" s="142">
        <v>0</v>
      </c>
      <c r="H220" s="142">
        <v>0</v>
      </c>
      <c r="I220" s="142"/>
      <c r="J220" s="142" t="e">
        <f t="shared" si="75"/>
        <v>#DIV/0!</v>
      </c>
      <c r="K220" s="142">
        <f t="shared" si="85"/>
        <v>0</v>
      </c>
      <c r="L220" s="142"/>
      <c r="M220" s="142">
        <f t="shared" si="86"/>
        <v>0</v>
      </c>
      <c r="N220" s="142"/>
      <c r="O220" s="142">
        <f t="shared" si="81"/>
        <v>0</v>
      </c>
    </row>
    <row r="221" spans="1:15" ht="69.75" customHeight="1" x14ac:dyDescent="0.25">
      <c r="A221" s="140" t="s">
        <v>1298</v>
      </c>
      <c r="B221" s="163" t="s">
        <v>1299</v>
      </c>
      <c r="C221" s="142"/>
      <c r="D221" s="142"/>
      <c r="E221" s="142">
        <v>15111.93295</v>
      </c>
      <c r="F221" s="142">
        <v>45622</v>
      </c>
      <c r="G221" s="142">
        <v>45622</v>
      </c>
      <c r="H221" s="142">
        <v>45359.085350000001</v>
      </c>
      <c r="I221" s="142"/>
      <c r="J221" s="142">
        <f t="shared" si="75"/>
        <v>99.423710819341551</v>
      </c>
      <c r="K221" s="142">
        <f t="shared" si="85"/>
        <v>-262.9146499999988</v>
      </c>
      <c r="L221" s="142">
        <f t="shared" si="77"/>
        <v>99.423710819341551</v>
      </c>
      <c r="M221" s="142">
        <f t="shared" si="86"/>
        <v>-262.9146499999988</v>
      </c>
      <c r="N221" s="142">
        <f t="shared" si="82"/>
        <v>300.15409345764732</v>
      </c>
      <c r="O221" s="142">
        <f t="shared" si="81"/>
        <v>30247.152399999999</v>
      </c>
    </row>
    <row r="222" spans="1:15" ht="38.25" customHeight="1" x14ac:dyDescent="0.25">
      <c r="A222" s="140" t="s">
        <v>1300</v>
      </c>
      <c r="B222" s="163" t="s">
        <v>1301</v>
      </c>
      <c r="C222" s="142"/>
      <c r="D222" s="142"/>
      <c r="E222" s="142">
        <v>0</v>
      </c>
      <c r="F222" s="142">
        <v>1958</v>
      </c>
      <c r="G222" s="142">
        <v>1769</v>
      </c>
      <c r="H222" s="142">
        <v>458.85</v>
      </c>
      <c r="I222" s="142"/>
      <c r="J222" s="142">
        <f t="shared" si="75"/>
        <v>23.434627170582228</v>
      </c>
      <c r="K222" s="142">
        <f t="shared" si="85"/>
        <v>-1499.15</v>
      </c>
      <c r="L222" s="142">
        <f t="shared" si="77"/>
        <v>25.938383267382704</v>
      </c>
      <c r="M222" s="142">
        <f t="shared" si="86"/>
        <v>-1310.1500000000001</v>
      </c>
      <c r="N222" s="142"/>
      <c r="O222" s="142">
        <f t="shared" si="81"/>
        <v>458.85</v>
      </c>
    </row>
    <row r="223" spans="1:15" ht="31.5" customHeight="1" x14ac:dyDescent="0.25">
      <c r="A223" s="140" t="s">
        <v>1302</v>
      </c>
      <c r="B223" s="163" t="s">
        <v>1303</v>
      </c>
      <c r="C223" s="142">
        <f t="shared" ref="C223:I223" si="87">SUM(C224:C227)</f>
        <v>0</v>
      </c>
      <c r="D223" s="142">
        <f t="shared" si="87"/>
        <v>1636149.4879999999</v>
      </c>
      <c r="E223" s="142">
        <f t="shared" si="87"/>
        <v>1705091</v>
      </c>
      <c r="F223" s="142">
        <f t="shared" si="87"/>
        <v>1702660</v>
      </c>
      <c r="G223" s="142">
        <f t="shared" si="87"/>
        <v>1702683</v>
      </c>
      <c r="H223" s="142">
        <f t="shared" si="87"/>
        <v>1677225.2593400001</v>
      </c>
      <c r="I223" s="142">
        <f t="shared" si="87"/>
        <v>0</v>
      </c>
      <c r="J223" s="142">
        <f t="shared" si="75"/>
        <v>98.506176179624831</v>
      </c>
      <c r="K223" s="142">
        <f t="shared" si="85"/>
        <v>-25434.740659999894</v>
      </c>
      <c r="L223" s="142">
        <f t="shared" si="77"/>
        <v>98.504845549054053</v>
      </c>
      <c r="M223" s="142">
        <f t="shared" si="86"/>
        <v>-25457.740659999894</v>
      </c>
      <c r="N223" s="142">
        <f t="shared" si="82"/>
        <v>98.365732933902066</v>
      </c>
      <c r="O223" s="142">
        <f t="shared" si="81"/>
        <v>-27865.740659999894</v>
      </c>
    </row>
    <row r="224" spans="1:15" s="146" customFormat="1" ht="175.5" customHeight="1" x14ac:dyDescent="0.25">
      <c r="A224" s="143"/>
      <c r="B224" s="165" t="s">
        <v>1304</v>
      </c>
      <c r="C224" s="162"/>
      <c r="D224" s="162">
        <v>977283.42299999995</v>
      </c>
      <c r="E224" s="162">
        <v>1022284</v>
      </c>
      <c r="F224" s="162">
        <v>1040329</v>
      </c>
      <c r="G224" s="162">
        <v>1040333</v>
      </c>
      <c r="H224" s="162">
        <v>1036108.5187200001</v>
      </c>
      <c r="I224" s="162"/>
      <c r="J224" s="145">
        <f t="shared" si="75"/>
        <v>99.59431282988362</v>
      </c>
      <c r="K224" s="145">
        <f t="shared" si="85"/>
        <v>-4220.481279999949</v>
      </c>
      <c r="L224" s="145">
        <f t="shared" si="77"/>
        <v>99.593929897446301</v>
      </c>
      <c r="M224" s="145">
        <f t="shared" si="86"/>
        <v>-4224.481279999949</v>
      </c>
      <c r="N224" s="145">
        <f t="shared" si="82"/>
        <v>101.35231684346033</v>
      </c>
      <c r="O224" s="145">
        <f t="shared" si="81"/>
        <v>13824.518720000051</v>
      </c>
    </row>
    <row r="225" spans="1:15" s="146" customFormat="1" ht="131.25" customHeight="1" x14ac:dyDescent="0.25">
      <c r="A225" s="143"/>
      <c r="B225" s="165" t="s">
        <v>1305</v>
      </c>
      <c r="C225" s="162"/>
      <c r="D225" s="162">
        <v>640142</v>
      </c>
      <c r="E225" s="162">
        <v>676419</v>
      </c>
      <c r="F225" s="162">
        <v>655123</v>
      </c>
      <c r="G225" s="162">
        <v>655142</v>
      </c>
      <c r="H225" s="162">
        <v>634319.74062000006</v>
      </c>
      <c r="I225" s="162"/>
      <c r="J225" s="145">
        <f t="shared" si="75"/>
        <v>96.824526176000546</v>
      </c>
      <c r="K225" s="145">
        <f t="shared" si="85"/>
        <v>-20803.259379999945</v>
      </c>
      <c r="L225" s="145">
        <f t="shared" si="77"/>
        <v>96.821718134389187</v>
      </c>
      <c r="M225" s="145">
        <f t="shared" si="86"/>
        <v>-20822.259379999945</v>
      </c>
      <c r="N225" s="145">
        <f t="shared" si="82"/>
        <v>93.776156586376203</v>
      </c>
      <c r="O225" s="145">
        <f t="shared" si="81"/>
        <v>-42099.259379999945</v>
      </c>
    </row>
    <row r="226" spans="1:15" s="146" customFormat="1" ht="15.75" hidden="1" customHeight="1" x14ac:dyDescent="0.25">
      <c r="A226" s="143"/>
      <c r="B226" s="165" t="s">
        <v>1306</v>
      </c>
      <c r="C226" s="145"/>
      <c r="D226" s="145">
        <v>14652.065000000001</v>
      </c>
      <c r="E226" s="145"/>
      <c r="F226" s="145"/>
      <c r="G226" s="145"/>
      <c r="H226" s="145"/>
      <c r="I226" s="145"/>
      <c r="J226" s="145" t="e">
        <f t="shared" si="75"/>
        <v>#DIV/0!</v>
      </c>
      <c r="K226" s="145">
        <f t="shared" si="85"/>
        <v>0</v>
      </c>
      <c r="L226" s="145" t="e">
        <f t="shared" si="77"/>
        <v>#DIV/0!</v>
      </c>
      <c r="M226" s="145">
        <f t="shared" si="86"/>
        <v>0</v>
      </c>
      <c r="N226" s="145" t="e">
        <f t="shared" si="82"/>
        <v>#DIV/0!</v>
      </c>
      <c r="O226" s="145">
        <f t="shared" si="81"/>
        <v>0</v>
      </c>
    </row>
    <row r="227" spans="1:15" s="146" customFormat="1" ht="156" customHeight="1" x14ac:dyDescent="0.25">
      <c r="A227" s="143"/>
      <c r="B227" s="165" t="s">
        <v>1307</v>
      </c>
      <c r="C227" s="162"/>
      <c r="D227" s="162">
        <v>4072</v>
      </c>
      <c r="E227" s="162">
        <v>6388</v>
      </c>
      <c r="F227" s="162">
        <v>7208</v>
      </c>
      <c r="G227" s="162">
        <v>7208</v>
      </c>
      <c r="H227" s="162">
        <v>6797</v>
      </c>
      <c r="I227" s="162"/>
      <c r="J227" s="145">
        <f t="shared" si="75"/>
        <v>94.29800221975583</v>
      </c>
      <c r="K227" s="145">
        <f t="shared" si="85"/>
        <v>-411</v>
      </c>
      <c r="L227" s="145">
        <f t="shared" si="77"/>
        <v>94.29800221975583</v>
      </c>
      <c r="M227" s="145">
        <f t="shared" si="86"/>
        <v>-411</v>
      </c>
      <c r="N227" s="145">
        <f t="shared" si="82"/>
        <v>106.40262993112086</v>
      </c>
      <c r="O227" s="145">
        <f t="shared" si="81"/>
        <v>409</v>
      </c>
    </row>
    <row r="228" spans="1:15" s="138" customFormat="1" ht="34.5" customHeight="1" x14ac:dyDescent="0.25">
      <c r="A228" s="135" t="s">
        <v>1308</v>
      </c>
      <c r="B228" s="139" t="s">
        <v>1309</v>
      </c>
      <c r="C228" s="137">
        <v>12744.45341</v>
      </c>
      <c r="D228" s="137">
        <f t="shared" ref="D228:E228" si="88">D229+D230+D233</f>
        <v>67613.04999</v>
      </c>
      <c r="E228" s="137">
        <f t="shared" si="88"/>
        <v>10887.085059999999</v>
      </c>
      <c r="F228" s="137">
        <f>F229+F230+F233</f>
        <v>2000</v>
      </c>
      <c r="G228" s="137">
        <f>G229+G230+G233</f>
        <v>2200.0700000000002</v>
      </c>
      <c r="H228" s="137">
        <f t="shared" ref="H228:I228" si="89">H229+H230+H233</f>
        <v>9087.9532799999997</v>
      </c>
      <c r="I228" s="137">
        <f t="shared" si="89"/>
        <v>0</v>
      </c>
      <c r="J228" s="137">
        <f t="shared" ref="J228:J244" si="90">H228/F228*100</f>
        <v>454.39766399999996</v>
      </c>
      <c r="K228" s="137">
        <f t="shared" si="85"/>
        <v>7087.9532799999997</v>
      </c>
      <c r="L228" s="137">
        <f t="shared" si="77"/>
        <v>413.07564213865919</v>
      </c>
      <c r="M228" s="137">
        <f t="shared" si="86"/>
        <v>6887.88328</v>
      </c>
      <c r="N228" s="137">
        <f t="shared" si="82"/>
        <v>83.474623647332834</v>
      </c>
      <c r="O228" s="137">
        <f t="shared" si="81"/>
        <v>-1799.1317799999997</v>
      </c>
    </row>
    <row r="229" spans="1:15" ht="2.25" hidden="1" customHeight="1" x14ac:dyDescent="0.25">
      <c r="A229" s="140" t="s">
        <v>1310</v>
      </c>
      <c r="B229" s="141" t="s">
        <v>1311</v>
      </c>
      <c r="C229" s="142"/>
      <c r="D229" s="142">
        <v>7271.9201199999998</v>
      </c>
      <c r="E229" s="142">
        <v>0</v>
      </c>
      <c r="F229" s="142">
        <v>0</v>
      </c>
      <c r="G229" s="142">
        <v>0</v>
      </c>
      <c r="H229" s="142">
        <v>0</v>
      </c>
      <c r="I229" s="142"/>
      <c r="J229" s="142" t="e">
        <f t="shared" si="90"/>
        <v>#DIV/0!</v>
      </c>
      <c r="K229" s="142">
        <f t="shared" si="85"/>
        <v>0</v>
      </c>
      <c r="L229" s="142" t="e">
        <f t="shared" si="77"/>
        <v>#DIV/0!</v>
      </c>
      <c r="M229" s="142">
        <f t="shared" si="86"/>
        <v>0</v>
      </c>
      <c r="N229" s="142" t="e">
        <f t="shared" si="82"/>
        <v>#DIV/0!</v>
      </c>
      <c r="O229" s="142">
        <f t="shared" si="81"/>
        <v>0</v>
      </c>
    </row>
    <row r="230" spans="1:15" ht="35.25" customHeight="1" x14ac:dyDescent="0.25">
      <c r="A230" s="140" t="s">
        <v>1312</v>
      </c>
      <c r="B230" s="141" t="s">
        <v>1313</v>
      </c>
      <c r="C230" s="142"/>
      <c r="D230" s="142"/>
      <c r="E230" s="142">
        <v>150</v>
      </c>
      <c r="F230" s="142">
        <f>F231+F232</f>
        <v>0</v>
      </c>
      <c r="G230" s="142">
        <f>G231+G232</f>
        <v>200.07</v>
      </c>
      <c r="H230" s="142">
        <f t="shared" ref="H230:I230" si="91">H231+H232</f>
        <v>200.07</v>
      </c>
      <c r="I230" s="142">
        <f t="shared" si="91"/>
        <v>0</v>
      </c>
      <c r="J230" s="142" t="e">
        <f t="shared" si="90"/>
        <v>#DIV/0!</v>
      </c>
      <c r="K230" s="142">
        <f t="shared" si="85"/>
        <v>200.07</v>
      </c>
      <c r="L230" s="142">
        <f t="shared" si="77"/>
        <v>100</v>
      </c>
      <c r="M230" s="142">
        <f t="shared" si="86"/>
        <v>0</v>
      </c>
      <c r="N230" s="142">
        <f t="shared" si="82"/>
        <v>133.38</v>
      </c>
      <c r="O230" s="142">
        <f t="shared" si="81"/>
        <v>50.069999999999993</v>
      </c>
    </row>
    <row r="231" spans="1:15" s="146" customFormat="1" ht="34.5" customHeight="1" x14ac:dyDescent="0.25">
      <c r="A231" s="143"/>
      <c r="B231" s="165" t="s">
        <v>1314</v>
      </c>
      <c r="C231" s="145"/>
      <c r="D231" s="145"/>
      <c r="E231" s="145">
        <v>0</v>
      </c>
      <c r="F231" s="145">
        <v>0</v>
      </c>
      <c r="G231" s="145">
        <v>200.07</v>
      </c>
      <c r="H231" s="145">
        <v>200.07</v>
      </c>
      <c r="I231" s="145"/>
      <c r="J231" s="145"/>
      <c r="K231" s="145"/>
      <c r="L231" s="145">
        <f t="shared" si="77"/>
        <v>100</v>
      </c>
      <c r="M231" s="145">
        <f t="shared" si="86"/>
        <v>0</v>
      </c>
      <c r="N231" s="145"/>
      <c r="O231" s="145">
        <f t="shared" si="81"/>
        <v>200.07</v>
      </c>
    </row>
    <row r="232" spans="1:15" s="146" customFormat="1" ht="34.5" hidden="1" customHeight="1" x14ac:dyDescent="0.25">
      <c r="A232" s="143"/>
      <c r="B232" s="165" t="s">
        <v>1315</v>
      </c>
      <c r="C232" s="145"/>
      <c r="D232" s="145"/>
      <c r="E232" s="145">
        <v>0</v>
      </c>
      <c r="F232" s="145">
        <v>0</v>
      </c>
      <c r="G232" s="145">
        <v>0</v>
      </c>
      <c r="H232" s="145">
        <v>0</v>
      </c>
      <c r="I232" s="145"/>
      <c r="J232" s="145"/>
      <c r="K232" s="145"/>
      <c r="L232" s="142"/>
      <c r="M232" s="142">
        <f t="shared" si="86"/>
        <v>0</v>
      </c>
      <c r="N232" s="142"/>
      <c r="O232" s="142">
        <f t="shared" si="81"/>
        <v>0</v>
      </c>
    </row>
    <row r="233" spans="1:15" ht="35.25" customHeight="1" x14ac:dyDescent="0.25">
      <c r="A233" s="140" t="s">
        <v>1316</v>
      </c>
      <c r="B233" s="141" t="s">
        <v>1317</v>
      </c>
      <c r="C233" s="142">
        <f t="shared" ref="C233:I233" si="92">SUM(C234:C239)</f>
        <v>0</v>
      </c>
      <c r="D233" s="142">
        <f t="shared" si="92"/>
        <v>60341.129870000004</v>
      </c>
      <c r="E233" s="142">
        <f t="shared" si="92"/>
        <v>10737.085059999999</v>
      </c>
      <c r="F233" s="142">
        <f t="shared" si="92"/>
        <v>2000</v>
      </c>
      <c r="G233" s="142">
        <f t="shared" si="92"/>
        <v>2000</v>
      </c>
      <c r="H233" s="142">
        <f t="shared" si="92"/>
        <v>8887.88328</v>
      </c>
      <c r="I233" s="142">
        <f t="shared" si="92"/>
        <v>0</v>
      </c>
      <c r="J233" s="142">
        <f t="shared" si="90"/>
        <v>444.39416400000005</v>
      </c>
      <c r="K233" s="142">
        <f t="shared" si="85"/>
        <v>6887.88328</v>
      </c>
      <c r="L233" s="142">
        <f t="shared" si="77"/>
        <v>444.39416400000005</v>
      </c>
      <c r="M233" s="142">
        <f t="shared" si="86"/>
        <v>6887.88328</v>
      </c>
      <c r="N233" s="142">
        <f t="shared" si="82"/>
        <v>82.777431959731544</v>
      </c>
      <c r="O233" s="142">
        <f t="shared" si="81"/>
        <v>-1849.2017799999994</v>
      </c>
    </row>
    <row r="234" spans="1:15" s="146" customFormat="1" ht="33" customHeight="1" x14ac:dyDescent="0.25">
      <c r="A234" s="143"/>
      <c r="B234" s="165" t="s">
        <v>1318</v>
      </c>
      <c r="C234" s="145"/>
      <c r="D234" s="145">
        <v>496.12986999999998</v>
      </c>
      <c r="E234" s="145">
        <v>0</v>
      </c>
      <c r="F234" s="145">
        <v>2000</v>
      </c>
      <c r="G234" s="145">
        <v>2000</v>
      </c>
      <c r="H234" s="145">
        <v>1887.88328</v>
      </c>
      <c r="I234" s="145"/>
      <c r="J234" s="145">
        <f t="shared" si="90"/>
        <v>94.394164000000004</v>
      </c>
      <c r="K234" s="145">
        <f t="shared" si="85"/>
        <v>-112.11671999999999</v>
      </c>
      <c r="L234" s="145">
        <f t="shared" si="77"/>
        <v>94.394164000000004</v>
      </c>
      <c r="M234" s="145">
        <f t="shared" si="86"/>
        <v>-112.11671999999999</v>
      </c>
      <c r="N234" s="145"/>
      <c r="O234" s="145">
        <f t="shared" si="81"/>
        <v>1887.88328</v>
      </c>
    </row>
    <row r="235" spans="1:15" s="146" customFormat="1" ht="26.25" hidden="1" customHeight="1" x14ac:dyDescent="0.25">
      <c r="A235" s="143"/>
      <c r="B235" s="165" t="s">
        <v>1319</v>
      </c>
      <c r="C235" s="145"/>
      <c r="D235" s="145">
        <v>5000</v>
      </c>
      <c r="E235" s="145">
        <v>0</v>
      </c>
      <c r="F235" s="145">
        <v>0</v>
      </c>
      <c r="G235" s="145">
        <v>0</v>
      </c>
      <c r="H235" s="145">
        <v>0</v>
      </c>
      <c r="I235" s="145"/>
      <c r="J235" s="145" t="e">
        <f t="shared" si="90"/>
        <v>#DIV/0!</v>
      </c>
      <c r="K235" s="145">
        <f t="shared" si="85"/>
        <v>0</v>
      </c>
      <c r="L235" s="142"/>
      <c r="M235" s="142">
        <f t="shared" si="86"/>
        <v>0</v>
      </c>
      <c r="N235" s="142"/>
      <c r="O235" s="142">
        <f t="shared" si="81"/>
        <v>0</v>
      </c>
    </row>
    <row r="236" spans="1:15" s="146" customFormat="1" ht="71.25" hidden="1" customHeight="1" x14ac:dyDescent="0.25">
      <c r="A236" s="143"/>
      <c r="B236" s="165" t="s">
        <v>1320</v>
      </c>
      <c r="C236" s="145"/>
      <c r="D236" s="145">
        <v>8561</v>
      </c>
      <c r="E236" s="145">
        <v>0</v>
      </c>
      <c r="F236" s="145">
        <v>0</v>
      </c>
      <c r="G236" s="145">
        <v>0</v>
      </c>
      <c r="H236" s="145">
        <v>0</v>
      </c>
      <c r="I236" s="145"/>
      <c r="J236" s="145" t="e">
        <f t="shared" si="90"/>
        <v>#DIV/0!</v>
      </c>
      <c r="K236" s="145">
        <f t="shared" si="85"/>
        <v>0</v>
      </c>
      <c r="L236" s="142"/>
      <c r="M236" s="142">
        <f t="shared" si="86"/>
        <v>0</v>
      </c>
      <c r="N236" s="142"/>
      <c r="O236" s="142">
        <f t="shared" si="81"/>
        <v>0</v>
      </c>
    </row>
    <row r="237" spans="1:15" s="146" customFormat="1" ht="66" hidden="1" customHeight="1" x14ac:dyDescent="0.25">
      <c r="A237" s="143"/>
      <c r="B237" s="165" t="s">
        <v>1321</v>
      </c>
      <c r="C237" s="145"/>
      <c r="D237" s="145">
        <v>46284</v>
      </c>
      <c r="E237" s="145">
        <v>0</v>
      </c>
      <c r="F237" s="145">
        <v>0</v>
      </c>
      <c r="G237" s="145">
        <v>0</v>
      </c>
      <c r="H237" s="145">
        <v>0</v>
      </c>
      <c r="I237" s="145"/>
      <c r="J237" s="145" t="e">
        <f t="shared" si="90"/>
        <v>#DIV/0!</v>
      </c>
      <c r="K237" s="145">
        <f t="shared" si="85"/>
        <v>0</v>
      </c>
      <c r="L237" s="142"/>
      <c r="M237" s="142">
        <f t="shared" si="86"/>
        <v>0</v>
      </c>
      <c r="N237" s="142"/>
      <c r="O237" s="142">
        <f t="shared" si="81"/>
        <v>0</v>
      </c>
    </row>
    <row r="238" spans="1:15" s="146" customFormat="1" ht="33" hidden="1" customHeight="1" x14ac:dyDescent="0.25">
      <c r="A238" s="143"/>
      <c r="B238" s="165" t="s">
        <v>1322</v>
      </c>
      <c r="C238" s="145"/>
      <c r="D238" s="145"/>
      <c r="E238" s="145">
        <v>737.08506</v>
      </c>
      <c r="F238" s="145">
        <v>0</v>
      </c>
      <c r="G238" s="145">
        <v>0</v>
      </c>
      <c r="H238" s="145">
        <v>0</v>
      </c>
      <c r="I238" s="145"/>
      <c r="J238" s="145" t="e">
        <f t="shared" si="90"/>
        <v>#DIV/0!</v>
      </c>
      <c r="K238" s="145">
        <f t="shared" si="85"/>
        <v>0</v>
      </c>
      <c r="L238" s="142"/>
      <c r="M238" s="142">
        <f t="shared" si="86"/>
        <v>0</v>
      </c>
      <c r="N238" s="142">
        <f t="shared" si="82"/>
        <v>0</v>
      </c>
      <c r="O238" s="142">
        <f t="shared" si="81"/>
        <v>-737.08506</v>
      </c>
    </row>
    <row r="239" spans="1:15" s="146" customFormat="1" ht="34.5" customHeight="1" x14ac:dyDescent="0.25">
      <c r="A239" s="143"/>
      <c r="B239" s="165" t="s">
        <v>1323</v>
      </c>
      <c r="C239" s="145"/>
      <c r="D239" s="145"/>
      <c r="E239" s="145">
        <v>10000</v>
      </c>
      <c r="F239" s="145">
        <v>0</v>
      </c>
      <c r="G239" s="145">
        <v>0</v>
      </c>
      <c r="H239" s="145">
        <v>7000</v>
      </c>
      <c r="I239" s="145"/>
      <c r="J239" s="145" t="e">
        <f t="shared" si="90"/>
        <v>#DIV/0!</v>
      </c>
      <c r="K239" s="145">
        <f t="shared" si="85"/>
        <v>7000</v>
      </c>
      <c r="L239" s="142"/>
      <c r="M239" s="142">
        <f t="shared" si="86"/>
        <v>7000</v>
      </c>
      <c r="N239" s="142">
        <f t="shared" si="82"/>
        <v>70</v>
      </c>
      <c r="O239" s="142">
        <f t="shared" si="81"/>
        <v>-3000</v>
      </c>
    </row>
    <row r="240" spans="1:15" s="171" customFormat="1" ht="20.25" hidden="1" customHeight="1" x14ac:dyDescent="0.25">
      <c r="A240" s="168" t="s">
        <v>1324</v>
      </c>
      <c r="B240" s="169" t="s">
        <v>1325</v>
      </c>
      <c r="C240" s="170"/>
      <c r="D240" s="170"/>
      <c r="E240" s="170"/>
      <c r="F240" s="170"/>
      <c r="G240" s="170"/>
      <c r="H240" s="170"/>
      <c r="I240" s="170"/>
      <c r="J240" s="137" t="e">
        <f t="shared" si="90"/>
        <v>#DIV/0!</v>
      </c>
      <c r="K240" s="137">
        <f t="shared" si="85"/>
        <v>0</v>
      </c>
      <c r="L240" s="142" t="e">
        <f t="shared" ref="L240:L244" si="93">H240/G240*100</f>
        <v>#DIV/0!</v>
      </c>
      <c r="M240" s="142">
        <f t="shared" si="86"/>
        <v>0</v>
      </c>
      <c r="N240" s="142" t="e">
        <f t="shared" si="82"/>
        <v>#DIV/0!</v>
      </c>
      <c r="O240" s="142">
        <f t="shared" si="81"/>
        <v>0</v>
      </c>
    </row>
    <row r="241" spans="1:15" s="171" customFormat="1" ht="33" customHeight="1" x14ac:dyDescent="0.25">
      <c r="A241" s="168" t="s">
        <v>1326</v>
      </c>
      <c r="B241" s="169" t="s">
        <v>1327</v>
      </c>
      <c r="C241" s="170"/>
      <c r="D241" s="170"/>
      <c r="E241" s="170">
        <v>0</v>
      </c>
      <c r="F241" s="170">
        <v>0</v>
      </c>
      <c r="G241" s="170">
        <v>0</v>
      </c>
      <c r="H241" s="170">
        <v>10</v>
      </c>
      <c r="I241" s="170"/>
      <c r="J241" s="137" t="e">
        <f t="shared" si="90"/>
        <v>#DIV/0!</v>
      </c>
      <c r="K241" s="137">
        <f t="shared" si="85"/>
        <v>10</v>
      </c>
      <c r="L241" s="137"/>
      <c r="M241" s="137">
        <f t="shared" si="86"/>
        <v>10</v>
      </c>
      <c r="N241" s="137"/>
      <c r="O241" s="137">
        <f t="shared" si="81"/>
        <v>10</v>
      </c>
    </row>
    <row r="242" spans="1:15" s="138" customFormat="1" ht="71.25" customHeight="1" x14ac:dyDescent="0.25">
      <c r="A242" s="135" t="s">
        <v>1328</v>
      </c>
      <c r="B242" s="139" t="s">
        <v>1329</v>
      </c>
      <c r="C242" s="137">
        <v>63917.537770000003</v>
      </c>
      <c r="D242" s="137">
        <v>5527.3556500000004</v>
      </c>
      <c r="E242" s="137">
        <v>13707.693590000001</v>
      </c>
      <c r="F242" s="137">
        <v>0</v>
      </c>
      <c r="G242" s="137">
        <v>10321.92376</v>
      </c>
      <c r="H242" s="137">
        <v>10321.92376</v>
      </c>
      <c r="I242" s="137"/>
      <c r="J242" s="137"/>
      <c r="K242" s="137">
        <f t="shared" si="85"/>
        <v>10321.92376</v>
      </c>
      <c r="L242" s="137">
        <f t="shared" si="93"/>
        <v>100</v>
      </c>
      <c r="M242" s="137">
        <f t="shared" si="86"/>
        <v>0</v>
      </c>
      <c r="N242" s="137">
        <f t="shared" si="82"/>
        <v>75.300222405978062</v>
      </c>
      <c r="O242" s="137">
        <f t="shared" si="81"/>
        <v>-3385.7698300000011</v>
      </c>
    </row>
    <row r="243" spans="1:15" s="138" customFormat="1" ht="50.25" customHeight="1" x14ac:dyDescent="0.25">
      <c r="A243" s="135" t="s">
        <v>1330</v>
      </c>
      <c r="B243" s="139" t="s">
        <v>1331</v>
      </c>
      <c r="C243" s="137">
        <v>-10713.59836</v>
      </c>
      <c r="D243" s="137">
        <v>-25502.589260000001</v>
      </c>
      <c r="E243" s="137">
        <v>-10544.817220000001</v>
      </c>
      <c r="F243" s="137">
        <v>0</v>
      </c>
      <c r="G243" s="137">
        <v>134.89245</v>
      </c>
      <c r="H243" s="137">
        <v>-52708.305189999999</v>
      </c>
      <c r="I243" s="137"/>
      <c r="J243" s="137"/>
      <c r="K243" s="137">
        <f t="shared" si="85"/>
        <v>-52708.305189999999</v>
      </c>
      <c r="L243" s="137">
        <f t="shared" si="93"/>
        <v>-39074.318236491374</v>
      </c>
      <c r="M243" s="137">
        <f t="shared" si="86"/>
        <v>-52843.197639999999</v>
      </c>
      <c r="N243" s="137">
        <f t="shared" si="82"/>
        <v>499.85034439506381</v>
      </c>
      <c r="O243" s="137">
        <f t="shared" si="81"/>
        <v>-42163.487970000002</v>
      </c>
    </row>
    <row r="244" spans="1:15" s="138" customFormat="1" ht="27" customHeight="1" x14ac:dyDescent="0.25">
      <c r="A244" s="159"/>
      <c r="B244" s="136" t="s">
        <v>1332</v>
      </c>
      <c r="C244" s="137">
        <f t="shared" ref="C244:I244" si="94">C7+C95</f>
        <v>6172732.7619029991</v>
      </c>
      <c r="D244" s="137">
        <f t="shared" si="94"/>
        <v>6142877.1941599995</v>
      </c>
      <c r="E244" s="137">
        <f t="shared" si="94"/>
        <v>6510000.515873</v>
      </c>
      <c r="F244" s="137">
        <f t="shared" si="94"/>
        <v>6939544.0300000012</v>
      </c>
      <c r="G244" s="137">
        <f t="shared" si="94"/>
        <v>7172233.2879600003</v>
      </c>
      <c r="H244" s="137">
        <f t="shared" si="94"/>
        <v>6694844.6642599991</v>
      </c>
      <c r="I244" s="137">
        <f t="shared" si="94"/>
        <v>0</v>
      </c>
      <c r="J244" s="137">
        <f t="shared" si="90"/>
        <v>96.473840865017152</v>
      </c>
      <c r="K244" s="137">
        <f t="shared" si="85"/>
        <v>-244699.36574000213</v>
      </c>
      <c r="L244" s="137">
        <f t="shared" si="93"/>
        <v>93.343933409118307</v>
      </c>
      <c r="M244" s="137">
        <f t="shared" si="86"/>
        <v>-477388.62370000128</v>
      </c>
      <c r="N244" s="137">
        <f t="shared" si="82"/>
        <v>102.839387615044</v>
      </c>
      <c r="O244" s="137">
        <f t="shared" si="81"/>
        <v>184844.14838699903</v>
      </c>
    </row>
    <row r="245" spans="1:15" s="173" customFormat="1" ht="13.5" customHeight="1" x14ac:dyDescent="0.25">
      <c r="A245" s="117"/>
      <c r="B245" s="117"/>
      <c r="C245" s="172"/>
      <c r="D245" s="172"/>
      <c r="E245" s="123"/>
      <c r="F245" s="119"/>
      <c r="G245" s="123"/>
      <c r="H245" s="123"/>
      <c r="I245" s="172"/>
    </row>
    <row r="246" spans="1:15" s="173" customFormat="1" ht="13.5" customHeight="1" x14ac:dyDescent="0.25">
      <c r="A246" s="117"/>
      <c r="B246" s="117"/>
      <c r="C246" s="172"/>
      <c r="D246" s="172"/>
      <c r="E246" s="123"/>
      <c r="F246" s="119"/>
      <c r="G246" s="123"/>
      <c r="H246" s="123"/>
      <c r="I246" s="172"/>
    </row>
    <row r="247" spans="1:15" s="178" customFormat="1" ht="16.5" customHeight="1" x14ac:dyDescent="0.25">
      <c r="A247" s="185"/>
      <c r="B247" s="185"/>
      <c r="C247" s="174"/>
      <c r="D247" s="174"/>
      <c r="E247" s="174"/>
      <c r="F247" s="175"/>
      <c r="G247" s="174"/>
      <c r="H247" s="174"/>
      <c r="I247" s="174"/>
      <c r="J247" s="176"/>
      <c r="K247" s="176"/>
      <c r="L247" s="177"/>
      <c r="M247" s="177"/>
    </row>
    <row r="249" spans="1:15" x14ac:dyDescent="0.25">
      <c r="I249" s="179"/>
    </row>
  </sheetData>
  <mergeCells count="3">
    <mergeCell ref="H1:L1"/>
    <mergeCell ref="A3:N3"/>
    <mergeCell ref="A247:B247"/>
  </mergeCells>
  <pageMargins left="1.1811023622047245" right="0.39370078740157483" top="0.78740157480314965" bottom="0.78740157480314965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9"/>
  <sheetViews>
    <sheetView zoomScaleNormal="100" workbookViewId="0">
      <selection activeCell="A4" sqref="A4"/>
    </sheetView>
  </sheetViews>
  <sheetFormatPr defaultRowHeight="15" x14ac:dyDescent="0.25"/>
  <cols>
    <col min="1" max="9" width="0.5703125" customWidth="1"/>
    <col min="10" max="10" width="4" customWidth="1"/>
    <col min="11" max="11" width="4.28515625" customWidth="1"/>
    <col min="12" max="14" width="9.140625" customWidth="1"/>
    <col min="15" max="15" width="3" customWidth="1"/>
    <col min="16" max="16" width="9.140625" customWidth="1"/>
    <col min="17" max="17" width="6.5703125" customWidth="1"/>
    <col min="18" max="18" width="2.5703125" customWidth="1"/>
    <col min="19" max="19" width="2.85546875" customWidth="1"/>
    <col min="20" max="20" width="1.28515625" customWidth="1"/>
    <col min="21" max="21" width="10.7109375" customWidth="1"/>
    <col min="22" max="22" width="1.140625" customWidth="1"/>
    <col min="23" max="23" width="5.5703125" customWidth="1"/>
    <col min="24" max="24" width="3.5703125" customWidth="1"/>
    <col min="25" max="25" width="9.140625" customWidth="1"/>
    <col min="26" max="26" width="0.28515625" customWidth="1"/>
    <col min="27" max="27" width="3.140625" customWidth="1"/>
    <col min="28" max="28" width="9.140625" customWidth="1"/>
    <col min="29" max="29" width="1" customWidth="1"/>
    <col min="30" max="30" width="8.140625" customWidth="1"/>
    <col min="31" max="31" width="3.42578125" customWidth="1"/>
    <col min="32" max="32" width="6.7109375" customWidth="1"/>
  </cols>
  <sheetData>
    <row r="1" spans="1:31" ht="67.5" customHeight="1" x14ac:dyDescent="0.25">
      <c r="A1" s="193" t="s">
        <v>857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</row>
    <row r="2" spans="1:3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</row>
    <row r="3" spans="1:31" ht="33" customHeight="1" x14ac:dyDescent="0.25">
      <c r="A3" s="196" t="s">
        <v>858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</row>
    <row r="4" spans="1:31" x14ac:dyDescent="0.2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x14ac:dyDescent="0.25">
      <c r="B5" s="1"/>
      <c r="C5" s="1"/>
      <c r="D5" s="1"/>
      <c r="E5" s="1"/>
      <c r="F5" s="1"/>
      <c r="G5" s="1"/>
      <c r="H5" s="1"/>
      <c r="I5" s="1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"/>
      <c r="V5" s="197"/>
      <c r="W5" s="197"/>
      <c r="X5" s="197"/>
      <c r="Y5" s="197"/>
      <c r="Z5" s="197"/>
      <c r="AA5" s="197"/>
      <c r="AB5" s="197"/>
      <c r="AC5" s="197"/>
      <c r="AD5" s="198" t="s">
        <v>874</v>
      </c>
      <c r="AE5" s="198"/>
    </row>
    <row r="6" spans="1:31" ht="32.25" customHeight="1" x14ac:dyDescent="0.25">
      <c r="B6" s="199" t="s">
        <v>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 t="s">
        <v>1</v>
      </c>
      <c r="S6" s="199"/>
      <c r="T6" s="199"/>
      <c r="U6" s="2" t="s">
        <v>2</v>
      </c>
      <c r="V6" s="200" t="s">
        <v>3</v>
      </c>
      <c r="W6" s="200"/>
      <c r="X6" s="200" t="s">
        <v>859</v>
      </c>
      <c r="Y6" s="200"/>
      <c r="Z6" s="200"/>
      <c r="AA6" s="200" t="s">
        <v>860</v>
      </c>
      <c r="AB6" s="200"/>
      <c r="AC6" s="200"/>
      <c r="AD6" s="200" t="s">
        <v>4</v>
      </c>
      <c r="AE6" s="200"/>
    </row>
    <row r="7" spans="1:31" x14ac:dyDescent="0.25">
      <c r="B7" s="201">
        <v>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>
        <v>2</v>
      </c>
      <c r="S7" s="202"/>
      <c r="T7" s="202"/>
      <c r="U7" s="3">
        <v>3</v>
      </c>
      <c r="V7" s="202">
        <v>4</v>
      </c>
      <c r="W7" s="202"/>
      <c r="X7" s="202">
        <v>5</v>
      </c>
      <c r="Y7" s="202"/>
      <c r="Z7" s="202"/>
      <c r="AA7" s="202">
        <v>6</v>
      </c>
      <c r="AB7" s="202"/>
      <c r="AC7" s="202"/>
      <c r="AD7" s="202">
        <v>7</v>
      </c>
      <c r="AE7" s="202"/>
    </row>
    <row r="8" spans="1:31" ht="15" customHeight="1" x14ac:dyDescent="0.25">
      <c r="B8" s="189" t="s">
        <v>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 t="s">
        <v>6</v>
      </c>
      <c r="S8" s="190"/>
      <c r="T8" s="190"/>
      <c r="U8" s="4"/>
      <c r="V8" s="190"/>
      <c r="W8" s="190"/>
      <c r="X8" s="191">
        <v>896858855.16999996</v>
      </c>
      <c r="Y8" s="191"/>
      <c r="Z8" s="191"/>
      <c r="AA8" s="191">
        <v>737561117.19000006</v>
      </c>
      <c r="AB8" s="191"/>
      <c r="AC8" s="191"/>
      <c r="AD8" s="192">
        <v>82.238260004713354</v>
      </c>
      <c r="AE8" s="192"/>
    </row>
    <row r="9" spans="1:31" ht="23.25" customHeight="1" x14ac:dyDescent="0.25">
      <c r="B9" s="5"/>
      <c r="C9" s="189" t="s">
        <v>7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90" t="s">
        <v>8</v>
      </c>
      <c r="S9" s="190"/>
      <c r="T9" s="190"/>
      <c r="U9" s="4"/>
      <c r="V9" s="190"/>
      <c r="W9" s="190"/>
      <c r="X9" s="191">
        <v>3934000</v>
      </c>
      <c r="Y9" s="191"/>
      <c r="Z9" s="191"/>
      <c r="AA9" s="191">
        <v>3427703.34</v>
      </c>
      <c r="AB9" s="191"/>
      <c r="AC9" s="191"/>
      <c r="AD9" s="192">
        <v>87.130232333502789</v>
      </c>
      <c r="AE9" s="192"/>
    </row>
    <row r="10" spans="1:31" ht="23.25" customHeight="1" x14ac:dyDescent="0.25">
      <c r="B10" s="5"/>
      <c r="C10" s="5"/>
      <c r="D10" s="6"/>
      <c r="E10" s="189" t="s">
        <v>9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 t="s">
        <v>8</v>
      </c>
      <c r="S10" s="190"/>
      <c r="T10" s="190"/>
      <c r="U10" s="4" t="s">
        <v>10</v>
      </c>
      <c r="V10" s="190"/>
      <c r="W10" s="190"/>
      <c r="X10" s="191">
        <v>3934000</v>
      </c>
      <c r="Y10" s="191"/>
      <c r="Z10" s="191"/>
      <c r="AA10" s="191">
        <v>3427703.34</v>
      </c>
      <c r="AB10" s="191"/>
      <c r="AC10" s="191"/>
      <c r="AD10" s="192">
        <v>87.130232333502789</v>
      </c>
      <c r="AE10" s="192"/>
    </row>
    <row r="11" spans="1:31" ht="15" customHeight="1" x14ac:dyDescent="0.25">
      <c r="B11" s="5"/>
      <c r="C11" s="5"/>
      <c r="D11" s="6"/>
      <c r="E11" s="189" t="s">
        <v>11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 t="s">
        <v>8</v>
      </c>
      <c r="S11" s="190"/>
      <c r="T11" s="190"/>
      <c r="U11" s="4" t="s">
        <v>12</v>
      </c>
      <c r="V11" s="190"/>
      <c r="W11" s="190"/>
      <c r="X11" s="191">
        <v>3934000</v>
      </c>
      <c r="Y11" s="191"/>
      <c r="Z11" s="191"/>
      <c r="AA11" s="191">
        <v>3427703.34</v>
      </c>
      <c r="AB11" s="191"/>
      <c r="AC11" s="191"/>
      <c r="AD11" s="192">
        <v>87.130232333502789</v>
      </c>
      <c r="AE11" s="192"/>
    </row>
    <row r="12" spans="1:31" ht="23.25" customHeight="1" x14ac:dyDescent="0.25">
      <c r="B12" s="5"/>
      <c r="C12" s="5"/>
      <c r="D12" s="6"/>
      <c r="E12" s="6"/>
      <c r="F12" s="6"/>
      <c r="G12" s="189" t="s">
        <v>13</v>
      </c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0" t="s">
        <v>8</v>
      </c>
      <c r="S12" s="190"/>
      <c r="T12" s="190"/>
      <c r="U12" s="4" t="s">
        <v>14</v>
      </c>
      <c r="V12" s="190"/>
      <c r="W12" s="190"/>
      <c r="X12" s="191">
        <v>3934000</v>
      </c>
      <c r="Y12" s="191"/>
      <c r="Z12" s="191"/>
      <c r="AA12" s="191">
        <v>3427703.34</v>
      </c>
      <c r="AB12" s="191"/>
      <c r="AC12" s="191"/>
      <c r="AD12" s="192">
        <v>87.130232333502789</v>
      </c>
      <c r="AE12" s="192"/>
    </row>
    <row r="13" spans="1:31" ht="15" customHeight="1" x14ac:dyDescent="0.25">
      <c r="B13" s="5"/>
      <c r="C13" s="5"/>
      <c r="D13" s="5"/>
      <c r="E13" s="5"/>
      <c r="F13" s="5"/>
      <c r="G13" s="189" t="s">
        <v>15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90" t="s">
        <v>8</v>
      </c>
      <c r="S13" s="190"/>
      <c r="T13" s="190"/>
      <c r="U13" s="4" t="s">
        <v>16</v>
      </c>
      <c r="V13" s="190"/>
      <c r="W13" s="190"/>
      <c r="X13" s="191">
        <v>3934000</v>
      </c>
      <c r="Y13" s="191"/>
      <c r="Z13" s="191"/>
      <c r="AA13" s="191">
        <v>3427703.34</v>
      </c>
      <c r="AB13" s="191"/>
      <c r="AC13" s="191"/>
      <c r="AD13" s="192">
        <v>87.130232333502789</v>
      </c>
      <c r="AE13" s="192"/>
    </row>
    <row r="14" spans="1:31" ht="45.75" customHeight="1" x14ac:dyDescent="0.25">
      <c r="B14" s="5"/>
      <c r="C14" s="5"/>
      <c r="D14" s="5"/>
      <c r="E14" s="5"/>
      <c r="F14" s="5"/>
      <c r="G14" s="5"/>
      <c r="H14" s="189" t="s">
        <v>17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 t="s">
        <v>8</v>
      </c>
      <c r="S14" s="190"/>
      <c r="T14" s="190"/>
      <c r="U14" s="4" t="s">
        <v>16</v>
      </c>
      <c r="V14" s="190" t="s">
        <v>18</v>
      </c>
      <c r="W14" s="190"/>
      <c r="X14" s="191">
        <v>3934000</v>
      </c>
      <c r="Y14" s="191"/>
      <c r="Z14" s="191"/>
      <c r="AA14" s="191">
        <v>3427703.34</v>
      </c>
      <c r="AB14" s="191"/>
      <c r="AC14" s="191"/>
      <c r="AD14" s="192">
        <v>87.130232333502789</v>
      </c>
      <c r="AE14" s="192"/>
    </row>
    <row r="15" spans="1:31" ht="23.25" customHeight="1" x14ac:dyDescent="0.25">
      <c r="B15" s="5"/>
      <c r="C15" s="5"/>
      <c r="D15" s="5"/>
      <c r="E15" s="5"/>
      <c r="F15" s="5"/>
      <c r="G15" s="5"/>
      <c r="H15" s="6"/>
      <c r="I15" s="189" t="s">
        <v>19</v>
      </c>
      <c r="J15" s="189"/>
      <c r="K15" s="189"/>
      <c r="L15" s="189"/>
      <c r="M15" s="189"/>
      <c r="N15" s="189"/>
      <c r="O15" s="189"/>
      <c r="P15" s="189"/>
      <c r="Q15" s="189"/>
      <c r="R15" s="190" t="s">
        <v>8</v>
      </c>
      <c r="S15" s="190"/>
      <c r="T15" s="190"/>
      <c r="U15" s="4" t="s">
        <v>16</v>
      </c>
      <c r="V15" s="190" t="s">
        <v>20</v>
      </c>
      <c r="W15" s="190"/>
      <c r="X15" s="191">
        <v>3934000</v>
      </c>
      <c r="Y15" s="191"/>
      <c r="Z15" s="191"/>
      <c r="AA15" s="191">
        <v>3427703.34</v>
      </c>
      <c r="AB15" s="191"/>
      <c r="AC15" s="191"/>
      <c r="AD15" s="192">
        <v>87.130232333502789</v>
      </c>
      <c r="AE15" s="192"/>
    </row>
    <row r="16" spans="1:31" ht="34.5" customHeight="1" x14ac:dyDescent="0.25">
      <c r="B16" s="5"/>
      <c r="C16" s="189" t="s">
        <v>21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90" t="s">
        <v>22</v>
      </c>
      <c r="S16" s="190"/>
      <c r="T16" s="190"/>
      <c r="U16" s="4"/>
      <c r="V16" s="190"/>
      <c r="W16" s="190"/>
      <c r="X16" s="191">
        <v>8737000</v>
      </c>
      <c r="Y16" s="191"/>
      <c r="Z16" s="191"/>
      <c r="AA16" s="191">
        <v>8297588.5999999996</v>
      </c>
      <c r="AB16" s="191"/>
      <c r="AC16" s="191"/>
      <c r="AD16" s="192">
        <v>94.970683300904199</v>
      </c>
      <c r="AE16" s="192"/>
    </row>
    <row r="17" spans="2:31" ht="23.25" customHeight="1" x14ac:dyDescent="0.25">
      <c r="B17" s="5"/>
      <c r="C17" s="5"/>
      <c r="D17" s="6"/>
      <c r="E17" s="189" t="s">
        <v>23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0" t="s">
        <v>22</v>
      </c>
      <c r="S17" s="190"/>
      <c r="T17" s="190"/>
      <c r="U17" s="4" t="s">
        <v>24</v>
      </c>
      <c r="V17" s="190"/>
      <c r="W17" s="190"/>
      <c r="X17" s="191">
        <v>8737000</v>
      </c>
      <c r="Y17" s="191"/>
      <c r="Z17" s="191"/>
      <c r="AA17" s="191">
        <v>8297588.5999999996</v>
      </c>
      <c r="AB17" s="191"/>
      <c r="AC17" s="191"/>
      <c r="AD17" s="192">
        <v>94.970683300904199</v>
      </c>
      <c r="AE17" s="192"/>
    </row>
    <row r="18" spans="2:31" ht="15" customHeight="1" x14ac:dyDescent="0.25">
      <c r="B18" s="5"/>
      <c r="C18" s="5"/>
      <c r="D18" s="5"/>
      <c r="E18" s="5"/>
      <c r="F18" s="5"/>
      <c r="G18" s="189" t="s">
        <v>25</v>
      </c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 t="s">
        <v>22</v>
      </c>
      <c r="S18" s="190"/>
      <c r="T18" s="190"/>
      <c r="U18" s="4" t="s">
        <v>26</v>
      </c>
      <c r="V18" s="190"/>
      <c r="W18" s="190"/>
      <c r="X18" s="191">
        <v>4995500</v>
      </c>
      <c r="Y18" s="191"/>
      <c r="Z18" s="191"/>
      <c r="AA18" s="191">
        <v>4946022.74</v>
      </c>
      <c r="AB18" s="191"/>
      <c r="AC18" s="191"/>
      <c r="AD18" s="192">
        <v>99.009563407066352</v>
      </c>
      <c r="AE18" s="192"/>
    </row>
    <row r="19" spans="2:31" ht="45.75" customHeight="1" x14ac:dyDescent="0.25">
      <c r="B19" s="5"/>
      <c r="C19" s="5"/>
      <c r="D19" s="5"/>
      <c r="E19" s="5"/>
      <c r="F19" s="5"/>
      <c r="G19" s="5"/>
      <c r="H19" s="189" t="s">
        <v>17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90" t="s">
        <v>22</v>
      </c>
      <c r="S19" s="190"/>
      <c r="T19" s="190"/>
      <c r="U19" s="4" t="s">
        <v>26</v>
      </c>
      <c r="V19" s="190" t="s">
        <v>18</v>
      </c>
      <c r="W19" s="190"/>
      <c r="X19" s="191">
        <v>4995500</v>
      </c>
      <c r="Y19" s="191"/>
      <c r="Z19" s="191"/>
      <c r="AA19" s="191">
        <v>4946022.74</v>
      </c>
      <c r="AB19" s="191"/>
      <c r="AC19" s="191"/>
      <c r="AD19" s="192">
        <v>99.009563407066352</v>
      </c>
      <c r="AE19" s="192"/>
    </row>
    <row r="20" spans="2:31" ht="23.25" customHeight="1" x14ac:dyDescent="0.25">
      <c r="B20" s="5"/>
      <c r="C20" s="5"/>
      <c r="D20" s="5"/>
      <c r="E20" s="5"/>
      <c r="F20" s="5"/>
      <c r="G20" s="5"/>
      <c r="H20" s="6"/>
      <c r="I20" s="189" t="s">
        <v>19</v>
      </c>
      <c r="J20" s="189"/>
      <c r="K20" s="189"/>
      <c r="L20" s="189"/>
      <c r="M20" s="189"/>
      <c r="N20" s="189"/>
      <c r="O20" s="189"/>
      <c r="P20" s="189"/>
      <c r="Q20" s="189"/>
      <c r="R20" s="190" t="s">
        <v>22</v>
      </c>
      <c r="S20" s="190"/>
      <c r="T20" s="190"/>
      <c r="U20" s="4" t="s">
        <v>26</v>
      </c>
      <c r="V20" s="190" t="s">
        <v>20</v>
      </c>
      <c r="W20" s="190"/>
      <c r="X20" s="191">
        <v>4995500</v>
      </c>
      <c r="Y20" s="191"/>
      <c r="Z20" s="191"/>
      <c r="AA20" s="191">
        <v>4946022.74</v>
      </c>
      <c r="AB20" s="191"/>
      <c r="AC20" s="191"/>
      <c r="AD20" s="192">
        <v>99.009563407066352</v>
      </c>
      <c r="AE20" s="192"/>
    </row>
    <row r="21" spans="2:31" ht="23.25" customHeight="1" x14ac:dyDescent="0.25">
      <c r="B21" s="5"/>
      <c r="C21" s="5"/>
      <c r="D21" s="5"/>
      <c r="E21" s="5"/>
      <c r="F21" s="5"/>
      <c r="G21" s="189" t="s">
        <v>27</v>
      </c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 t="s">
        <v>22</v>
      </c>
      <c r="S21" s="190"/>
      <c r="T21" s="190"/>
      <c r="U21" s="4" t="s">
        <v>28</v>
      </c>
      <c r="V21" s="190"/>
      <c r="W21" s="190"/>
      <c r="X21" s="191">
        <v>3741500</v>
      </c>
      <c r="Y21" s="191"/>
      <c r="Z21" s="191"/>
      <c r="AA21" s="191">
        <v>3351565.86</v>
      </c>
      <c r="AB21" s="191"/>
      <c r="AC21" s="191"/>
      <c r="AD21" s="192">
        <v>89.57813336896966</v>
      </c>
      <c r="AE21" s="192"/>
    </row>
    <row r="22" spans="2:31" ht="45.75" customHeight="1" x14ac:dyDescent="0.25">
      <c r="B22" s="5"/>
      <c r="C22" s="5"/>
      <c r="D22" s="5"/>
      <c r="E22" s="5"/>
      <c r="F22" s="5"/>
      <c r="G22" s="5"/>
      <c r="H22" s="189" t="s">
        <v>17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90" t="s">
        <v>22</v>
      </c>
      <c r="S22" s="190"/>
      <c r="T22" s="190"/>
      <c r="U22" s="4" t="s">
        <v>28</v>
      </c>
      <c r="V22" s="190" t="s">
        <v>18</v>
      </c>
      <c r="W22" s="190"/>
      <c r="X22" s="191">
        <v>2788000</v>
      </c>
      <c r="Y22" s="191"/>
      <c r="Z22" s="191"/>
      <c r="AA22" s="191">
        <v>2760855.13</v>
      </c>
      <c r="AB22" s="191"/>
      <c r="AC22" s="191"/>
      <c r="AD22" s="192">
        <v>99.026367647058819</v>
      </c>
      <c r="AE22" s="192"/>
    </row>
    <row r="23" spans="2:31" ht="23.25" customHeight="1" x14ac:dyDescent="0.25">
      <c r="B23" s="5"/>
      <c r="C23" s="5"/>
      <c r="D23" s="5"/>
      <c r="E23" s="5"/>
      <c r="F23" s="5"/>
      <c r="G23" s="5"/>
      <c r="H23" s="6"/>
      <c r="I23" s="189" t="s">
        <v>19</v>
      </c>
      <c r="J23" s="189"/>
      <c r="K23" s="189"/>
      <c r="L23" s="189"/>
      <c r="M23" s="189"/>
      <c r="N23" s="189"/>
      <c r="O23" s="189"/>
      <c r="P23" s="189"/>
      <c r="Q23" s="189"/>
      <c r="R23" s="190" t="s">
        <v>22</v>
      </c>
      <c r="S23" s="190"/>
      <c r="T23" s="190"/>
      <c r="U23" s="4" t="s">
        <v>28</v>
      </c>
      <c r="V23" s="190" t="s">
        <v>20</v>
      </c>
      <c r="W23" s="190"/>
      <c r="X23" s="191">
        <v>2788000</v>
      </c>
      <c r="Y23" s="191"/>
      <c r="Z23" s="191"/>
      <c r="AA23" s="191">
        <v>2760855.13</v>
      </c>
      <c r="AB23" s="191"/>
      <c r="AC23" s="191"/>
      <c r="AD23" s="192">
        <v>99.026367647058819</v>
      </c>
      <c r="AE23" s="192"/>
    </row>
    <row r="24" spans="2:31" ht="23.25" customHeight="1" x14ac:dyDescent="0.25">
      <c r="B24" s="5"/>
      <c r="C24" s="5"/>
      <c r="D24" s="5"/>
      <c r="E24" s="5"/>
      <c r="F24" s="5"/>
      <c r="G24" s="5"/>
      <c r="H24" s="189" t="s">
        <v>29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90" t="s">
        <v>22</v>
      </c>
      <c r="S24" s="190"/>
      <c r="T24" s="190"/>
      <c r="U24" s="4" t="s">
        <v>28</v>
      </c>
      <c r="V24" s="190" t="s">
        <v>30</v>
      </c>
      <c r="W24" s="190"/>
      <c r="X24" s="191">
        <v>948500</v>
      </c>
      <c r="Y24" s="191"/>
      <c r="Z24" s="191"/>
      <c r="AA24" s="191">
        <v>590710.73</v>
      </c>
      <c r="AB24" s="191"/>
      <c r="AC24" s="191"/>
      <c r="AD24" s="192">
        <v>62.278411175540327</v>
      </c>
      <c r="AE24" s="192"/>
    </row>
    <row r="25" spans="2:31" ht="23.25" customHeight="1" x14ac:dyDescent="0.25">
      <c r="B25" s="5"/>
      <c r="C25" s="5"/>
      <c r="D25" s="5"/>
      <c r="E25" s="5"/>
      <c r="F25" s="5"/>
      <c r="G25" s="5"/>
      <c r="H25" s="6"/>
      <c r="I25" s="189" t="s">
        <v>31</v>
      </c>
      <c r="J25" s="189"/>
      <c r="K25" s="189"/>
      <c r="L25" s="189"/>
      <c r="M25" s="189"/>
      <c r="N25" s="189"/>
      <c r="O25" s="189"/>
      <c r="P25" s="189"/>
      <c r="Q25" s="189"/>
      <c r="R25" s="190" t="s">
        <v>22</v>
      </c>
      <c r="S25" s="190"/>
      <c r="T25" s="190"/>
      <c r="U25" s="4" t="s">
        <v>28</v>
      </c>
      <c r="V25" s="190" t="s">
        <v>32</v>
      </c>
      <c r="W25" s="190"/>
      <c r="X25" s="191">
        <v>948500</v>
      </c>
      <c r="Y25" s="191"/>
      <c r="Z25" s="191"/>
      <c r="AA25" s="191">
        <v>590710.73</v>
      </c>
      <c r="AB25" s="191"/>
      <c r="AC25" s="191"/>
      <c r="AD25" s="192">
        <v>62.278411175540327</v>
      </c>
      <c r="AE25" s="192"/>
    </row>
    <row r="26" spans="2:31" ht="15" customHeight="1" x14ac:dyDescent="0.25">
      <c r="B26" s="5"/>
      <c r="C26" s="5"/>
      <c r="D26" s="5"/>
      <c r="E26" s="5"/>
      <c r="F26" s="5"/>
      <c r="G26" s="5"/>
      <c r="H26" s="189" t="s">
        <v>33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90" t="s">
        <v>22</v>
      </c>
      <c r="S26" s="190"/>
      <c r="T26" s="190"/>
      <c r="U26" s="4" t="s">
        <v>28</v>
      </c>
      <c r="V26" s="190" t="s">
        <v>34</v>
      </c>
      <c r="W26" s="190"/>
      <c r="X26" s="191">
        <v>5000</v>
      </c>
      <c r="Y26" s="191"/>
      <c r="Z26" s="191"/>
      <c r="AA26" s="191">
        <v>0</v>
      </c>
      <c r="AB26" s="191"/>
      <c r="AC26" s="191"/>
      <c r="AD26" s="192">
        <v>0</v>
      </c>
      <c r="AE26" s="192"/>
    </row>
    <row r="27" spans="2:31" ht="15" customHeight="1" x14ac:dyDescent="0.25">
      <c r="B27" s="5"/>
      <c r="C27" s="5"/>
      <c r="D27" s="5"/>
      <c r="E27" s="5"/>
      <c r="F27" s="5"/>
      <c r="G27" s="5"/>
      <c r="H27" s="6"/>
      <c r="I27" s="189" t="s">
        <v>35</v>
      </c>
      <c r="J27" s="189"/>
      <c r="K27" s="189"/>
      <c r="L27" s="189"/>
      <c r="M27" s="189"/>
      <c r="N27" s="189"/>
      <c r="O27" s="189"/>
      <c r="P27" s="189"/>
      <c r="Q27" s="189"/>
      <c r="R27" s="190" t="s">
        <v>22</v>
      </c>
      <c r="S27" s="190"/>
      <c r="T27" s="190"/>
      <c r="U27" s="4" t="s">
        <v>28</v>
      </c>
      <c r="V27" s="190" t="s">
        <v>36</v>
      </c>
      <c r="W27" s="190"/>
      <c r="X27" s="191">
        <v>5000</v>
      </c>
      <c r="Y27" s="191"/>
      <c r="Z27" s="191"/>
      <c r="AA27" s="191">
        <v>0</v>
      </c>
      <c r="AB27" s="191"/>
      <c r="AC27" s="191"/>
      <c r="AD27" s="192">
        <v>0</v>
      </c>
      <c r="AE27" s="192"/>
    </row>
    <row r="28" spans="2:31" ht="34.5" customHeight="1" x14ac:dyDescent="0.25">
      <c r="B28" s="5"/>
      <c r="C28" s="189" t="s">
        <v>37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90" t="s">
        <v>38</v>
      </c>
      <c r="S28" s="190"/>
      <c r="T28" s="190"/>
      <c r="U28" s="4"/>
      <c r="V28" s="190"/>
      <c r="W28" s="190"/>
      <c r="X28" s="191">
        <v>257786400.75</v>
      </c>
      <c r="Y28" s="191"/>
      <c r="Z28" s="191"/>
      <c r="AA28" s="191">
        <v>241118328.97</v>
      </c>
      <c r="AB28" s="191"/>
      <c r="AC28" s="191"/>
      <c r="AD28" s="192">
        <v>93.534153961765966</v>
      </c>
      <c r="AE28" s="192"/>
    </row>
    <row r="29" spans="2:31" ht="15" customHeight="1" x14ac:dyDescent="0.25">
      <c r="B29" s="5"/>
      <c r="C29" s="5"/>
      <c r="D29" s="6"/>
      <c r="E29" s="189" t="s">
        <v>39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90" t="s">
        <v>38</v>
      </c>
      <c r="S29" s="190"/>
      <c r="T29" s="190"/>
      <c r="U29" s="4" t="s">
        <v>40</v>
      </c>
      <c r="V29" s="190"/>
      <c r="W29" s="190"/>
      <c r="X29" s="191">
        <v>5053000</v>
      </c>
      <c r="Y29" s="191"/>
      <c r="Z29" s="191"/>
      <c r="AA29" s="191">
        <v>5053000</v>
      </c>
      <c r="AB29" s="191"/>
      <c r="AC29" s="191"/>
      <c r="AD29" s="192">
        <v>100</v>
      </c>
      <c r="AE29" s="192"/>
    </row>
    <row r="30" spans="2:31" ht="15" customHeight="1" x14ac:dyDescent="0.25">
      <c r="B30" s="5"/>
      <c r="C30" s="5"/>
      <c r="D30" s="6"/>
      <c r="E30" s="189" t="s">
        <v>41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90" t="s">
        <v>38</v>
      </c>
      <c r="S30" s="190"/>
      <c r="T30" s="190"/>
      <c r="U30" s="4" t="s">
        <v>42</v>
      </c>
      <c r="V30" s="190"/>
      <c r="W30" s="190"/>
      <c r="X30" s="191">
        <v>5053000</v>
      </c>
      <c r="Y30" s="191"/>
      <c r="Z30" s="191"/>
      <c r="AA30" s="191">
        <v>5053000</v>
      </c>
      <c r="AB30" s="191"/>
      <c r="AC30" s="191"/>
      <c r="AD30" s="192">
        <v>100</v>
      </c>
      <c r="AE30" s="192"/>
    </row>
    <row r="31" spans="2:31" ht="34.5" customHeight="1" x14ac:dyDescent="0.25">
      <c r="B31" s="5"/>
      <c r="C31" s="5"/>
      <c r="D31" s="6"/>
      <c r="E31" s="6"/>
      <c r="F31" s="6"/>
      <c r="G31" s="189" t="s">
        <v>43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90" t="s">
        <v>38</v>
      </c>
      <c r="S31" s="190"/>
      <c r="T31" s="190"/>
      <c r="U31" s="4" t="s">
        <v>44</v>
      </c>
      <c r="V31" s="190"/>
      <c r="W31" s="190"/>
      <c r="X31" s="191">
        <v>5053000</v>
      </c>
      <c r="Y31" s="191"/>
      <c r="Z31" s="191"/>
      <c r="AA31" s="191">
        <v>5053000</v>
      </c>
      <c r="AB31" s="191"/>
      <c r="AC31" s="191"/>
      <c r="AD31" s="192">
        <v>100</v>
      </c>
      <c r="AE31" s="192"/>
    </row>
    <row r="32" spans="2:31" ht="45.75" customHeight="1" x14ac:dyDescent="0.25">
      <c r="B32" s="5"/>
      <c r="C32" s="5"/>
      <c r="D32" s="5"/>
      <c r="E32" s="5"/>
      <c r="F32" s="5"/>
      <c r="G32" s="189" t="s">
        <v>45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90" t="s">
        <v>38</v>
      </c>
      <c r="S32" s="190"/>
      <c r="T32" s="190"/>
      <c r="U32" s="4" t="s">
        <v>46</v>
      </c>
      <c r="V32" s="190"/>
      <c r="W32" s="190"/>
      <c r="X32" s="191">
        <v>5053000</v>
      </c>
      <c r="Y32" s="191"/>
      <c r="Z32" s="191"/>
      <c r="AA32" s="191">
        <v>5053000</v>
      </c>
      <c r="AB32" s="191"/>
      <c r="AC32" s="191"/>
      <c r="AD32" s="192">
        <v>100</v>
      </c>
      <c r="AE32" s="192"/>
    </row>
    <row r="33" spans="2:31" ht="45.75" customHeight="1" x14ac:dyDescent="0.25">
      <c r="B33" s="5"/>
      <c r="C33" s="5"/>
      <c r="D33" s="5"/>
      <c r="E33" s="5"/>
      <c r="F33" s="5"/>
      <c r="G33" s="5"/>
      <c r="H33" s="189" t="s">
        <v>17</v>
      </c>
      <c r="I33" s="189"/>
      <c r="J33" s="189"/>
      <c r="K33" s="189"/>
      <c r="L33" s="189"/>
      <c r="M33" s="189"/>
      <c r="N33" s="189"/>
      <c r="O33" s="189"/>
      <c r="P33" s="189"/>
      <c r="Q33" s="189"/>
      <c r="R33" s="190" t="s">
        <v>38</v>
      </c>
      <c r="S33" s="190"/>
      <c r="T33" s="190"/>
      <c r="U33" s="4" t="s">
        <v>46</v>
      </c>
      <c r="V33" s="190" t="s">
        <v>18</v>
      </c>
      <c r="W33" s="190"/>
      <c r="X33" s="191">
        <v>4978479.34</v>
      </c>
      <c r="Y33" s="191"/>
      <c r="Z33" s="191"/>
      <c r="AA33" s="191">
        <v>4978479.34</v>
      </c>
      <c r="AB33" s="191"/>
      <c r="AC33" s="191"/>
      <c r="AD33" s="192">
        <v>100</v>
      </c>
      <c r="AE33" s="192"/>
    </row>
    <row r="34" spans="2:31" ht="23.25" customHeight="1" x14ac:dyDescent="0.25">
      <c r="B34" s="5"/>
      <c r="C34" s="5"/>
      <c r="D34" s="5"/>
      <c r="E34" s="5"/>
      <c r="F34" s="5"/>
      <c r="G34" s="5"/>
      <c r="H34" s="6"/>
      <c r="I34" s="189" t="s">
        <v>19</v>
      </c>
      <c r="J34" s="189"/>
      <c r="K34" s="189"/>
      <c r="L34" s="189"/>
      <c r="M34" s="189"/>
      <c r="N34" s="189"/>
      <c r="O34" s="189"/>
      <c r="P34" s="189"/>
      <c r="Q34" s="189"/>
      <c r="R34" s="190" t="s">
        <v>38</v>
      </c>
      <c r="S34" s="190"/>
      <c r="T34" s="190"/>
      <c r="U34" s="4" t="s">
        <v>46</v>
      </c>
      <c r="V34" s="190" t="s">
        <v>20</v>
      </c>
      <c r="W34" s="190"/>
      <c r="X34" s="191">
        <v>4978479.34</v>
      </c>
      <c r="Y34" s="191"/>
      <c r="Z34" s="191"/>
      <c r="AA34" s="191">
        <v>4978479.34</v>
      </c>
      <c r="AB34" s="191"/>
      <c r="AC34" s="191"/>
      <c r="AD34" s="192">
        <v>100</v>
      </c>
      <c r="AE34" s="192"/>
    </row>
    <row r="35" spans="2:31" ht="23.25" customHeight="1" x14ac:dyDescent="0.25">
      <c r="B35" s="5"/>
      <c r="C35" s="5"/>
      <c r="D35" s="5"/>
      <c r="E35" s="5"/>
      <c r="F35" s="5"/>
      <c r="G35" s="5"/>
      <c r="H35" s="189" t="s">
        <v>29</v>
      </c>
      <c r="I35" s="189"/>
      <c r="J35" s="189"/>
      <c r="K35" s="189"/>
      <c r="L35" s="189"/>
      <c r="M35" s="189"/>
      <c r="N35" s="189"/>
      <c r="O35" s="189"/>
      <c r="P35" s="189"/>
      <c r="Q35" s="189"/>
      <c r="R35" s="190" t="s">
        <v>38</v>
      </c>
      <c r="S35" s="190"/>
      <c r="T35" s="190"/>
      <c r="U35" s="4" t="s">
        <v>46</v>
      </c>
      <c r="V35" s="190" t="s">
        <v>30</v>
      </c>
      <c r="W35" s="190"/>
      <c r="X35" s="191">
        <v>74520.66</v>
      </c>
      <c r="Y35" s="191"/>
      <c r="Z35" s="191"/>
      <c r="AA35" s="191">
        <v>74520.66</v>
      </c>
      <c r="AB35" s="191"/>
      <c r="AC35" s="191"/>
      <c r="AD35" s="192">
        <v>100</v>
      </c>
      <c r="AE35" s="192"/>
    </row>
    <row r="36" spans="2:31" ht="23.25" customHeight="1" x14ac:dyDescent="0.25">
      <c r="B36" s="5"/>
      <c r="C36" s="5"/>
      <c r="D36" s="5"/>
      <c r="E36" s="5"/>
      <c r="F36" s="5"/>
      <c r="G36" s="5"/>
      <c r="H36" s="6"/>
      <c r="I36" s="189" t="s">
        <v>31</v>
      </c>
      <c r="J36" s="189"/>
      <c r="K36" s="189"/>
      <c r="L36" s="189"/>
      <c r="M36" s="189"/>
      <c r="N36" s="189"/>
      <c r="O36" s="189"/>
      <c r="P36" s="189"/>
      <c r="Q36" s="189"/>
      <c r="R36" s="190" t="s">
        <v>38</v>
      </c>
      <c r="S36" s="190"/>
      <c r="T36" s="190"/>
      <c r="U36" s="4" t="s">
        <v>46</v>
      </c>
      <c r="V36" s="190" t="s">
        <v>32</v>
      </c>
      <c r="W36" s="190"/>
      <c r="X36" s="191">
        <v>74520.66</v>
      </c>
      <c r="Y36" s="191"/>
      <c r="Z36" s="191"/>
      <c r="AA36" s="191">
        <v>74520.66</v>
      </c>
      <c r="AB36" s="191"/>
      <c r="AC36" s="191"/>
      <c r="AD36" s="192">
        <v>100</v>
      </c>
      <c r="AE36" s="192"/>
    </row>
    <row r="37" spans="2:31" ht="15" customHeight="1" x14ac:dyDescent="0.25">
      <c r="B37" s="5"/>
      <c r="C37" s="5"/>
      <c r="D37" s="6"/>
      <c r="E37" s="189" t="s">
        <v>47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90" t="s">
        <v>38</v>
      </c>
      <c r="S37" s="190"/>
      <c r="T37" s="190"/>
      <c r="U37" s="4" t="s">
        <v>48</v>
      </c>
      <c r="V37" s="190"/>
      <c r="W37" s="190"/>
      <c r="X37" s="191">
        <v>6545000</v>
      </c>
      <c r="Y37" s="191"/>
      <c r="Z37" s="191"/>
      <c r="AA37" s="191">
        <v>6051753.5199999996</v>
      </c>
      <c r="AB37" s="191"/>
      <c r="AC37" s="191"/>
      <c r="AD37" s="192">
        <v>92.463766539343013</v>
      </c>
      <c r="AE37" s="192"/>
    </row>
    <row r="38" spans="2:31" ht="15" customHeight="1" x14ac:dyDescent="0.25">
      <c r="B38" s="5"/>
      <c r="C38" s="5"/>
      <c r="D38" s="6"/>
      <c r="E38" s="189" t="s">
        <v>49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 t="s">
        <v>38</v>
      </c>
      <c r="S38" s="190"/>
      <c r="T38" s="190"/>
      <c r="U38" s="4" t="s">
        <v>50</v>
      </c>
      <c r="V38" s="190"/>
      <c r="W38" s="190"/>
      <c r="X38" s="191">
        <v>6545000</v>
      </c>
      <c r="Y38" s="191"/>
      <c r="Z38" s="191"/>
      <c r="AA38" s="191">
        <v>6051753.5199999996</v>
      </c>
      <c r="AB38" s="191"/>
      <c r="AC38" s="191"/>
      <c r="AD38" s="192">
        <v>92.463766539343013</v>
      </c>
      <c r="AE38" s="192"/>
    </row>
    <row r="39" spans="2:31" ht="45.75" customHeight="1" x14ac:dyDescent="0.25">
      <c r="B39" s="5"/>
      <c r="C39" s="5"/>
      <c r="D39" s="6"/>
      <c r="E39" s="6"/>
      <c r="F39" s="6"/>
      <c r="G39" s="189" t="s">
        <v>51</v>
      </c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90" t="s">
        <v>38</v>
      </c>
      <c r="S39" s="190"/>
      <c r="T39" s="190"/>
      <c r="U39" s="4" t="s">
        <v>52</v>
      </c>
      <c r="V39" s="190"/>
      <c r="W39" s="190"/>
      <c r="X39" s="191">
        <v>6545000</v>
      </c>
      <c r="Y39" s="191"/>
      <c r="Z39" s="191"/>
      <c r="AA39" s="191">
        <v>6051753.5199999996</v>
      </c>
      <c r="AB39" s="191"/>
      <c r="AC39" s="191"/>
      <c r="AD39" s="192">
        <v>92.463766539343013</v>
      </c>
      <c r="AE39" s="192"/>
    </row>
    <row r="40" spans="2:31" ht="34.5" customHeight="1" x14ac:dyDescent="0.25">
      <c r="B40" s="5"/>
      <c r="C40" s="5"/>
      <c r="D40" s="5"/>
      <c r="E40" s="5"/>
      <c r="F40" s="5"/>
      <c r="G40" s="189" t="s">
        <v>53</v>
      </c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90" t="s">
        <v>38</v>
      </c>
      <c r="S40" s="190"/>
      <c r="T40" s="190"/>
      <c r="U40" s="4" t="s">
        <v>54</v>
      </c>
      <c r="V40" s="190"/>
      <c r="W40" s="190"/>
      <c r="X40" s="191">
        <v>6545000</v>
      </c>
      <c r="Y40" s="191"/>
      <c r="Z40" s="191"/>
      <c r="AA40" s="191">
        <v>6051753.5199999996</v>
      </c>
      <c r="AB40" s="191"/>
      <c r="AC40" s="191"/>
      <c r="AD40" s="192">
        <v>92.463766539343013</v>
      </c>
      <c r="AE40" s="192"/>
    </row>
    <row r="41" spans="2:31" ht="45.75" customHeight="1" x14ac:dyDescent="0.25">
      <c r="B41" s="5"/>
      <c r="C41" s="5"/>
      <c r="D41" s="5"/>
      <c r="E41" s="5"/>
      <c r="F41" s="5"/>
      <c r="G41" s="5"/>
      <c r="H41" s="189" t="s">
        <v>17</v>
      </c>
      <c r="I41" s="189"/>
      <c r="J41" s="189"/>
      <c r="K41" s="189"/>
      <c r="L41" s="189"/>
      <c r="M41" s="189"/>
      <c r="N41" s="189"/>
      <c r="O41" s="189"/>
      <c r="P41" s="189"/>
      <c r="Q41" s="189"/>
      <c r="R41" s="190" t="s">
        <v>38</v>
      </c>
      <c r="S41" s="190"/>
      <c r="T41" s="190"/>
      <c r="U41" s="4" t="s">
        <v>54</v>
      </c>
      <c r="V41" s="190" t="s">
        <v>18</v>
      </c>
      <c r="W41" s="190"/>
      <c r="X41" s="191">
        <v>5688000</v>
      </c>
      <c r="Y41" s="191"/>
      <c r="Z41" s="191"/>
      <c r="AA41" s="191">
        <v>5456175.6200000001</v>
      </c>
      <c r="AB41" s="191"/>
      <c r="AC41" s="191"/>
      <c r="AD41" s="192">
        <v>95.924325246132213</v>
      </c>
      <c r="AE41" s="192"/>
    </row>
    <row r="42" spans="2:31" ht="23.25" customHeight="1" x14ac:dyDescent="0.25">
      <c r="B42" s="5"/>
      <c r="C42" s="5"/>
      <c r="D42" s="5"/>
      <c r="E42" s="5"/>
      <c r="F42" s="5"/>
      <c r="G42" s="5"/>
      <c r="H42" s="6"/>
      <c r="I42" s="189" t="s">
        <v>19</v>
      </c>
      <c r="J42" s="189"/>
      <c r="K42" s="189"/>
      <c r="L42" s="189"/>
      <c r="M42" s="189"/>
      <c r="N42" s="189"/>
      <c r="O42" s="189"/>
      <c r="P42" s="189"/>
      <c r="Q42" s="189"/>
      <c r="R42" s="190" t="s">
        <v>38</v>
      </c>
      <c r="S42" s="190"/>
      <c r="T42" s="190"/>
      <c r="U42" s="4" t="s">
        <v>54</v>
      </c>
      <c r="V42" s="190" t="s">
        <v>20</v>
      </c>
      <c r="W42" s="190"/>
      <c r="X42" s="191">
        <v>5688000</v>
      </c>
      <c r="Y42" s="191"/>
      <c r="Z42" s="191"/>
      <c r="AA42" s="191">
        <v>5456175.6200000001</v>
      </c>
      <c r="AB42" s="191"/>
      <c r="AC42" s="191"/>
      <c r="AD42" s="192">
        <v>95.924325246132213</v>
      </c>
      <c r="AE42" s="192"/>
    </row>
    <row r="43" spans="2:31" ht="23.25" customHeight="1" x14ac:dyDescent="0.25">
      <c r="B43" s="5"/>
      <c r="C43" s="5"/>
      <c r="D43" s="5"/>
      <c r="E43" s="5"/>
      <c r="F43" s="5"/>
      <c r="G43" s="5"/>
      <c r="H43" s="189" t="s">
        <v>29</v>
      </c>
      <c r="I43" s="189"/>
      <c r="J43" s="189"/>
      <c r="K43" s="189"/>
      <c r="L43" s="189"/>
      <c r="M43" s="189"/>
      <c r="N43" s="189"/>
      <c r="O43" s="189"/>
      <c r="P43" s="189"/>
      <c r="Q43" s="189"/>
      <c r="R43" s="190" t="s">
        <v>38</v>
      </c>
      <c r="S43" s="190"/>
      <c r="T43" s="190"/>
      <c r="U43" s="4" t="s">
        <v>54</v>
      </c>
      <c r="V43" s="190" t="s">
        <v>30</v>
      </c>
      <c r="W43" s="190"/>
      <c r="X43" s="191">
        <v>857000</v>
      </c>
      <c r="Y43" s="191"/>
      <c r="Z43" s="191"/>
      <c r="AA43" s="191">
        <v>595577.9</v>
      </c>
      <c r="AB43" s="191"/>
      <c r="AC43" s="191"/>
      <c r="AD43" s="192">
        <v>69.495670945157528</v>
      </c>
      <c r="AE43" s="192"/>
    </row>
    <row r="44" spans="2:31" ht="23.25" customHeight="1" x14ac:dyDescent="0.25">
      <c r="B44" s="5"/>
      <c r="C44" s="5"/>
      <c r="D44" s="5"/>
      <c r="E44" s="5"/>
      <c r="F44" s="5"/>
      <c r="G44" s="5"/>
      <c r="H44" s="6"/>
      <c r="I44" s="189" t="s">
        <v>31</v>
      </c>
      <c r="J44" s="189"/>
      <c r="K44" s="189"/>
      <c r="L44" s="189"/>
      <c r="M44" s="189"/>
      <c r="N44" s="189"/>
      <c r="O44" s="189"/>
      <c r="P44" s="189"/>
      <c r="Q44" s="189"/>
      <c r="R44" s="190" t="s">
        <v>38</v>
      </c>
      <c r="S44" s="190"/>
      <c r="T44" s="190"/>
      <c r="U44" s="4" t="s">
        <v>54</v>
      </c>
      <c r="V44" s="190" t="s">
        <v>32</v>
      </c>
      <c r="W44" s="190"/>
      <c r="X44" s="191">
        <v>857000</v>
      </c>
      <c r="Y44" s="191"/>
      <c r="Z44" s="191"/>
      <c r="AA44" s="191">
        <v>595577.9</v>
      </c>
      <c r="AB44" s="191"/>
      <c r="AC44" s="191"/>
      <c r="AD44" s="192">
        <v>69.495670945157528</v>
      </c>
      <c r="AE44" s="192"/>
    </row>
    <row r="45" spans="2:31" ht="15" customHeight="1" x14ac:dyDescent="0.25">
      <c r="B45" s="5"/>
      <c r="C45" s="5"/>
      <c r="D45" s="6"/>
      <c r="E45" s="189" t="s">
        <v>55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90" t="s">
        <v>38</v>
      </c>
      <c r="S45" s="190"/>
      <c r="T45" s="190"/>
      <c r="U45" s="4" t="s">
        <v>56</v>
      </c>
      <c r="V45" s="190"/>
      <c r="W45" s="190"/>
      <c r="X45" s="191">
        <v>5372000</v>
      </c>
      <c r="Y45" s="191"/>
      <c r="Z45" s="191"/>
      <c r="AA45" s="191">
        <v>5361919.4800000004</v>
      </c>
      <c r="AB45" s="191"/>
      <c r="AC45" s="191"/>
      <c r="AD45" s="192">
        <v>99.812350707371564</v>
      </c>
      <c r="AE45" s="192"/>
    </row>
    <row r="46" spans="2:31" ht="15" customHeight="1" x14ac:dyDescent="0.25">
      <c r="B46" s="5"/>
      <c r="C46" s="5"/>
      <c r="D46" s="6"/>
      <c r="E46" s="189" t="s">
        <v>57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90" t="s">
        <v>38</v>
      </c>
      <c r="S46" s="190"/>
      <c r="T46" s="190"/>
      <c r="U46" s="4" t="s">
        <v>58</v>
      </c>
      <c r="V46" s="190"/>
      <c r="W46" s="190"/>
      <c r="X46" s="191">
        <v>5372000</v>
      </c>
      <c r="Y46" s="191"/>
      <c r="Z46" s="191"/>
      <c r="AA46" s="191">
        <v>5361919.4800000004</v>
      </c>
      <c r="AB46" s="191"/>
      <c r="AC46" s="191"/>
      <c r="AD46" s="192">
        <v>99.812350707371564</v>
      </c>
      <c r="AE46" s="192"/>
    </row>
    <row r="47" spans="2:31" ht="45.75" customHeight="1" x14ac:dyDescent="0.25">
      <c r="B47" s="5"/>
      <c r="C47" s="5"/>
      <c r="D47" s="6"/>
      <c r="E47" s="6"/>
      <c r="F47" s="6"/>
      <c r="G47" s="189" t="s">
        <v>59</v>
      </c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90" t="s">
        <v>38</v>
      </c>
      <c r="S47" s="190"/>
      <c r="T47" s="190"/>
      <c r="U47" s="4" t="s">
        <v>60</v>
      </c>
      <c r="V47" s="190"/>
      <c r="W47" s="190"/>
      <c r="X47" s="191">
        <v>5372000</v>
      </c>
      <c r="Y47" s="191"/>
      <c r="Z47" s="191"/>
      <c r="AA47" s="191">
        <v>5361919.4800000004</v>
      </c>
      <c r="AB47" s="191"/>
      <c r="AC47" s="191"/>
      <c r="AD47" s="192">
        <v>99.812350707371564</v>
      </c>
      <c r="AE47" s="192"/>
    </row>
    <row r="48" spans="2:31" ht="23.25" customHeight="1" x14ac:dyDescent="0.25">
      <c r="B48" s="5"/>
      <c r="C48" s="5"/>
      <c r="D48" s="5"/>
      <c r="E48" s="5"/>
      <c r="F48" s="5"/>
      <c r="G48" s="189" t="s">
        <v>61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90" t="s">
        <v>38</v>
      </c>
      <c r="S48" s="190"/>
      <c r="T48" s="190"/>
      <c r="U48" s="4" t="s">
        <v>62</v>
      </c>
      <c r="V48" s="190"/>
      <c r="W48" s="190"/>
      <c r="X48" s="191">
        <v>5372000</v>
      </c>
      <c r="Y48" s="191"/>
      <c r="Z48" s="191"/>
      <c r="AA48" s="191">
        <v>5361919.4800000004</v>
      </c>
      <c r="AB48" s="191"/>
      <c r="AC48" s="191"/>
      <c r="AD48" s="192">
        <v>99.812350707371564</v>
      </c>
      <c r="AE48" s="192"/>
    </row>
    <row r="49" spans="2:31" ht="45.75" customHeight="1" x14ac:dyDescent="0.25">
      <c r="B49" s="5"/>
      <c r="C49" s="5"/>
      <c r="D49" s="5"/>
      <c r="E49" s="5"/>
      <c r="F49" s="5"/>
      <c r="G49" s="5"/>
      <c r="H49" s="189" t="s">
        <v>17</v>
      </c>
      <c r="I49" s="189"/>
      <c r="J49" s="189"/>
      <c r="K49" s="189"/>
      <c r="L49" s="189"/>
      <c r="M49" s="189"/>
      <c r="N49" s="189"/>
      <c r="O49" s="189"/>
      <c r="P49" s="189"/>
      <c r="Q49" s="189"/>
      <c r="R49" s="190" t="s">
        <v>38</v>
      </c>
      <c r="S49" s="190"/>
      <c r="T49" s="190"/>
      <c r="U49" s="4" t="s">
        <v>62</v>
      </c>
      <c r="V49" s="190" t="s">
        <v>18</v>
      </c>
      <c r="W49" s="190"/>
      <c r="X49" s="191">
        <v>5372000</v>
      </c>
      <c r="Y49" s="191"/>
      <c r="Z49" s="191"/>
      <c r="AA49" s="191">
        <v>5361919.4800000004</v>
      </c>
      <c r="AB49" s="191"/>
      <c r="AC49" s="191"/>
      <c r="AD49" s="192">
        <v>99.812350707371564</v>
      </c>
      <c r="AE49" s="192"/>
    </row>
    <row r="50" spans="2:31" ht="23.25" customHeight="1" x14ac:dyDescent="0.25">
      <c r="B50" s="5"/>
      <c r="C50" s="5"/>
      <c r="D50" s="5"/>
      <c r="E50" s="5"/>
      <c r="F50" s="5"/>
      <c r="G50" s="5"/>
      <c r="H50" s="6"/>
      <c r="I50" s="189" t="s">
        <v>19</v>
      </c>
      <c r="J50" s="189"/>
      <c r="K50" s="189"/>
      <c r="L50" s="189"/>
      <c r="M50" s="189"/>
      <c r="N50" s="189"/>
      <c r="O50" s="189"/>
      <c r="P50" s="189"/>
      <c r="Q50" s="189"/>
      <c r="R50" s="190" t="s">
        <v>38</v>
      </c>
      <c r="S50" s="190"/>
      <c r="T50" s="190"/>
      <c r="U50" s="4" t="s">
        <v>62</v>
      </c>
      <c r="V50" s="190" t="s">
        <v>20</v>
      </c>
      <c r="W50" s="190"/>
      <c r="X50" s="191">
        <v>5372000</v>
      </c>
      <c r="Y50" s="191"/>
      <c r="Z50" s="191"/>
      <c r="AA50" s="191">
        <v>5361919.4800000004</v>
      </c>
      <c r="AB50" s="191"/>
      <c r="AC50" s="191"/>
      <c r="AD50" s="192">
        <v>99.812350707371564</v>
      </c>
      <c r="AE50" s="192"/>
    </row>
    <row r="51" spans="2:31" ht="15" customHeight="1" x14ac:dyDescent="0.25">
      <c r="B51" s="5"/>
      <c r="C51" s="5"/>
      <c r="D51" s="6"/>
      <c r="E51" s="189" t="s">
        <v>63</v>
      </c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90" t="s">
        <v>38</v>
      </c>
      <c r="S51" s="190"/>
      <c r="T51" s="190"/>
      <c r="U51" s="4" t="s">
        <v>64</v>
      </c>
      <c r="V51" s="190"/>
      <c r="W51" s="190"/>
      <c r="X51" s="191">
        <v>1912000</v>
      </c>
      <c r="Y51" s="191"/>
      <c r="Z51" s="191"/>
      <c r="AA51" s="191">
        <v>1134645.3500000001</v>
      </c>
      <c r="AB51" s="191"/>
      <c r="AC51" s="191"/>
      <c r="AD51" s="192">
        <v>59.343376046025107</v>
      </c>
      <c r="AE51" s="192"/>
    </row>
    <row r="52" spans="2:31" ht="23.25" customHeight="1" x14ac:dyDescent="0.25">
      <c r="B52" s="5"/>
      <c r="C52" s="5"/>
      <c r="D52" s="6"/>
      <c r="E52" s="189" t="s">
        <v>65</v>
      </c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90" t="s">
        <v>38</v>
      </c>
      <c r="S52" s="190"/>
      <c r="T52" s="190"/>
      <c r="U52" s="4" t="s">
        <v>66</v>
      </c>
      <c r="V52" s="190"/>
      <c r="W52" s="190"/>
      <c r="X52" s="191">
        <v>1912000</v>
      </c>
      <c r="Y52" s="191"/>
      <c r="Z52" s="191"/>
      <c r="AA52" s="191">
        <v>1134645.3500000001</v>
      </c>
      <c r="AB52" s="191"/>
      <c r="AC52" s="191"/>
      <c r="AD52" s="192">
        <v>59.343376046025107</v>
      </c>
      <c r="AE52" s="192"/>
    </row>
    <row r="53" spans="2:31" ht="34.5" customHeight="1" x14ac:dyDescent="0.25">
      <c r="B53" s="5"/>
      <c r="C53" s="5"/>
      <c r="D53" s="6"/>
      <c r="E53" s="6"/>
      <c r="F53" s="6"/>
      <c r="G53" s="189" t="s">
        <v>67</v>
      </c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90" t="s">
        <v>38</v>
      </c>
      <c r="S53" s="190"/>
      <c r="T53" s="190"/>
      <c r="U53" s="4" t="s">
        <v>68</v>
      </c>
      <c r="V53" s="190"/>
      <c r="W53" s="190"/>
      <c r="X53" s="191">
        <v>1912000</v>
      </c>
      <c r="Y53" s="191"/>
      <c r="Z53" s="191"/>
      <c r="AA53" s="191">
        <v>1134645.3500000001</v>
      </c>
      <c r="AB53" s="191"/>
      <c r="AC53" s="191"/>
      <c r="AD53" s="192">
        <v>59.343376046025107</v>
      </c>
      <c r="AE53" s="192"/>
    </row>
    <row r="54" spans="2:31" ht="113.25" customHeight="1" x14ac:dyDescent="0.25">
      <c r="B54" s="5"/>
      <c r="C54" s="5"/>
      <c r="D54" s="5"/>
      <c r="E54" s="5"/>
      <c r="F54" s="5"/>
      <c r="G54" s="189" t="s">
        <v>69</v>
      </c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90" t="s">
        <v>38</v>
      </c>
      <c r="S54" s="190"/>
      <c r="T54" s="190"/>
      <c r="U54" s="4" t="s">
        <v>70</v>
      </c>
      <c r="V54" s="190"/>
      <c r="W54" s="190"/>
      <c r="X54" s="191">
        <v>1912000</v>
      </c>
      <c r="Y54" s="191"/>
      <c r="Z54" s="191"/>
      <c r="AA54" s="191">
        <v>1134645.3500000001</v>
      </c>
      <c r="AB54" s="191"/>
      <c r="AC54" s="191"/>
      <c r="AD54" s="192">
        <v>59.343376046025107</v>
      </c>
      <c r="AE54" s="192"/>
    </row>
    <row r="55" spans="2:31" ht="45.75" customHeight="1" x14ac:dyDescent="0.25">
      <c r="B55" s="5"/>
      <c r="C55" s="5"/>
      <c r="D55" s="5"/>
      <c r="E55" s="5"/>
      <c r="F55" s="5"/>
      <c r="G55" s="5"/>
      <c r="H55" s="189" t="s">
        <v>17</v>
      </c>
      <c r="I55" s="189"/>
      <c r="J55" s="189"/>
      <c r="K55" s="189"/>
      <c r="L55" s="189"/>
      <c r="M55" s="189"/>
      <c r="N55" s="189"/>
      <c r="O55" s="189"/>
      <c r="P55" s="189"/>
      <c r="Q55" s="189"/>
      <c r="R55" s="190" t="s">
        <v>38</v>
      </c>
      <c r="S55" s="190"/>
      <c r="T55" s="190"/>
      <c r="U55" s="4" t="s">
        <v>70</v>
      </c>
      <c r="V55" s="190" t="s">
        <v>18</v>
      </c>
      <c r="W55" s="190"/>
      <c r="X55" s="191">
        <v>1500000</v>
      </c>
      <c r="Y55" s="191"/>
      <c r="Z55" s="191"/>
      <c r="AA55" s="191">
        <v>1134645.3500000001</v>
      </c>
      <c r="AB55" s="191"/>
      <c r="AC55" s="191"/>
      <c r="AD55" s="192">
        <v>75.643023333333332</v>
      </c>
      <c r="AE55" s="192"/>
    </row>
    <row r="56" spans="2:31" ht="23.25" customHeight="1" x14ac:dyDescent="0.25">
      <c r="B56" s="5"/>
      <c r="C56" s="5"/>
      <c r="D56" s="5"/>
      <c r="E56" s="5"/>
      <c r="F56" s="5"/>
      <c r="G56" s="5"/>
      <c r="H56" s="6"/>
      <c r="I56" s="189" t="s">
        <v>19</v>
      </c>
      <c r="J56" s="189"/>
      <c r="K56" s="189"/>
      <c r="L56" s="189"/>
      <c r="M56" s="189"/>
      <c r="N56" s="189"/>
      <c r="O56" s="189"/>
      <c r="P56" s="189"/>
      <c r="Q56" s="189"/>
      <c r="R56" s="190" t="s">
        <v>38</v>
      </c>
      <c r="S56" s="190"/>
      <c r="T56" s="190"/>
      <c r="U56" s="4" t="s">
        <v>70</v>
      </c>
      <c r="V56" s="190" t="s">
        <v>20</v>
      </c>
      <c r="W56" s="190"/>
      <c r="X56" s="191">
        <v>1500000</v>
      </c>
      <c r="Y56" s="191"/>
      <c r="Z56" s="191"/>
      <c r="AA56" s="191">
        <v>1134645.3500000001</v>
      </c>
      <c r="AB56" s="191"/>
      <c r="AC56" s="191"/>
      <c r="AD56" s="192">
        <v>75.643023333333332</v>
      </c>
      <c r="AE56" s="192"/>
    </row>
    <row r="57" spans="2:31" ht="23.25" customHeight="1" x14ac:dyDescent="0.25">
      <c r="B57" s="5"/>
      <c r="C57" s="5"/>
      <c r="D57" s="5"/>
      <c r="E57" s="5"/>
      <c r="F57" s="5"/>
      <c r="G57" s="5"/>
      <c r="H57" s="189" t="s">
        <v>29</v>
      </c>
      <c r="I57" s="189"/>
      <c r="J57" s="189"/>
      <c r="K57" s="189"/>
      <c r="L57" s="189"/>
      <c r="M57" s="189"/>
      <c r="N57" s="189"/>
      <c r="O57" s="189"/>
      <c r="P57" s="189"/>
      <c r="Q57" s="189"/>
      <c r="R57" s="190" t="s">
        <v>38</v>
      </c>
      <c r="S57" s="190"/>
      <c r="T57" s="190"/>
      <c r="U57" s="4" t="s">
        <v>70</v>
      </c>
      <c r="V57" s="190" t="s">
        <v>30</v>
      </c>
      <c r="W57" s="190"/>
      <c r="X57" s="191">
        <v>412000</v>
      </c>
      <c r="Y57" s="191"/>
      <c r="Z57" s="191"/>
      <c r="AA57" s="191">
        <v>0</v>
      </c>
      <c r="AB57" s="191"/>
      <c r="AC57" s="191"/>
      <c r="AD57" s="192">
        <v>0</v>
      </c>
      <c r="AE57" s="192"/>
    </row>
    <row r="58" spans="2:31" ht="23.25" customHeight="1" x14ac:dyDescent="0.25">
      <c r="B58" s="5"/>
      <c r="C58" s="5"/>
      <c r="D58" s="5"/>
      <c r="E58" s="5"/>
      <c r="F58" s="5"/>
      <c r="G58" s="5"/>
      <c r="H58" s="6"/>
      <c r="I58" s="189" t="s">
        <v>31</v>
      </c>
      <c r="J58" s="189"/>
      <c r="K58" s="189"/>
      <c r="L58" s="189"/>
      <c r="M58" s="189"/>
      <c r="N58" s="189"/>
      <c r="O58" s="189"/>
      <c r="P58" s="189"/>
      <c r="Q58" s="189"/>
      <c r="R58" s="190" t="s">
        <v>38</v>
      </c>
      <c r="S58" s="190"/>
      <c r="T58" s="190"/>
      <c r="U58" s="4" t="s">
        <v>70</v>
      </c>
      <c r="V58" s="190" t="s">
        <v>32</v>
      </c>
      <c r="W58" s="190"/>
      <c r="X58" s="191">
        <v>412000</v>
      </c>
      <c r="Y58" s="191"/>
      <c r="Z58" s="191"/>
      <c r="AA58" s="191">
        <v>0</v>
      </c>
      <c r="AB58" s="191"/>
      <c r="AC58" s="191"/>
      <c r="AD58" s="192">
        <v>0</v>
      </c>
      <c r="AE58" s="192"/>
    </row>
    <row r="59" spans="2:31" ht="23.25" customHeight="1" x14ac:dyDescent="0.25">
      <c r="B59" s="5"/>
      <c r="C59" s="5"/>
      <c r="D59" s="6"/>
      <c r="E59" s="189" t="s">
        <v>71</v>
      </c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90" t="s">
        <v>38</v>
      </c>
      <c r="S59" s="190"/>
      <c r="T59" s="190"/>
      <c r="U59" s="4" t="s">
        <v>72</v>
      </c>
      <c r="V59" s="190"/>
      <c r="W59" s="190"/>
      <c r="X59" s="191">
        <v>662000</v>
      </c>
      <c r="Y59" s="191"/>
      <c r="Z59" s="191"/>
      <c r="AA59" s="191">
        <v>591283.71</v>
      </c>
      <c r="AB59" s="191"/>
      <c r="AC59" s="191"/>
      <c r="AD59" s="192">
        <v>89.317780966767373</v>
      </c>
      <c r="AE59" s="192"/>
    </row>
    <row r="60" spans="2:31" ht="15" customHeight="1" x14ac:dyDescent="0.25">
      <c r="B60" s="5"/>
      <c r="C60" s="5"/>
      <c r="D60" s="6"/>
      <c r="E60" s="189" t="s">
        <v>11</v>
      </c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90" t="s">
        <v>38</v>
      </c>
      <c r="S60" s="190"/>
      <c r="T60" s="190"/>
      <c r="U60" s="4" t="s">
        <v>73</v>
      </c>
      <c r="V60" s="190"/>
      <c r="W60" s="190"/>
      <c r="X60" s="191">
        <v>662000</v>
      </c>
      <c r="Y60" s="191"/>
      <c r="Z60" s="191"/>
      <c r="AA60" s="191">
        <v>591283.71</v>
      </c>
      <c r="AB60" s="191"/>
      <c r="AC60" s="191"/>
      <c r="AD60" s="192">
        <v>89.317780966767373</v>
      </c>
      <c r="AE60" s="192"/>
    </row>
    <row r="61" spans="2:31" ht="23.25" customHeight="1" x14ac:dyDescent="0.25">
      <c r="B61" s="5"/>
      <c r="C61" s="5"/>
      <c r="D61" s="6"/>
      <c r="E61" s="6"/>
      <c r="F61" s="6"/>
      <c r="G61" s="189" t="s">
        <v>13</v>
      </c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90" t="s">
        <v>38</v>
      </c>
      <c r="S61" s="190"/>
      <c r="T61" s="190"/>
      <c r="U61" s="4" t="s">
        <v>74</v>
      </c>
      <c r="V61" s="190"/>
      <c r="W61" s="190"/>
      <c r="X61" s="191">
        <v>662000</v>
      </c>
      <c r="Y61" s="191"/>
      <c r="Z61" s="191"/>
      <c r="AA61" s="191">
        <v>591283.71</v>
      </c>
      <c r="AB61" s="191"/>
      <c r="AC61" s="191"/>
      <c r="AD61" s="192">
        <v>89.317780966767373</v>
      </c>
      <c r="AE61" s="192"/>
    </row>
    <row r="62" spans="2:31" ht="23.25" customHeight="1" x14ac:dyDescent="0.25">
      <c r="B62" s="5"/>
      <c r="C62" s="5"/>
      <c r="D62" s="5"/>
      <c r="E62" s="5"/>
      <c r="F62" s="5"/>
      <c r="G62" s="189" t="s">
        <v>75</v>
      </c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90" t="s">
        <v>38</v>
      </c>
      <c r="S62" s="190"/>
      <c r="T62" s="190"/>
      <c r="U62" s="4" t="s">
        <v>76</v>
      </c>
      <c r="V62" s="190"/>
      <c r="W62" s="190"/>
      <c r="X62" s="191">
        <v>662000</v>
      </c>
      <c r="Y62" s="191"/>
      <c r="Z62" s="191"/>
      <c r="AA62" s="191">
        <v>591283.71</v>
      </c>
      <c r="AB62" s="191"/>
      <c r="AC62" s="191"/>
      <c r="AD62" s="192">
        <v>89.317780966767373</v>
      </c>
      <c r="AE62" s="192"/>
    </row>
    <row r="63" spans="2:31" ht="45.75" customHeight="1" x14ac:dyDescent="0.25">
      <c r="B63" s="5"/>
      <c r="C63" s="5"/>
      <c r="D63" s="5"/>
      <c r="E63" s="5"/>
      <c r="F63" s="5"/>
      <c r="G63" s="5"/>
      <c r="H63" s="189" t="s">
        <v>17</v>
      </c>
      <c r="I63" s="189"/>
      <c r="J63" s="189"/>
      <c r="K63" s="189"/>
      <c r="L63" s="189"/>
      <c r="M63" s="189"/>
      <c r="N63" s="189"/>
      <c r="O63" s="189"/>
      <c r="P63" s="189"/>
      <c r="Q63" s="189"/>
      <c r="R63" s="190" t="s">
        <v>38</v>
      </c>
      <c r="S63" s="190"/>
      <c r="T63" s="190"/>
      <c r="U63" s="4" t="s">
        <v>76</v>
      </c>
      <c r="V63" s="190" t="s">
        <v>18</v>
      </c>
      <c r="W63" s="190"/>
      <c r="X63" s="191">
        <v>576000</v>
      </c>
      <c r="Y63" s="191"/>
      <c r="Z63" s="191"/>
      <c r="AA63" s="191">
        <v>506683.71</v>
      </c>
      <c r="AB63" s="191"/>
      <c r="AC63" s="191"/>
      <c r="AD63" s="192">
        <v>87.965921875000006</v>
      </c>
      <c r="AE63" s="192"/>
    </row>
    <row r="64" spans="2:31" ht="23.25" customHeight="1" x14ac:dyDescent="0.25">
      <c r="B64" s="5"/>
      <c r="C64" s="5"/>
      <c r="D64" s="5"/>
      <c r="E64" s="5"/>
      <c r="F64" s="5"/>
      <c r="G64" s="5"/>
      <c r="H64" s="6"/>
      <c r="I64" s="189" t="s">
        <v>19</v>
      </c>
      <c r="J64" s="189"/>
      <c r="K64" s="189"/>
      <c r="L64" s="189"/>
      <c r="M64" s="189"/>
      <c r="N64" s="189"/>
      <c r="O64" s="189"/>
      <c r="P64" s="189"/>
      <c r="Q64" s="189"/>
      <c r="R64" s="190" t="s">
        <v>38</v>
      </c>
      <c r="S64" s="190"/>
      <c r="T64" s="190"/>
      <c r="U64" s="4" t="s">
        <v>76</v>
      </c>
      <c r="V64" s="190" t="s">
        <v>20</v>
      </c>
      <c r="W64" s="190"/>
      <c r="X64" s="191">
        <v>576000</v>
      </c>
      <c r="Y64" s="191"/>
      <c r="Z64" s="191"/>
      <c r="AA64" s="191">
        <v>506683.71</v>
      </c>
      <c r="AB64" s="191"/>
      <c r="AC64" s="191"/>
      <c r="AD64" s="192">
        <v>87.965921875000006</v>
      </c>
      <c r="AE64" s="192"/>
    </row>
    <row r="65" spans="2:31" ht="23.25" customHeight="1" x14ac:dyDescent="0.25">
      <c r="B65" s="5"/>
      <c r="C65" s="5"/>
      <c r="D65" s="5"/>
      <c r="E65" s="5"/>
      <c r="F65" s="5"/>
      <c r="G65" s="5"/>
      <c r="H65" s="189" t="s">
        <v>29</v>
      </c>
      <c r="I65" s="189"/>
      <c r="J65" s="189"/>
      <c r="K65" s="189"/>
      <c r="L65" s="189"/>
      <c r="M65" s="189"/>
      <c r="N65" s="189"/>
      <c r="O65" s="189"/>
      <c r="P65" s="189"/>
      <c r="Q65" s="189"/>
      <c r="R65" s="190" t="s">
        <v>38</v>
      </c>
      <c r="S65" s="190"/>
      <c r="T65" s="190"/>
      <c r="U65" s="4" t="s">
        <v>76</v>
      </c>
      <c r="V65" s="190" t="s">
        <v>30</v>
      </c>
      <c r="W65" s="190"/>
      <c r="X65" s="191">
        <v>86000</v>
      </c>
      <c r="Y65" s="191"/>
      <c r="Z65" s="191"/>
      <c r="AA65" s="191">
        <v>84600</v>
      </c>
      <c r="AB65" s="191"/>
      <c r="AC65" s="191"/>
      <c r="AD65" s="192">
        <v>98.372093023255815</v>
      </c>
      <c r="AE65" s="192"/>
    </row>
    <row r="66" spans="2:31" ht="23.25" customHeight="1" x14ac:dyDescent="0.25">
      <c r="B66" s="5"/>
      <c r="C66" s="5"/>
      <c r="D66" s="5"/>
      <c r="E66" s="5"/>
      <c r="F66" s="5"/>
      <c r="G66" s="5"/>
      <c r="H66" s="6"/>
      <c r="I66" s="189" t="s">
        <v>31</v>
      </c>
      <c r="J66" s="189"/>
      <c r="K66" s="189"/>
      <c r="L66" s="189"/>
      <c r="M66" s="189"/>
      <c r="N66" s="189"/>
      <c r="O66" s="189"/>
      <c r="P66" s="189"/>
      <c r="Q66" s="189"/>
      <c r="R66" s="190" t="s">
        <v>38</v>
      </c>
      <c r="S66" s="190"/>
      <c r="T66" s="190"/>
      <c r="U66" s="4" t="s">
        <v>76</v>
      </c>
      <c r="V66" s="190" t="s">
        <v>32</v>
      </c>
      <c r="W66" s="190"/>
      <c r="X66" s="191">
        <v>86000</v>
      </c>
      <c r="Y66" s="191"/>
      <c r="Z66" s="191"/>
      <c r="AA66" s="191">
        <v>84600</v>
      </c>
      <c r="AB66" s="191"/>
      <c r="AC66" s="191"/>
      <c r="AD66" s="192">
        <v>98.372093023255815</v>
      </c>
      <c r="AE66" s="192"/>
    </row>
    <row r="67" spans="2:31" ht="23.25" customHeight="1" x14ac:dyDescent="0.25">
      <c r="B67" s="5"/>
      <c r="C67" s="5"/>
      <c r="D67" s="6"/>
      <c r="E67" s="189" t="s">
        <v>9</v>
      </c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90" t="s">
        <v>38</v>
      </c>
      <c r="S67" s="190"/>
      <c r="T67" s="190"/>
      <c r="U67" s="4" t="s">
        <v>10</v>
      </c>
      <c r="V67" s="190"/>
      <c r="W67" s="190"/>
      <c r="X67" s="191">
        <v>235375400.75</v>
      </c>
      <c r="Y67" s="191"/>
      <c r="Z67" s="191"/>
      <c r="AA67" s="191">
        <v>220258227.86000001</v>
      </c>
      <c r="AB67" s="191"/>
      <c r="AC67" s="191"/>
      <c r="AD67" s="192">
        <v>93.577420222406147</v>
      </c>
      <c r="AE67" s="192"/>
    </row>
    <row r="68" spans="2:31" ht="15" customHeight="1" x14ac:dyDescent="0.25">
      <c r="B68" s="5"/>
      <c r="C68" s="5"/>
      <c r="D68" s="6"/>
      <c r="E68" s="189" t="s">
        <v>77</v>
      </c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90" t="s">
        <v>38</v>
      </c>
      <c r="S68" s="190"/>
      <c r="T68" s="190"/>
      <c r="U68" s="4" t="s">
        <v>78</v>
      </c>
      <c r="V68" s="190"/>
      <c r="W68" s="190"/>
      <c r="X68" s="191">
        <v>10823000</v>
      </c>
      <c r="Y68" s="191"/>
      <c r="Z68" s="191"/>
      <c r="AA68" s="191">
        <v>9708878.9100000001</v>
      </c>
      <c r="AB68" s="191"/>
      <c r="AC68" s="191"/>
      <c r="AD68" s="192">
        <v>89.705986417813918</v>
      </c>
      <c r="AE68" s="192"/>
    </row>
    <row r="69" spans="2:31" ht="23.25" customHeight="1" x14ac:dyDescent="0.25">
      <c r="B69" s="5"/>
      <c r="C69" s="5"/>
      <c r="D69" s="6"/>
      <c r="E69" s="6"/>
      <c r="F69" s="6"/>
      <c r="G69" s="189" t="s">
        <v>79</v>
      </c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90" t="s">
        <v>38</v>
      </c>
      <c r="S69" s="190"/>
      <c r="T69" s="190"/>
      <c r="U69" s="4" t="s">
        <v>80</v>
      </c>
      <c r="V69" s="190"/>
      <c r="W69" s="190"/>
      <c r="X69" s="191">
        <v>10823000</v>
      </c>
      <c r="Y69" s="191"/>
      <c r="Z69" s="191"/>
      <c r="AA69" s="191">
        <v>9708878.9100000001</v>
      </c>
      <c r="AB69" s="191"/>
      <c r="AC69" s="191"/>
      <c r="AD69" s="192">
        <v>89.705986417813918</v>
      </c>
      <c r="AE69" s="192"/>
    </row>
    <row r="70" spans="2:31" ht="23.25" customHeight="1" x14ac:dyDescent="0.25">
      <c r="B70" s="5"/>
      <c r="C70" s="5"/>
      <c r="D70" s="5"/>
      <c r="E70" s="5"/>
      <c r="F70" s="5"/>
      <c r="G70" s="189" t="s">
        <v>81</v>
      </c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90" t="s">
        <v>38</v>
      </c>
      <c r="S70" s="190"/>
      <c r="T70" s="190"/>
      <c r="U70" s="4" t="s">
        <v>82</v>
      </c>
      <c r="V70" s="190"/>
      <c r="W70" s="190"/>
      <c r="X70" s="191">
        <v>10823000</v>
      </c>
      <c r="Y70" s="191"/>
      <c r="Z70" s="191"/>
      <c r="AA70" s="191">
        <v>9708878.9100000001</v>
      </c>
      <c r="AB70" s="191"/>
      <c r="AC70" s="191"/>
      <c r="AD70" s="192">
        <v>89.705986417813918</v>
      </c>
      <c r="AE70" s="192"/>
    </row>
    <row r="71" spans="2:31" ht="45.75" customHeight="1" x14ac:dyDescent="0.25">
      <c r="B71" s="5"/>
      <c r="C71" s="5"/>
      <c r="D71" s="5"/>
      <c r="E71" s="5"/>
      <c r="F71" s="5"/>
      <c r="G71" s="5"/>
      <c r="H71" s="189" t="s">
        <v>17</v>
      </c>
      <c r="I71" s="189"/>
      <c r="J71" s="189"/>
      <c r="K71" s="189"/>
      <c r="L71" s="189"/>
      <c r="M71" s="189"/>
      <c r="N71" s="189"/>
      <c r="O71" s="189"/>
      <c r="P71" s="189"/>
      <c r="Q71" s="189"/>
      <c r="R71" s="190" t="s">
        <v>38</v>
      </c>
      <c r="S71" s="190"/>
      <c r="T71" s="190"/>
      <c r="U71" s="4" t="s">
        <v>82</v>
      </c>
      <c r="V71" s="190" t="s">
        <v>18</v>
      </c>
      <c r="W71" s="190"/>
      <c r="X71" s="191">
        <v>9688600</v>
      </c>
      <c r="Y71" s="191"/>
      <c r="Z71" s="191"/>
      <c r="AA71" s="191">
        <v>8919244.6099999994</v>
      </c>
      <c r="AB71" s="191"/>
      <c r="AC71" s="191"/>
      <c r="AD71" s="192">
        <v>92.059168610531955</v>
      </c>
      <c r="AE71" s="192"/>
    </row>
    <row r="72" spans="2:31" ht="23.25" customHeight="1" x14ac:dyDescent="0.25">
      <c r="B72" s="5"/>
      <c r="C72" s="5"/>
      <c r="D72" s="5"/>
      <c r="E72" s="5"/>
      <c r="F72" s="5"/>
      <c r="G72" s="5"/>
      <c r="H72" s="6"/>
      <c r="I72" s="189" t="s">
        <v>19</v>
      </c>
      <c r="J72" s="189"/>
      <c r="K72" s="189"/>
      <c r="L72" s="189"/>
      <c r="M72" s="189"/>
      <c r="N72" s="189"/>
      <c r="O72" s="189"/>
      <c r="P72" s="189"/>
      <c r="Q72" s="189"/>
      <c r="R72" s="190" t="s">
        <v>38</v>
      </c>
      <c r="S72" s="190"/>
      <c r="T72" s="190"/>
      <c r="U72" s="4" t="s">
        <v>82</v>
      </c>
      <c r="V72" s="190" t="s">
        <v>20</v>
      </c>
      <c r="W72" s="190"/>
      <c r="X72" s="191">
        <v>9688600</v>
      </c>
      <c r="Y72" s="191"/>
      <c r="Z72" s="191"/>
      <c r="AA72" s="191">
        <v>8919244.6099999994</v>
      </c>
      <c r="AB72" s="191"/>
      <c r="AC72" s="191"/>
      <c r="AD72" s="192">
        <v>92.059168610531955</v>
      </c>
      <c r="AE72" s="192"/>
    </row>
    <row r="73" spans="2:31" ht="23.25" customHeight="1" x14ac:dyDescent="0.25">
      <c r="B73" s="5"/>
      <c r="C73" s="5"/>
      <c r="D73" s="5"/>
      <c r="E73" s="5"/>
      <c r="F73" s="5"/>
      <c r="G73" s="5"/>
      <c r="H73" s="189" t="s">
        <v>29</v>
      </c>
      <c r="I73" s="189"/>
      <c r="J73" s="189"/>
      <c r="K73" s="189"/>
      <c r="L73" s="189"/>
      <c r="M73" s="189"/>
      <c r="N73" s="189"/>
      <c r="O73" s="189"/>
      <c r="P73" s="189"/>
      <c r="Q73" s="189"/>
      <c r="R73" s="190" t="s">
        <v>38</v>
      </c>
      <c r="S73" s="190"/>
      <c r="T73" s="190"/>
      <c r="U73" s="4" t="s">
        <v>82</v>
      </c>
      <c r="V73" s="190" t="s">
        <v>30</v>
      </c>
      <c r="W73" s="190"/>
      <c r="X73" s="191">
        <v>1134400</v>
      </c>
      <c r="Y73" s="191"/>
      <c r="Z73" s="191"/>
      <c r="AA73" s="191">
        <v>789634.3</v>
      </c>
      <c r="AB73" s="191"/>
      <c r="AC73" s="191"/>
      <c r="AD73" s="192">
        <v>69.608101198871651</v>
      </c>
      <c r="AE73" s="192"/>
    </row>
    <row r="74" spans="2:31" ht="23.25" customHeight="1" x14ac:dyDescent="0.25">
      <c r="B74" s="5"/>
      <c r="C74" s="5"/>
      <c r="D74" s="5"/>
      <c r="E74" s="5"/>
      <c r="F74" s="5"/>
      <c r="G74" s="5"/>
      <c r="H74" s="6"/>
      <c r="I74" s="189" t="s">
        <v>31</v>
      </c>
      <c r="J74" s="189"/>
      <c r="K74" s="189"/>
      <c r="L74" s="189"/>
      <c r="M74" s="189"/>
      <c r="N74" s="189"/>
      <c r="O74" s="189"/>
      <c r="P74" s="189"/>
      <c r="Q74" s="189"/>
      <c r="R74" s="190" t="s">
        <v>38</v>
      </c>
      <c r="S74" s="190"/>
      <c r="T74" s="190"/>
      <c r="U74" s="4" t="s">
        <v>82</v>
      </c>
      <c r="V74" s="190" t="s">
        <v>32</v>
      </c>
      <c r="W74" s="190"/>
      <c r="X74" s="191">
        <v>1134400</v>
      </c>
      <c r="Y74" s="191"/>
      <c r="Z74" s="191"/>
      <c r="AA74" s="191">
        <v>789634.3</v>
      </c>
      <c r="AB74" s="191"/>
      <c r="AC74" s="191"/>
      <c r="AD74" s="192">
        <v>69.608101198871651</v>
      </c>
      <c r="AE74" s="192"/>
    </row>
    <row r="75" spans="2:31" ht="23.25" customHeight="1" x14ac:dyDescent="0.25">
      <c r="B75" s="5"/>
      <c r="C75" s="5"/>
      <c r="D75" s="6"/>
      <c r="E75" s="189" t="s">
        <v>83</v>
      </c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90" t="s">
        <v>38</v>
      </c>
      <c r="S75" s="190"/>
      <c r="T75" s="190"/>
      <c r="U75" s="4" t="s">
        <v>84</v>
      </c>
      <c r="V75" s="190"/>
      <c r="W75" s="190"/>
      <c r="X75" s="191">
        <v>614000</v>
      </c>
      <c r="Y75" s="191"/>
      <c r="Z75" s="191"/>
      <c r="AA75" s="191">
        <v>611690</v>
      </c>
      <c r="AB75" s="191"/>
      <c r="AC75" s="191"/>
      <c r="AD75" s="192">
        <v>99.623778501628664</v>
      </c>
      <c r="AE75" s="192"/>
    </row>
    <row r="76" spans="2:31" ht="23.25" customHeight="1" x14ac:dyDescent="0.25">
      <c r="B76" s="5"/>
      <c r="C76" s="5"/>
      <c r="D76" s="6"/>
      <c r="E76" s="6"/>
      <c r="F76" s="6"/>
      <c r="G76" s="189" t="s">
        <v>85</v>
      </c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90" t="s">
        <v>38</v>
      </c>
      <c r="S76" s="190"/>
      <c r="T76" s="190"/>
      <c r="U76" s="4" t="s">
        <v>86</v>
      </c>
      <c r="V76" s="190"/>
      <c r="W76" s="190"/>
      <c r="X76" s="191">
        <v>614000</v>
      </c>
      <c r="Y76" s="191"/>
      <c r="Z76" s="191"/>
      <c r="AA76" s="191">
        <v>611690</v>
      </c>
      <c r="AB76" s="191"/>
      <c r="AC76" s="191"/>
      <c r="AD76" s="192">
        <v>99.623778501628664</v>
      </c>
      <c r="AE76" s="192"/>
    </row>
    <row r="77" spans="2:31" ht="68.25" customHeight="1" x14ac:dyDescent="0.25">
      <c r="B77" s="5"/>
      <c r="C77" s="5"/>
      <c r="D77" s="5"/>
      <c r="E77" s="5"/>
      <c r="F77" s="5"/>
      <c r="G77" s="189" t="s">
        <v>87</v>
      </c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90" t="s">
        <v>38</v>
      </c>
      <c r="S77" s="190"/>
      <c r="T77" s="190"/>
      <c r="U77" s="4" t="s">
        <v>88</v>
      </c>
      <c r="V77" s="190"/>
      <c r="W77" s="190"/>
      <c r="X77" s="191">
        <v>614000</v>
      </c>
      <c r="Y77" s="191"/>
      <c r="Z77" s="191"/>
      <c r="AA77" s="191">
        <v>611690</v>
      </c>
      <c r="AB77" s="191"/>
      <c r="AC77" s="191"/>
      <c r="AD77" s="192">
        <v>99.623778501628664</v>
      </c>
      <c r="AE77" s="192"/>
    </row>
    <row r="78" spans="2:31" ht="23.25" customHeight="1" x14ac:dyDescent="0.25">
      <c r="B78" s="5"/>
      <c r="C78" s="5"/>
      <c r="D78" s="5"/>
      <c r="E78" s="5"/>
      <c r="F78" s="5"/>
      <c r="G78" s="5"/>
      <c r="H78" s="189" t="s">
        <v>29</v>
      </c>
      <c r="I78" s="189"/>
      <c r="J78" s="189"/>
      <c r="K78" s="189"/>
      <c r="L78" s="189"/>
      <c r="M78" s="189"/>
      <c r="N78" s="189"/>
      <c r="O78" s="189"/>
      <c r="P78" s="189"/>
      <c r="Q78" s="189"/>
      <c r="R78" s="190" t="s">
        <v>38</v>
      </c>
      <c r="S78" s="190"/>
      <c r="T78" s="190"/>
      <c r="U78" s="4" t="s">
        <v>88</v>
      </c>
      <c r="V78" s="190" t="s">
        <v>30</v>
      </c>
      <c r="W78" s="190"/>
      <c r="X78" s="191">
        <v>614000</v>
      </c>
      <c r="Y78" s="191"/>
      <c r="Z78" s="191"/>
      <c r="AA78" s="191">
        <v>611690</v>
      </c>
      <c r="AB78" s="191"/>
      <c r="AC78" s="191"/>
      <c r="AD78" s="192">
        <v>99.623778501628664</v>
      </c>
      <c r="AE78" s="192"/>
    </row>
    <row r="79" spans="2:31" ht="23.25" customHeight="1" x14ac:dyDescent="0.25">
      <c r="B79" s="5"/>
      <c r="C79" s="5"/>
      <c r="D79" s="5"/>
      <c r="E79" s="5"/>
      <c r="F79" s="5"/>
      <c r="G79" s="5"/>
      <c r="H79" s="6"/>
      <c r="I79" s="189" t="s">
        <v>31</v>
      </c>
      <c r="J79" s="189"/>
      <c r="K79" s="189"/>
      <c r="L79" s="189"/>
      <c r="M79" s="189"/>
      <c r="N79" s="189"/>
      <c r="O79" s="189"/>
      <c r="P79" s="189"/>
      <c r="Q79" s="189"/>
      <c r="R79" s="190" t="s">
        <v>38</v>
      </c>
      <c r="S79" s="190"/>
      <c r="T79" s="190"/>
      <c r="U79" s="4" t="s">
        <v>88</v>
      </c>
      <c r="V79" s="190" t="s">
        <v>32</v>
      </c>
      <c r="W79" s="190"/>
      <c r="X79" s="191">
        <v>614000</v>
      </c>
      <c r="Y79" s="191"/>
      <c r="Z79" s="191"/>
      <c r="AA79" s="191">
        <v>611690</v>
      </c>
      <c r="AB79" s="191"/>
      <c r="AC79" s="191"/>
      <c r="AD79" s="192">
        <v>99.623778501628664</v>
      </c>
      <c r="AE79" s="192"/>
    </row>
    <row r="80" spans="2:31" ht="15" customHeight="1" x14ac:dyDescent="0.25">
      <c r="B80" s="5"/>
      <c r="C80" s="5"/>
      <c r="D80" s="6"/>
      <c r="E80" s="189" t="s">
        <v>11</v>
      </c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90" t="s">
        <v>38</v>
      </c>
      <c r="S80" s="190"/>
      <c r="T80" s="190"/>
      <c r="U80" s="4" t="s">
        <v>12</v>
      </c>
      <c r="V80" s="190"/>
      <c r="W80" s="190"/>
      <c r="X80" s="191">
        <v>223938400.75</v>
      </c>
      <c r="Y80" s="191"/>
      <c r="Z80" s="191"/>
      <c r="AA80" s="191">
        <v>209937658.94999999</v>
      </c>
      <c r="AB80" s="191"/>
      <c r="AC80" s="191"/>
      <c r="AD80" s="192">
        <v>93.747949546344159</v>
      </c>
      <c r="AE80" s="192"/>
    </row>
    <row r="81" spans="2:31" ht="23.25" customHeight="1" x14ac:dyDescent="0.25">
      <c r="B81" s="5"/>
      <c r="C81" s="5"/>
      <c r="D81" s="6"/>
      <c r="E81" s="6"/>
      <c r="F81" s="6"/>
      <c r="G81" s="189" t="s">
        <v>13</v>
      </c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90" t="s">
        <v>38</v>
      </c>
      <c r="S81" s="190"/>
      <c r="T81" s="190"/>
      <c r="U81" s="4" t="s">
        <v>14</v>
      </c>
      <c r="V81" s="190"/>
      <c r="W81" s="190"/>
      <c r="X81" s="191">
        <v>223938400.75</v>
      </c>
      <c r="Y81" s="191"/>
      <c r="Z81" s="191"/>
      <c r="AA81" s="191">
        <v>209937658.94999999</v>
      </c>
      <c r="AB81" s="191"/>
      <c r="AC81" s="191"/>
      <c r="AD81" s="192">
        <v>93.747949546344159</v>
      </c>
      <c r="AE81" s="192"/>
    </row>
    <row r="82" spans="2:31" ht="15" customHeight="1" x14ac:dyDescent="0.25">
      <c r="B82" s="5"/>
      <c r="C82" s="5"/>
      <c r="D82" s="5"/>
      <c r="E82" s="5"/>
      <c r="F82" s="5"/>
      <c r="G82" s="189" t="s">
        <v>89</v>
      </c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90" t="s">
        <v>38</v>
      </c>
      <c r="S82" s="190"/>
      <c r="T82" s="190"/>
      <c r="U82" s="4" t="s">
        <v>90</v>
      </c>
      <c r="V82" s="190"/>
      <c r="W82" s="190"/>
      <c r="X82" s="191">
        <v>223938400.75</v>
      </c>
      <c r="Y82" s="191"/>
      <c r="Z82" s="191"/>
      <c r="AA82" s="191">
        <v>209937658.94999999</v>
      </c>
      <c r="AB82" s="191"/>
      <c r="AC82" s="191"/>
      <c r="AD82" s="192">
        <v>93.747949546344159</v>
      </c>
      <c r="AE82" s="192"/>
    </row>
    <row r="83" spans="2:31" ht="45.75" customHeight="1" x14ac:dyDescent="0.25">
      <c r="B83" s="5"/>
      <c r="C83" s="5"/>
      <c r="D83" s="5"/>
      <c r="E83" s="5"/>
      <c r="F83" s="5"/>
      <c r="G83" s="5"/>
      <c r="H83" s="189" t="s">
        <v>17</v>
      </c>
      <c r="I83" s="189"/>
      <c r="J83" s="189"/>
      <c r="K83" s="189"/>
      <c r="L83" s="189"/>
      <c r="M83" s="189"/>
      <c r="N83" s="189"/>
      <c r="O83" s="189"/>
      <c r="P83" s="189"/>
      <c r="Q83" s="189"/>
      <c r="R83" s="190" t="s">
        <v>38</v>
      </c>
      <c r="S83" s="190"/>
      <c r="T83" s="190"/>
      <c r="U83" s="4" t="s">
        <v>90</v>
      </c>
      <c r="V83" s="190" t="s">
        <v>18</v>
      </c>
      <c r="W83" s="190"/>
      <c r="X83" s="191">
        <v>214807400.75</v>
      </c>
      <c r="Y83" s="191"/>
      <c r="Z83" s="191"/>
      <c r="AA83" s="191">
        <v>204805687.84</v>
      </c>
      <c r="AB83" s="191"/>
      <c r="AC83" s="191"/>
      <c r="AD83" s="192">
        <v>95.343869496544812</v>
      </c>
      <c r="AE83" s="192"/>
    </row>
    <row r="84" spans="2:31" ht="23.25" customHeight="1" x14ac:dyDescent="0.25">
      <c r="B84" s="5"/>
      <c r="C84" s="5"/>
      <c r="D84" s="5"/>
      <c r="E84" s="5"/>
      <c r="F84" s="5"/>
      <c r="G84" s="5"/>
      <c r="H84" s="6"/>
      <c r="I84" s="189" t="s">
        <v>19</v>
      </c>
      <c r="J84" s="189"/>
      <c r="K84" s="189"/>
      <c r="L84" s="189"/>
      <c r="M84" s="189"/>
      <c r="N84" s="189"/>
      <c r="O84" s="189"/>
      <c r="P84" s="189"/>
      <c r="Q84" s="189"/>
      <c r="R84" s="190" t="s">
        <v>38</v>
      </c>
      <c r="S84" s="190"/>
      <c r="T84" s="190"/>
      <c r="U84" s="4" t="s">
        <v>90</v>
      </c>
      <c r="V84" s="190" t="s">
        <v>20</v>
      </c>
      <c r="W84" s="190"/>
      <c r="X84" s="191">
        <v>214807400.75</v>
      </c>
      <c r="Y84" s="191"/>
      <c r="Z84" s="191"/>
      <c r="AA84" s="191">
        <v>204805687.84</v>
      </c>
      <c r="AB84" s="191"/>
      <c r="AC84" s="191"/>
      <c r="AD84" s="192">
        <v>95.343869496544812</v>
      </c>
      <c r="AE84" s="192"/>
    </row>
    <row r="85" spans="2:31" ht="23.25" customHeight="1" x14ac:dyDescent="0.25">
      <c r="B85" s="5"/>
      <c r="C85" s="5"/>
      <c r="D85" s="5"/>
      <c r="E85" s="5"/>
      <c r="F85" s="5"/>
      <c r="G85" s="5"/>
      <c r="H85" s="189" t="s">
        <v>29</v>
      </c>
      <c r="I85" s="189"/>
      <c r="J85" s="189"/>
      <c r="K85" s="189"/>
      <c r="L85" s="189"/>
      <c r="M85" s="189"/>
      <c r="N85" s="189"/>
      <c r="O85" s="189"/>
      <c r="P85" s="189"/>
      <c r="Q85" s="189"/>
      <c r="R85" s="190" t="s">
        <v>38</v>
      </c>
      <c r="S85" s="190"/>
      <c r="T85" s="190"/>
      <c r="U85" s="4" t="s">
        <v>90</v>
      </c>
      <c r="V85" s="190" t="s">
        <v>30</v>
      </c>
      <c r="W85" s="190"/>
      <c r="X85" s="191">
        <v>7925005.0899999999</v>
      </c>
      <c r="Y85" s="191"/>
      <c r="Z85" s="191"/>
      <c r="AA85" s="191">
        <v>4047165.24</v>
      </c>
      <c r="AB85" s="191"/>
      <c r="AC85" s="191"/>
      <c r="AD85" s="192">
        <v>51.068298304398951</v>
      </c>
      <c r="AE85" s="192"/>
    </row>
    <row r="86" spans="2:31" ht="23.25" customHeight="1" x14ac:dyDescent="0.25">
      <c r="B86" s="5"/>
      <c r="C86" s="5"/>
      <c r="D86" s="5"/>
      <c r="E86" s="5"/>
      <c r="F86" s="5"/>
      <c r="G86" s="5"/>
      <c r="H86" s="6"/>
      <c r="I86" s="189" t="s">
        <v>31</v>
      </c>
      <c r="J86" s="189"/>
      <c r="K86" s="189"/>
      <c r="L86" s="189"/>
      <c r="M86" s="189"/>
      <c r="N86" s="189"/>
      <c r="O86" s="189"/>
      <c r="P86" s="189"/>
      <c r="Q86" s="189"/>
      <c r="R86" s="190" t="s">
        <v>38</v>
      </c>
      <c r="S86" s="190"/>
      <c r="T86" s="190"/>
      <c r="U86" s="4" t="s">
        <v>90</v>
      </c>
      <c r="V86" s="190" t="s">
        <v>32</v>
      </c>
      <c r="W86" s="190"/>
      <c r="X86" s="191">
        <v>7925005.0899999999</v>
      </c>
      <c r="Y86" s="191"/>
      <c r="Z86" s="191"/>
      <c r="AA86" s="191">
        <v>4047165.24</v>
      </c>
      <c r="AB86" s="191"/>
      <c r="AC86" s="191"/>
      <c r="AD86" s="192">
        <v>51.068298304398951</v>
      </c>
      <c r="AE86" s="192"/>
    </row>
    <row r="87" spans="2:31" ht="15" customHeight="1" x14ac:dyDescent="0.25">
      <c r="B87" s="5"/>
      <c r="C87" s="5"/>
      <c r="D87" s="5"/>
      <c r="E87" s="5"/>
      <c r="F87" s="5"/>
      <c r="G87" s="5"/>
      <c r="H87" s="189" t="s">
        <v>91</v>
      </c>
      <c r="I87" s="189"/>
      <c r="J87" s="189"/>
      <c r="K87" s="189"/>
      <c r="L87" s="189"/>
      <c r="M87" s="189"/>
      <c r="N87" s="189"/>
      <c r="O87" s="189"/>
      <c r="P87" s="189"/>
      <c r="Q87" s="189"/>
      <c r="R87" s="190" t="s">
        <v>38</v>
      </c>
      <c r="S87" s="190"/>
      <c r="T87" s="190"/>
      <c r="U87" s="4" t="s">
        <v>90</v>
      </c>
      <c r="V87" s="190" t="s">
        <v>92</v>
      </c>
      <c r="W87" s="190"/>
      <c r="X87" s="191">
        <v>1105869.9099999999</v>
      </c>
      <c r="Y87" s="191"/>
      <c r="Z87" s="191"/>
      <c r="AA87" s="191">
        <v>1069075.48</v>
      </c>
      <c r="AB87" s="191"/>
      <c r="AC87" s="191"/>
      <c r="AD87" s="192">
        <v>96.672806659510258</v>
      </c>
      <c r="AE87" s="192"/>
    </row>
    <row r="88" spans="2:31" ht="23.25" customHeight="1" x14ac:dyDescent="0.25">
      <c r="B88" s="5"/>
      <c r="C88" s="5"/>
      <c r="D88" s="5"/>
      <c r="E88" s="5"/>
      <c r="F88" s="5"/>
      <c r="G88" s="5"/>
      <c r="H88" s="6"/>
      <c r="I88" s="189" t="s">
        <v>93</v>
      </c>
      <c r="J88" s="189"/>
      <c r="K88" s="189"/>
      <c r="L88" s="189"/>
      <c r="M88" s="189"/>
      <c r="N88" s="189"/>
      <c r="O88" s="189"/>
      <c r="P88" s="189"/>
      <c r="Q88" s="189"/>
      <c r="R88" s="190" t="s">
        <v>38</v>
      </c>
      <c r="S88" s="190"/>
      <c r="T88" s="190"/>
      <c r="U88" s="4" t="s">
        <v>90</v>
      </c>
      <c r="V88" s="190" t="s">
        <v>94</v>
      </c>
      <c r="W88" s="190"/>
      <c r="X88" s="191">
        <v>1105869.9099999999</v>
      </c>
      <c r="Y88" s="191"/>
      <c r="Z88" s="191"/>
      <c r="AA88" s="191">
        <v>1069075.48</v>
      </c>
      <c r="AB88" s="191"/>
      <c r="AC88" s="191"/>
      <c r="AD88" s="192">
        <v>96.672806659510258</v>
      </c>
      <c r="AE88" s="192"/>
    </row>
    <row r="89" spans="2:31" ht="15" customHeight="1" x14ac:dyDescent="0.25">
      <c r="B89" s="5"/>
      <c r="C89" s="5"/>
      <c r="D89" s="5"/>
      <c r="E89" s="5"/>
      <c r="F89" s="5"/>
      <c r="G89" s="5"/>
      <c r="H89" s="189" t="s">
        <v>33</v>
      </c>
      <c r="I89" s="189"/>
      <c r="J89" s="189"/>
      <c r="K89" s="189"/>
      <c r="L89" s="189"/>
      <c r="M89" s="189"/>
      <c r="N89" s="189"/>
      <c r="O89" s="189"/>
      <c r="P89" s="189"/>
      <c r="Q89" s="189"/>
      <c r="R89" s="190" t="s">
        <v>38</v>
      </c>
      <c r="S89" s="190"/>
      <c r="T89" s="190"/>
      <c r="U89" s="4" t="s">
        <v>90</v>
      </c>
      <c r="V89" s="190" t="s">
        <v>34</v>
      </c>
      <c r="W89" s="190"/>
      <c r="X89" s="191">
        <v>100125</v>
      </c>
      <c r="Y89" s="191"/>
      <c r="Z89" s="191"/>
      <c r="AA89" s="191">
        <v>15730.39</v>
      </c>
      <c r="AB89" s="191"/>
      <c r="AC89" s="191"/>
      <c r="AD89" s="192">
        <v>15.710751560549314</v>
      </c>
      <c r="AE89" s="192"/>
    </row>
    <row r="90" spans="2:31" ht="15" customHeight="1" x14ac:dyDescent="0.25">
      <c r="B90" s="5"/>
      <c r="C90" s="5"/>
      <c r="D90" s="5"/>
      <c r="E90" s="5"/>
      <c r="F90" s="5"/>
      <c r="G90" s="5"/>
      <c r="H90" s="6"/>
      <c r="I90" s="189" t="s">
        <v>35</v>
      </c>
      <c r="J90" s="189"/>
      <c r="K90" s="189"/>
      <c r="L90" s="189"/>
      <c r="M90" s="189"/>
      <c r="N90" s="189"/>
      <c r="O90" s="189"/>
      <c r="P90" s="189"/>
      <c r="Q90" s="189"/>
      <c r="R90" s="190" t="s">
        <v>38</v>
      </c>
      <c r="S90" s="190"/>
      <c r="T90" s="190"/>
      <c r="U90" s="4" t="s">
        <v>90</v>
      </c>
      <c r="V90" s="190" t="s">
        <v>36</v>
      </c>
      <c r="W90" s="190"/>
      <c r="X90" s="191">
        <v>100125</v>
      </c>
      <c r="Y90" s="191"/>
      <c r="Z90" s="191"/>
      <c r="AA90" s="191">
        <v>15730.39</v>
      </c>
      <c r="AB90" s="191"/>
      <c r="AC90" s="191"/>
      <c r="AD90" s="192">
        <v>15.710751560549314</v>
      </c>
      <c r="AE90" s="192"/>
    </row>
    <row r="91" spans="2:31" ht="15" customHeight="1" x14ac:dyDescent="0.25">
      <c r="B91" s="5"/>
      <c r="C91" s="5"/>
      <c r="D91" s="6"/>
      <c r="E91" s="189" t="s">
        <v>95</v>
      </c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90" t="s">
        <v>38</v>
      </c>
      <c r="S91" s="190"/>
      <c r="T91" s="190"/>
      <c r="U91" s="4" t="s">
        <v>96</v>
      </c>
      <c r="V91" s="190"/>
      <c r="W91" s="190"/>
      <c r="X91" s="191">
        <v>2867000</v>
      </c>
      <c r="Y91" s="191"/>
      <c r="Z91" s="191"/>
      <c r="AA91" s="191">
        <v>2667499.0499999998</v>
      </c>
      <c r="AB91" s="191"/>
      <c r="AC91" s="191"/>
      <c r="AD91" s="192">
        <v>93.041473665852806</v>
      </c>
      <c r="AE91" s="192"/>
    </row>
    <row r="92" spans="2:31" ht="23.25" customHeight="1" x14ac:dyDescent="0.25">
      <c r="B92" s="5"/>
      <c r="C92" s="5"/>
      <c r="D92" s="6"/>
      <c r="E92" s="189" t="s">
        <v>97</v>
      </c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90" t="s">
        <v>38</v>
      </c>
      <c r="S92" s="190"/>
      <c r="T92" s="190"/>
      <c r="U92" s="4" t="s">
        <v>98</v>
      </c>
      <c r="V92" s="190"/>
      <c r="W92" s="190"/>
      <c r="X92" s="191">
        <v>2867000</v>
      </c>
      <c r="Y92" s="191"/>
      <c r="Z92" s="191"/>
      <c r="AA92" s="191">
        <v>2667499.0499999998</v>
      </c>
      <c r="AB92" s="191"/>
      <c r="AC92" s="191"/>
      <c r="AD92" s="192">
        <v>93.041473665852806</v>
      </c>
      <c r="AE92" s="192"/>
    </row>
    <row r="93" spans="2:31" ht="45.75" customHeight="1" x14ac:dyDescent="0.25">
      <c r="B93" s="5"/>
      <c r="C93" s="5"/>
      <c r="D93" s="6"/>
      <c r="E93" s="6"/>
      <c r="F93" s="6"/>
      <c r="G93" s="189" t="s">
        <v>99</v>
      </c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90" t="s">
        <v>38</v>
      </c>
      <c r="S93" s="190"/>
      <c r="T93" s="190"/>
      <c r="U93" s="4" t="s">
        <v>100</v>
      </c>
      <c r="V93" s="190"/>
      <c r="W93" s="190"/>
      <c r="X93" s="191">
        <v>2867000</v>
      </c>
      <c r="Y93" s="191"/>
      <c r="Z93" s="191"/>
      <c r="AA93" s="191">
        <v>2667499.0499999998</v>
      </c>
      <c r="AB93" s="191"/>
      <c r="AC93" s="191"/>
      <c r="AD93" s="192">
        <v>93.041473665852806</v>
      </c>
      <c r="AE93" s="192"/>
    </row>
    <row r="94" spans="2:31" ht="102" customHeight="1" x14ac:dyDescent="0.25">
      <c r="B94" s="5"/>
      <c r="C94" s="5"/>
      <c r="D94" s="5"/>
      <c r="E94" s="5"/>
      <c r="F94" s="5"/>
      <c r="G94" s="189" t="s">
        <v>101</v>
      </c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90" t="s">
        <v>38</v>
      </c>
      <c r="S94" s="190"/>
      <c r="T94" s="190"/>
      <c r="U94" s="4" t="s">
        <v>102</v>
      </c>
      <c r="V94" s="190"/>
      <c r="W94" s="190"/>
      <c r="X94" s="191">
        <v>2867000</v>
      </c>
      <c r="Y94" s="191"/>
      <c r="Z94" s="191"/>
      <c r="AA94" s="191">
        <v>2667499.0499999998</v>
      </c>
      <c r="AB94" s="191"/>
      <c r="AC94" s="191"/>
      <c r="AD94" s="192">
        <v>93.041473665852806</v>
      </c>
      <c r="AE94" s="192"/>
    </row>
    <row r="95" spans="2:31" ht="45.75" customHeight="1" x14ac:dyDescent="0.25">
      <c r="B95" s="5"/>
      <c r="C95" s="5"/>
      <c r="D95" s="5"/>
      <c r="E95" s="5"/>
      <c r="F95" s="5"/>
      <c r="G95" s="5"/>
      <c r="H95" s="189" t="s">
        <v>17</v>
      </c>
      <c r="I95" s="189"/>
      <c r="J95" s="189"/>
      <c r="K95" s="189"/>
      <c r="L95" s="189"/>
      <c r="M95" s="189"/>
      <c r="N95" s="189"/>
      <c r="O95" s="189"/>
      <c r="P95" s="189"/>
      <c r="Q95" s="189"/>
      <c r="R95" s="190" t="s">
        <v>38</v>
      </c>
      <c r="S95" s="190"/>
      <c r="T95" s="190"/>
      <c r="U95" s="4" t="s">
        <v>102</v>
      </c>
      <c r="V95" s="190" t="s">
        <v>18</v>
      </c>
      <c r="W95" s="190"/>
      <c r="X95" s="191">
        <v>2607100</v>
      </c>
      <c r="Y95" s="191"/>
      <c r="Z95" s="191"/>
      <c r="AA95" s="191">
        <v>2600435.0499999998</v>
      </c>
      <c r="AB95" s="191"/>
      <c r="AC95" s="191"/>
      <c r="AD95" s="192">
        <v>99.744353879789799</v>
      </c>
      <c r="AE95" s="192"/>
    </row>
    <row r="96" spans="2:31" ht="23.25" customHeight="1" x14ac:dyDescent="0.25">
      <c r="B96" s="5"/>
      <c r="C96" s="5"/>
      <c r="D96" s="5"/>
      <c r="E96" s="5"/>
      <c r="F96" s="5"/>
      <c r="G96" s="5"/>
      <c r="H96" s="6"/>
      <c r="I96" s="189" t="s">
        <v>19</v>
      </c>
      <c r="J96" s="189"/>
      <c r="K96" s="189"/>
      <c r="L96" s="189"/>
      <c r="M96" s="189"/>
      <c r="N96" s="189"/>
      <c r="O96" s="189"/>
      <c r="P96" s="189"/>
      <c r="Q96" s="189"/>
      <c r="R96" s="190" t="s">
        <v>38</v>
      </c>
      <c r="S96" s="190"/>
      <c r="T96" s="190"/>
      <c r="U96" s="4" t="s">
        <v>102</v>
      </c>
      <c r="V96" s="190" t="s">
        <v>20</v>
      </c>
      <c r="W96" s="190"/>
      <c r="X96" s="191">
        <v>2607100</v>
      </c>
      <c r="Y96" s="191"/>
      <c r="Z96" s="191"/>
      <c r="AA96" s="191">
        <v>2600435.0499999998</v>
      </c>
      <c r="AB96" s="191"/>
      <c r="AC96" s="191"/>
      <c r="AD96" s="192">
        <v>99.744353879789799</v>
      </c>
      <c r="AE96" s="192"/>
    </row>
    <row r="97" spans="2:31" ht="23.25" customHeight="1" x14ac:dyDescent="0.25">
      <c r="B97" s="5"/>
      <c r="C97" s="5"/>
      <c r="D97" s="5"/>
      <c r="E97" s="5"/>
      <c r="F97" s="5"/>
      <c r="G97" s="5"/>
      <c r="H97" s="189" t="s">
        <v>29</v>
      </c>
      <c r="I97" s="189"/>
      <c r="J97" s="189"/>
      <c r="K97" s="189"/>
      <c r="L97" s="189"/>
      <c r="M97" s="189"/>
      <c r="N97" s="189"/>
      <c r="O97" s="189"/>
      <c r="P97" s="189"/>
      <c r="Q97" s="189"/>
      <c r="R97" s="190" t="s">
        <v>38</v>
      </c>
      <c r="S97" s="190"/>
      <c r="T97" s="190"/>
      <c r="U97" s="4" t="s">
        <v>102</v>
      </c>
      <c r="V97" s="190" t="s">
        <v>30</v>
      </c>
      <c r="W97" s="190"/>
      <c r="X97" s="191">
        <v>259900</v>
      </c>
      <c r="Y97" s="191"/>
      <c r="Z97" s="191"/>
      <c r="AA97" s="191">
        <v>67064</v>
      </c>
      <c r="AB97" s="191"/>
      <c r="AC97" s="191"/>
      <c r="AD97" s="192">
        <v>25.803770681031168</v>
      </c>
      <c r="AE97" s="192"/>
    </row>
    <row r="98" spans="2:31" ht="23.25" customHeight="1" x14ac:dyDescent="0.25">
      <c r="B98" s="5"/>
      <c r="C98" s="5"/>
      <c r="D98" s="5"/>
      <c r="E98" s="5"/>
      <c r="F98" s="5"/>
      <c r="G98" s="5"/>
      <c r="H98" s="6"/>
      <c r="I98" s="189" t="s">
        <v>31</v>
      </c>
      <c r="J98" s="189"/>
      <c r="K98" s="189"/>
      <c r="L98" s="189"/>
      <c r="M98" s="189"/>
      <c r="N98" s="189"/>
      <c r="O98" s="189"/>
      <c r="P98" s="189"/>
      <c r="Q98" s="189"/>
      <c r="R98" s="190" t="s">
        <v>38</v>
      </c>
      <c r="S98" s="190"/>
      <c r="T98" s="190"/>
      <c r="U98" s="4" t="s">
        <v>102</v>
      </c>
      <c r="V98" s="190" t="s">
        <v>32</v>
      </c>
      <c r="W98" s="190"/>
      <c r="X98" s="191">
        <v>259900</v>
      </c>
      <c r="Y98" s="191"/>
      <c r="Z98" s="191"/>
      <c r="AA98" s="191">
        <v>67064</v>
      </c>
      <c r="AB98" s="191"/>
      <c r="AC98" s="191"/>
      <c r="AD98" s="192">
        <v>25.803770681031168</v>
      </c>
      <c r="AE98" s="192"/>
    </row>
    <row r="99" spans="2:31" ht="23.25" customHeight="1" x14ac:dyDescent="0.25">
      <c r="B99" s="5"/>
      <c r="C99" s="189" t="s">
        <v>103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90" t="s">
        <v>104</v>
      </c>
      <c r="S99" s="190"/>
      <c r="T99" s="190"/>
      <c r="U99" s="4"/>
      <c r="V99" s="190"/>
      <c r="W99" s="190"/>
      <c r="X99" s="191">
        <v>30810000</v>
      </c>
      <c r="Y99" s="191"/>
      <c r="Z99" s="191"/>
      <c r="AA99" s="191">
        <v>29515056.25</v>
      </c>
      <c r="AB99" s="191"/>
      <c r="AC99" s="191"/>
      <c r="AD99" s="192">
        <v>95.797001785134697</v>
      </c>
      <c r="AE99" s="192"/>
    </row>
    <row r="100" spans="2:31" ht="23.25" customHeight="1" x14ac:dyDescent="0.25">
      <c r="B100" s="5"/>
      <c r="C100" s="5"/>
      <c r="D100" s="6"/>
      <c r="E100" s="189" t="s">
        <v>9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90" t="s">
        <v>104</v>
      </c>
      <c r="S100" s="190"/>
      <c r="T100" s="190"/>
      <c r="U100" s="4" t="s">
        <v>10</v>
      </c>
      <c r="V100" s="190"/>
      <c r="W100" s="190"/>
      <c r="X100" s="191">
        <v>22509000</v>
      </c>
      <c r="Y100" s="191"/>
      <c r="Z100" s="191"/>
      <c r="AA100" s="191">
        <v>21798575.239999998</v>
      </c>
      <c r="AB100" s="191"/>
      <c r="AC100" s="191"/>
      <c r="AD100" s="192">
        <v>96.843819094584376</v>
      </c>
      <c r="AE100" s="192"/>
    </row>
    <row r="101" spans="2:31" ht="23.25" customHeight="1" x14ac:dyDescent="0.25">
      <c r="B101" s="5"/>
      <c r="C101" s="5"/>
      <c r="D101" s="6"/>
      <c r="E101" s="189" t="s">
        <v>83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90" t="s">
        <v>104</v>
      </c>
      <c r="S101" s="190"/>
      <c r="T101" s="190"/>
      <c r="U101" s="4" t="s">
        <v>84</v>
      </c>
      <c r="V101" s="190"/>
      <c r="W101" s="190"/>
      <c r="X101" s="191">
        <v>36000</v>
      </c>
      <c r="Y101" s="191"/>
      <c r="Z101" s="191"/>
      <c r="AA101" s="191">
        <v>28850</v>
      </c>
      <c r="AB101" s="191"/>
      <c r="AC101" s="191"/>
      <c r="AD101" s="192">
        <v>80.138888888888886</v>
      </c>
      <c r="AE101" s="192"/>
    </row>
    <row r="102" spans="2:31" ht="23.25" customHeight="1" x14ac:dyDescent="0.25">
      <c r="B102" s="5"/>
      <c r="C102" s="5"/>
      <c r="D102" s="6"/>
      <c r="E102" s="6"/>
      <c r="F102" s="6"/>
      <c r="G102" s="189" t="s">
        <v>85</v>
      </c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90" t="s">
        <v>104</v>
      </c>
      <c r="S102" s="190"/>
      <c r="T102" s="190"/>
      <c r="U102" s="4" t="s">
        <v>86</v>
      </c>
      <c r="V102" s="190"/>
      <c r="W102" s="190"/>
      <c r="X102" s="191">
        <v>36000</v>
      </c>
      <c r="Y102" s="191"/>
      <c r="Z102" s="191"/>
      <c r="AA102" s="191">
        <v>28850</v>
      </c>
      <c r="AB102" s="191"/>
      <c r="AC102" s="191"/>
      <c r="AD102" s="192">
        <v>80.138888888888886</v>
      </c>
      <c r="AE102" s="192"/>
    </row>
    <row r="103" spans="2:31" ht="68.25" customHeight="1" x14ac:dyDescent="0.25">
      <c r="B103" s="5"/>
      <c r="C103" s="5"/>
      <c r="D103" s="5"/>
      <c r="E103" s="5"/>
      <c r="F103" s="5"/>
      <c r="G103" s="189" t="s">
        <v>87</v>
      </c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90" t="s">
        <v>104</v>
      </c>
      <c r="S103" s="190"/>
      <c r="T103" s="190"/>
      <c r="U103" s="4" t="s">
        <v>88</v>
      </c>
      <c r="V103" s="190"/>
      <c r="W103" s="190"/>
      <c r="X103" s="191">
        <v>36000</v>
      </c>
      <c r="Y103" s="191"/>
      <c r="Z103" s="191"/>
      <c r="AA103" s="191">
        <v>28850</v>
      </c>
      <c r="AB103" s="191"/>
      <c r="AC103" s="191"/>
      <c r="AD103" s="192">
        <v>80.138888888888886</v>
      </c>
      <c r="AE103" s="192"/>
    </row>
    <row r="104" spans="2:31" ht="23.25" customHeight="1" x14ac:dyDescent="0.25">
      <c r="B104" s="5"/>
      <c r="C104" s="5"/>
      <c r="D104" s="5"/>
      <c r="E104" s="5"/>
      <c r="F104" s="5"/>
      <c r="G104" s="5"/>
      <c r="H104" s="189" t="s">
        <v>29</v>
      </c>
      <c r="I104" s="189"/>
      <c r="J104" s="189"/>
      <c r="K104" s="189"/>
      <c r="L104" s="189"/>
      <c r="M104" s="189"/>
      <c r="N104" s="189"/>
      <c r="O104" s="189"/>
      <c r="P104" s="189"/>
      <c r="Q104" s="189"/>
      <c r="R104" s="190" t="s">
        <v>104</v>
      </c>
      <c r="S104" s="190"/>
      <c r="T104" s="190"/>
      <c r="U104" s="4" t="s">
        <v>88</v>
      </c>
      <c r="V104" s="190" t="s">
        <v>30</v>
      </c>
      <c r="W104" s="190"/>
      <c r="X104" s="191">
        <v>36000</v>
      </c>
      <c r="Y104" s="191"/>
      <c r="Z104" s="191"/>
      <c r="AA104" s="191">
        <v>28850</v>
      </c>
      <c r="AB104" s="191"/>
      <c r="AC104" s="191"/>
      <c r="AD104" s="192">
        <v>80.138888888888886</v>
      </c>
      <c r="AE104" s="192"/>
    </row>
    <row r="105" spans="2:31" ht="23.25" customHeight="1" x14ac:dyDescent="0.25">
      <c r="B105" s="5"/>
      <c r="C105" s="5"/>
      <c r="D105" s="5"/>
      <c r="E105" s="5"/>
      <c r="F105" s="5"/>
      <c r="G105" s="5"/>
      <c r="H105" s="6"/>
      <c r="I105" s="189" t="s">
        <v>31</v>
      </c>
      <c r="J105" s="189"/>
      <c r="K105" s="189"/>
      <c r="L105" s="189"/>
      <c r="M105" s="189"/>
      <c r="N105" s="189"/>
      <c r="O105" s="189"/>
      <c r="P105" s="189"/>
      <c r="Q105" s="189"/>
      <c r="R105" s="190" t="s">
        <v>104</v>
      </c>
      <c r="S105" s="190"/>
      <c r="T105" s="190"/>
      <c r="U105" s="4" t="s">
        <v>88</v>
      </c>
      <c r="V105" s="190" t="s">
        <v>32</v>
      </c>
      <c r="W105" s="190"/>
      <c r="X105" s="191">
        <v>36000</v>
      </c>
      <c r="Y105" s="191"/>
      <c r="Z105" s="191"/>
      <c r="AA105" s="191">
        <v>28850</v>
      </c>
      <c r="AB105" s="191"/>
      <c r="AC105" s="191"/>
      <c r="AD105" s="192">
        <v>80.138888888888886</v>
      </c>
      <c r="AE105" s="192"/>
    </row>
    <row r="106" spans="2:31" ht="15" customHeight="1" x14ac:dyDescent="0.25">
      <c r="B106" s="5"/>
      <c r="C106" s="5"/>
      <c r="D106" s="6"/>
      <c r="E106" s="189" t="s">
        <v>11</v>
      </c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90" t="s">
        <v>104</v>
      </c>
      <c r="S106" s="190"/>
      <c r="T106" s="190"/>
      <c r="U106" s="4" t="s">
        <v>12</v>
      </c>
      <c r="V106" s="190"/>
      <c r="W106" s="190"/>
      <c r="X106" s="191">
        <v>22473000</v>
      </c>
      <c r="Y106" s="191"/>
      <c r="Z106" s="191"/>
      <c r="AA106" s="191">
        <v>21769725.239999998</v>
      </c>
      <c r="AB106" s="191"/>
      <c r="AC106" s="191"/>
      <c r="AD106" s="192">
        <v>96.870579094913893</v>
      </c>
      <c r="AE106" s="192"/>
    </row>
    <row r="107" spans="2:31" ht="23.25" customHeight="1" x14ac:dyDescent="0.25">
      <c r="B107" s="5"/>
      <c r="C107" s="5"/>
      <c r="D107" s="6"/>
      <c r="E107" s="6"/>
      <c r="F107" s="6"/>
      <c r="G107" s="189" t="s">
        <v>13</v>
      </c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90" t="s">
        <v>104</v>
      </c>
      <c r="S107" s="190"/>
      <c r="T107" s="190"/>
      <c r="U107" s="4" t="s">
        <v>14</v>
      </c>
      <c r="V107" s="190"/>
      <c r="W107" s="190"/>
      <c r="X107" s="191">
        <v>22473000</v>
      </c>
      <c r="Y107" s="191"/>
      <c r="Z107" s="191"/>
      <c r="AA107" s="191">
        <v>21769725.239999998</v>
      </c>
      <c r="AB107" s="191"/>
      <c r="AC107" s="191"/>
      <c r="AD107" s="192">
        <v>96.870579094913893</v>
      </c>
      <c r="AE107" s="192"/>
    </row>
    <row r="108" spans="2:31" ht="15" customHeight="1" x14ac:dyDescent="0.25">
      <c r="B108" s="5"/>
      <c r="C108" s="5"/>
      <c r="D108" s="5"/>
      <c r="E108" s="5"/>
      <c r="F108" s="5"/>
      <c r="G108" s="189" t="s">
        <v>89</v>
      </c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90" t="s">
        <v>104</v>
      </c>
      <c r="S108" s="190"/>
      <c r="T108" s="190"/>
      <c r="U108" s="4" t="s">
        <v>90</v>
      </c>
      <c r="V108" s="190"/>
      <c r="W108" s="190"/>
      <c r="X108" s="191">
        <v>22428000</v>
      </c>
      <c r="Y108" s="191"/>
      <c r="Z108" s="191"/>
      <c r="AA108" s="191">
        <v>21724725.239999998</v>
      </c>
      <c r="AB108" s="191"/>
      <c r="AC108" s="191"/>
      <c r="AD108" s="192">
        <v>96.864300160513636</v>
      </c>
      <c r="AE108" s="192"/>
    </row>
    <row r="109" spans="2:31" ht="45.75" customHeight="1" x14ac:dyDescent="0.25">
      <c r="B109" s="5"/>
      <c r="C109" s="5"/>
      <c r="D109" s="5"/>
      <c r="E109" s="5"/>
      <c r="F109" s="5"/>
      <c r="G109" s="5"/>
      <c r="H109" s="189" t="s">
        <v>17</v>
      </c>
      <c r="I109" s="189"/>
      <c r="J109" s="189"/>
      <c r="K109" s="189"/>
      <c r="L109" s="189"/>
      <c r="M109" s="189"/>
      <c r="N109" s="189"/>
      <c r="O109" s="189"/>
      <c r="P109" s="189"/>
      <c r="Q109" s="189"/>
      <c r="R109" s="190" t="s">
        <v>104</v>
      </c>
      <c r="S109" s="190"/>
      <c r="T109" s="190"/>
      <c r="U109" s="4" t="s">
        <v>90</v>
      </c>
      <c r="V109" s="190" t="s">
        <v>18</v>
      </c>
      <c r="W109" s="190"/>
      <c r="X109" s="191">
        <v>21136324.52</v>
      </c>
      <c r="Y109" s="191"/>
      <c r="Z109" s="191"/>
      <c r="AA109" s="191">
        <v>20736688.16</v>
      </c>
      <c r="AB109" s="191"/>
      <c r="AC109" s="191"/>
      <c r="AD109" s="192">
        <v>98.109243829872838</v>
      </c>
      <c r="AE109" s="192"/>
    </row>
    <row r="110" spans="2:31" ht="23.25" customHeight="1" x14ac:dyDescent="0.25">
      <c r="B110" s="5"/>
      <c r="C110" s="5"/>
      <c r="D110" s="5"/>
      <c r="E110" s="5"/>
      <c r="F110" s="5"/>
      <c r="G110" s="5"/>
      <c r="H110" s="6"/>
      <c r="I110" s="189" t="s">
        <v>19</v>
      </c>
      <c r="J110" s="189"/>
      <c r="K110" s="189"/>
      <c r="L110" s="189"/>
      <c r="M110" s="189"/>
      <c r="N110" s="189"/>
      <c r="O110" s="189"/>
      <c r="P110" s="189"/>
      <c r="Q110" s="189"/>
      <c r="R110" s="190" t="s">
        <v>104</v>
      </c>
      <c r="S110" s="190"/>
      <c r="T110" s="190"/>
      <c r="U110" s="4" t="s">
        <v>90</v>
      </c>
      <c r="V110" s="190" t="s">
        <v>20</v>
      </c>
      <c r="W110" s="190"/>
      <c r="X110" s="191">
        <v>21136324.52</v>
      </c>
      <c r="Y110" s="191"/>
      <c r="Z110" s="191"/>
      <c r="AA110" s="191">
        <v>20736688.16</v>
      </c>
      <c r="AB110" s="191"/>
      <c r="AC110" s="191"/>
      <c r="AD110" s="192">
        <v>98.109243829872838</v>
      </c>
      <c r="AE110" s="192"/>
    </row>
    <row r="111" spans="2:31" ht="23.25" customHeight="1" x14ac:dyDescent="0.25">
      <c r="B111" s="5"/>
      <c r="C111" s="5"/>
      <c r="D111" s="5"/>
      <c r="E111" s="5"/>
      <c r="F111" s="5"/>
      <c r="G111" s="5"/>
      <c r="H111" s="189" t="s">
        <v>29</v>
      </c>
      <c r="I111" s="189"/>
      <c r="J111" s="189"/>
      <c r="K111" s="189"/>
      <c r="L111" s="189"/>
      <c r="M111" s="189"/>
      <c r="N111" s="189"/>
      <c r="O111" s="189"/>
      <c r="P111" s="189"/>
      <c r="Q111" s="189"/>
      <c r="R111" s="190" t="s">
        <v>104</v>
      </c>
      <c r="S111" s="190"/>
      <c r="T111" s="190"/>
      <c r="U111" s="4" t="s">
        <v>90</v>
      </c>
      <c r="V111" s="190" t="s">
        <v>30</v>
      </c>
      <c r="W111" s="190"/>
      <c r="X111" s="191">
        <v>1291675.48</v>
      </c>
      <c r="Y111" s="191"/>
      <c r="Z111" s="191"/>
      <c r="AA111" s="191">
        <v>988037.08</v>
      </c>
      <c r="AB111" s="191"/>
      <c r="AC111" s="191"/>
      <c r="AD111" s="192">
        <v>76.492671363553328</v>
      </c>
      <c r="AE111" s="192"/>
    </row>
    <row r="112" spans="2:31" ht="23.25" customHeight="1" x14ac:dyDescent="0.25">
      <c r="B112" s="5"/>
      <c r="C112" s="5"/>
      <c r="D112" s="5"/>
      <c r="E112" s="5"/>
      <c r="F112" s="5"/>
      <c r="G112" s="5"/>
      <c r="H112" s="6"/>
      <c r="I112" s="189" t="s">
        <v>31</v>
      </c>
      <c r="J112" s="189"/>
      <c r="K112" s="189"/>
      <c r="L112" s="189"/>
      <c r="M112" s="189"/>
      <c r="N112" s="189"/>
      <c r="O112" s="189"/>
      <c r="P112" s="189"/>
      <c r="Q112" s="189"/>
      <c r="R112" s="190" t="s">
        <v>104</v>
      </c>
      <c r="S112" s="190"/>
      <c r="T112" s="190"/>
      <c r="U112" s="4" t="s">
        <v>90</v>
      </c>
      <c r="V112" s="190" t="s">
        <v>32</v>
      </c>
      <c r="W112" s="190"/>
      <c r="X112" s="191">
        <v>1291675.48</v>
      </c>
      <c r="Y112" s="191"/>
      <c r="Z112" s="191"/>
      <c r="AA112" s="191">
        <v>988037.08</v>
      </c>
      <c r="AB112" s="191"/>
      <c r="AC112" s="191"/>
      <c r="AD112" s="192">
        <v>76.492671363553328</v>
      </c>
      <c r="AE112" s="192"/>
    </row>
    <row r="113" spans="2:31" ht="15" customHeight="1" x14ac:dyDescent="0.25">
      <c r="B113" s="5"/>
      <c r="C113" s="5"/>
      <c r="D113" s="5"/>
      <c r="E113" s="5"/>
      <c r="F113" s="5"/>
      <c r="G113" s="189" t="s">
        <v>105</v>
      </c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90" t="s">
        <v>104</v>
      </c>
      <c r="S113" s="190"/>
      <c r="T113" s="190"/>
      <c r="U113" s="4" t="s">
        <v>106</v>
      </c>
      <c r="V113" s="190"/>
      <c r="W113" s="190"/>
      <c r="X113" s="191">
        <v>45000</v>
      </c>
      <c r="Y113" s="191"/>
      <c r="Z113" s="191"/>
      <c r="AA113" s="191">
        <v>45000</v>
      </c>
      <c r="AB113" s="191"/>
      <c r="AC113" s="191"/>
      <c r="AD113" s="192">
        <v>100</v>
      </c>
      <c r="AE113" s="192"/>
    </row>
    <row r="114" spans="2:31" ht="15" customHeight="1" x14ac:dyDescent="0.25">
      <c r="B114" s="5"/>
      <c r="C114" s="5"/>
      <c r="D114" s="5"/>
      <c r="E114" s="5"/>
      <c r="F114" s="5"/>
      <c r="G114" s="5"/>
      <c r="H114" s="189" t="s">
        <v>33</v>
      </c>
      <c r="I114" s="189"/>
      <c r="J114" s="189"/>
      <c r="K114" s="189"/>
      <c r="L114" s="189"/>
      <c r="M114" s="189"/>
      <c r="N114" s="189"/>
      <c r="O114" s="189"/>
      <c r="P114" s="189"/>
      <c r="Q114" s="189"/>
      <c r="R114" s="190" t="s">
        <v>104</v>
      </c>
      <c r="S114" s="190"/>
      <c r="T114" s="190"/>
      <c r="U114" s="4" t="s">
        <v>106</v>
      </c>
      <c r="V114" s="190" t="s">
        <v>34</v>
      </c>
      <c r="W114" s="190"/>
      <c r="X114" s="191">
        <v>45000</v>
      </c>
      <c r="Y114" s="191"/>
      <c r="Z114" s="191"/>
      <c r="AA114" s="191">
        <v>45000</v>
      </c>
      <c r="AB114" s="191"/>
      <c r="AC114" s="191"/>
      <c r="AD114" s="192">
        <v>100</v>
      </c>
      <c r="AE114" s="192"/>
    </row>
    <row r="115" spans="2:31" ht="15" customHeight="1" x14ac:dyDescent="0.25">
      <c r="B115" s="5"/>
      <c r="C115" s="5"/>
      <c r="D115" s="5"/>
      <c r="E115" s="5"/>
      <c r="F115" s="5"/>
      <c r="G115" s="5"/>
      <c r="H115" s="6"/>
      <c r="I115" s="189" t="s">
        <v>35</v>
      </c>
      <c r="J115" s="189"/>
      <c r="K115" s="189"/>
      <c r="L115" s="189"/>
      <c r="M115" s="189"/>
      <c r="N115" s="189"/>
      <c r="O115" s="189"/>
      <c r="P115" s="189"/>
      <c r="Q115" s="189"/>
      <c r="R115" s="190" t="s">
        <v>104</v>
      </c>
      <c r="S115" s="190"/>
      <c r="T115" s="190"/>
      <c r="U115" s="4" t="s">
        <v>106</v>
      </c>
      <c r="V115" s="190" t="s">
        <v>36</v>
      </c>
      <c r="W115" s="190"/>
      <c r="X115" s="191">
        <v>45000</v>
      </c>
      <c r="Y115" s="191"/>
      <c r="Z115" s="191"/>
      <c r="AA115" s="191">
        <v>45000</v>
      </c>
      <c r="AB115" s="191"/>
      <c r="AC115" s="191"/>
      <c r="AD115" s="192">
        <v>100</v>
      </c>
      <c r="AE115" s="192"/>
    </row>
    <row r="116" spans="2:31" ht="23.25" customHeight="1" x14ac:dyDescent="0.25">
      <c r="B116" s="5"/>
      <c r="C116" s="5"/>
      <c r="D116" s="6"/>
      <c r="E116" s="189" t="s">
        <v>23</v>
      </c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90" t="s">
        <v>104</v>
      </c>
      <c r="S116" s="190"/>
      <c r="T116" s="190"/>
      <c r="U116" s="4" t="s">
        <v>24</v>
      </c>
      <c r="V116" s="190"/>
      <c r="W116" s="190"/>
      <c r="X116" s="191">
        <v>8301000</v>
      </c>
      <c r="Y116" s="191"/>
      <c r="Z116" s="191"/>
      <c r="AA116" s="191">
        <v>7716481.0099999998</v>
      </c>
      <c r="AB116" s="191"/>
      <c r="AC116" s="191"/>
      <c r="AD116" s="192">
        <v>92.958450909528963</v>
      </c>
      <c r="AE116" s="192"/>
    </row>
    <row r="117" spans="2:31" ht="15" customHeight="1" x14ac:dyDescent="0.25">
      <c r="B117" s="5"/>
      <c r="C117" s="5"/>
      <c r="D117" s="5"/>
      <c r="E117" s="5"/>
      <c r="F117" s="5"/>
      <c r="G117" s="189" t="s">
        <v>107</v>
      </c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90" t="s">
        <v>104</v>
      </c>
      <c r="S117" s="190"/>
      <c r="T117" s="190"/>
      <c r="U117" s="4" t="s">
        <v>108</v>
      </c>
      <c r="V117" s="190"/>
      <c r="W117" s="190"/>
      <c r="X117" s="191">
        <v>3289000</v>
      </c>
      <c r="Y117" s="191"/>
      <c r="Z117" s="191"/>
      <c r="AA117" s="191">
        <v>3213478.57</v>
      </c>
      <c r="AB117" s="191"/>
      <c r="AC117" s="191"/>
      <c r="AD117" s="192">
        <v>97.703817877774384</v>
      </c>
      <c r="AE117" s="192"/>
    </row>
    <row r="118" spans="2:31" ht="45.75" customHeight="1" x14ac:dyDescent="0.25">
      <c r="B118" s="5"/>
      <c r="C118" s="5"/>
      <c r="D118" s="5"/>
      <c r="E118" s="5"/>
      <c r="F118" s="5"/>
      <c r="G118" s="5"/>
      <c r="H118" s="189" t="s">
        <v>17</v>
      </c>
      <c r="I118" s="189"/>
      <c r="J118" s="189"/>
      <c r="K118" s="189"/>
      <c r="L118" s="189"/>
      <c r="M118" s="189"/>
      <c r="N118" s="189"/>
      <c r="O118" s="189"/>
      <c r="P118" s="189"/>
      <c r="Q118" s="189"/>
      <c r="R118" s="190" t="s">
        <v>104</v>
      </c>
      <c r="S118" s="190"/>
      <c r="T118" s="190"/>
      <c r="U118" s="4" t="s">
        <v>108</v>
      </c>
      <c r="V118" s="190" t="s">
        <v>18</v>
      </c>
      <c r="W118" s="190"/>
      <c r="X118" s="191">
        <v>3289000</v>
      </c>
      <c r="Y118" s="191"/>
      <c r="Z118" s="191"/>
      <c r="AA118" s="191">
        <v>3213478.57</v>
      </c>
      <c r="AB118" s="191"/>
      <c r="AC118" s="191"/>
      <c r="AD118" s="192">
        <v>97.703817877774384</v>
      </c>
      <c r="AE118" s="192"/>
    </row>
    <row r="119" spans="2:31" ht="23.25" customHeight="1" x14ac:dyDescent="0.25">
      <c r="B119" s="5"/>
      <c r="C119" s="5"/>
      <c r="D119" s="5"/>
      <c r="E119" s="5"/>
      <c r="F119" s="5"/>
      <c r="G119" s="5"/>
      <c r="H119" s="6"/>
      <c r="I119" s="189" t="s">
        <v>19</v>
      </c>
      <c r="J119" s="189"/>
      <c r="K119" s="189"/>
      <c r="L119" s="189"/>
      <c r="M119" s="189"/>
      <c r="N119" s="189"/>
      <c r="O119" s="189"/>
      <c r="P119" s="189"/>
      <c r="Q119" s="189"/>
      <c r="R119" s="190" t="s">
        <v>104</v>
      </c>
      <c r="S119" s="190"/>
      <c r="T119" s="190"/>
      <c r="U119" s="4" t="s">
        <v>108</v>
      </c>
      <c r="V119" s="190" t="s">
        <v>20</v>
      </c>
      <c r="W119" s="190"/>
      <c r="X119" s="191">
        <v>3289000</v>
      </c>
      <c r="Y119" s="191"/>
      <c r="Z119" s="191"/>
      <c r="AA119" s="191">
        <v>3213478.57</v>
      </c>
      <c r="AB119" s="191"/>
      <c r="AC119" s="191"/>
      <c r="AD119" s="192">
        <v>97.703817877774384</v>
      </c>
      <c r="AE119" s="192"/>
    </row>
    <row r="120" spans="2:31" ht="15" customHeight="1" x14ac:dyDescent="0.25">
      <c r="B120" s="5"/>
      <c r="C120" s="5"/>
      <c r="D120" s="5"/>
      <c r="E120" s="5"/>
      <c r="F120" s="5"/>
      <c r="G120" s="189" t="s">
        <v>109</v>
      </c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90" t="s">
        <v>104</v>
      </c>
      <c r="S120" s="190"/>
      <c r="T120" s="190"/>
      <c r="U120" s="4" t="s">
        <v>110</v>
      </c>
      <c r="V120" s="190"/>
      <c r="W120" s="190"/>
      <c r="X120" s="191">
        <v>5012000</v>
      </c>
      <c r="Y120" s="191"/>
      <c r="Z120" s="191"/>
      <c r="AA120" s="191">
        <v>4503002.4400000004</v>
      </c>
      <c r="AB120" s="191"/>
      <c r="AC120" s="191"/>
      <c r="AD120" s="192">
        <v>89.8444221867518</v>
      </c>
      <c r="AE120" s="192"/>
    </row>
    <row r="121" spans="2:31" ht="45.75" customHeight="1" x14ac:dyDescent="0.25">
      <c r="B121" s="5"/>
      <c r="C121" s="5"/>
      <c r="D121" s="5"/>
      <c r="E121" s="5"/>
      <c r="F121" s="5"/>
      <c r="G121" s="5"/>
      <c r="H121" s="189" t="s">
        <v>17</v>
      </c>
      <c r="I121" s="189"/>
      <c r="J121" s="189"/>
      <c r="K121" s="189"/>
      <c r="L121" s="189"/>
      <c r="M121" s="189"/>
      <c r="N121" s="189"/>
      <c r="O121" s="189"/>
      <c r="P121" s="189"/>
      <c r="Q121" s="189"/>
      <c r="R121" s="190" t="s">
        <v>104</v>
      </c>
      <c r="S121" s="190"/>
      <c r="T121" s="190"/>
      <c r="U121" s="4" t="s">
        <v>110</v>
      </c>
      <c r="V121" s="190" t="s">
        <v>18</v>
      </c>
      <c r="W121" s="190"/>
      <c r="X121" s="191">
        <v>4424000</v>
      </c>
      <c r="Y121" s="191"/>
      <c r="Z121" s="191"/>
      <c r="AA121" s="191">
        <v>4079373.58</v>
      </c>
      <c r="AB121" s="191"/>
      <c r="AC121" s="191"/>
      <c r="AD121" s="192">
        <v>92.210071880651</v>
      </c>
      <c r="AE121" s="192"/>
    </row>
    <row r="122" spans="2:31" ht="23.25" customHeight="1" x14ac:dyDescent="0.25">
      <c r="B122" s="5"/>
      <c r="C122" s="5"/>
      <c r="D122" s="5"/>
      <c r="E122" s="5"/>
      <c r="F122" s="5"/>
      <c r="G122" s="5"/>
      <c r="H122" s="6"/>
      <c r="I122" s="189" t="s">
        <v>19</v>
      </c>
      <c r="J122" s="189"/>
      <c r="K122" s="189"/>
      <c r="L122" s="189"/>
      <c r="M122" s="189"/>
      <c r="N122" s="189"/>
      <c r="O122" s="189"/>
      <c r="P122" s="189"/>
      <c r="Q122" s="189"/>
      <c r="R122" s="190" t="s">
        <v>104</v>
      </c>
      <c r="S122" s="190"/>
      <c r="T122" s="190"/>
      <c r="U122" s="4" t="s">
        <v>110</v>
      </c>
      <c r="V122" s="190" t="s">
        <v>20</v>
      </c>
      <c r="W122" s="190"/>
      <c r="X122" s="191">
        <v>4424000</v>
      </c>
      <c r="Y122" s="191"/>
      <c r="Z122" s="191"/>
      <c r="AA122" s="191">
        <v>4079373.58</v>
      </c>
      <c r="AB122" s="191"/>
      <c r="AC122" s="191"/>
      <c r="AD122" s="192">
        <v>92.210071880651</v>
      </c>
      <c r="AE122" s="192"/>
    </row>
    <row r="123" spans="2:31" ht="23.25" customHeight="1" x14ac:dyDescent="0.25">
      <c r="B123" s="5"/>
      <c r="C123" s="5"/>
      <c r="D123" s="5"/>
      <c r="E123" s="5"/>
      <c r="F123" s="5"/>
      <c r="G123" s="5"/>
      <c r="H123" s="189" t="s">
        <v>29</v>
      </c>
      <c r="I123" s="189"/>
      <c r="J123" s="189"/>
      <c r="K123" s="189"/>
      <c r="L123" s="189"/>
      <c r="M123" s="189"/>
      <c r="N123" s="189"/>
      <c r="O123" s="189"/>
      <c r="P123" s="189"/>
      <c r="Q123" s="189"/>
      <c r="R123" s="190" t="s">
        <v>104</v>
      </c>
      <c r="S123" s="190"/>
      <c r="T123" s="190"/>
      <c r="U123" s="4" t="s">
        <v>110</v>
      </c>
      <c r="V123" s="190" t="s">
        <v>30</v>
      </c>
      <c r="W123" s="190"/>
      <c r="X123" s="191">
        <v>588000</v>
      </c>
      <c r="Y123" s="191"/>
      <c r="Z123" s="191"/>
      <c r="AA123" s="191">
        <v>423628.86</v>
      </c>
      <c r="AB123" s="191"/>
      <c r="AC123" s="191"/>
      <c r="AD123" s="192">
        <v>72.045724489795916</v>
      </c>
      <c r="AE123" s="192"/>
    </row>
    <row r="124" spans="2:31" ht="23.25" customHeight="1" x14ac:dyDescent="0.25">
      <c r="B124" s="5"/>
      <c r="C124" s="5"/>
      <c r="D124" s="5"/>
      <c r="E124" s="5"/>
      <c r="F124" s="5"/>
      <c r="G124" s="5"/>
      <c r="H124" s="6"/>
      <c r="I124" s="189" t="s">
        <v>31</v>
      </c>
      <c r="J124" s="189"/>
      <c r="K124" s="189"/>
      <c r="L124" s="189"/>
      <c r="M124" s="189"/>
      <c r="N124" s="189"/>
      <c r="O124" s="189"/>
      <c r="P124" s="189"/>
      <c r="Q124" s="189"/>
      <c r="R124" s="190" t="s">
        <v>104</v>
      </c>
      <c r="S124" s="190"/>
      <c r="T124" s="190"/>
      <c r="U124" s="4" t="s">
        <v>110</v>
      </c>
      <c r="V124" s="190" t="s">
        <v>32</v>
      </c>
      <c r="W124" s="190"/>
      <c r="X124" s="191">
        <v>588000</v>
      </c>
      <c r="Y124" s="191"/>
      <c r="Z124" s="191"/>
      <c r="AA124" s="191">
        <v>423628.86</v>
      </c>
      <c r="AB124" s="191"/>
      <c r="AC124" s="191"/>
      <c r="AD124" s="192">
        <v>72.045724489795916</v>
      </c>
      <c r="AE124" s="192"/>
    </row>
    <row r="125" spans="2:31" ht="15" customHeight="1" x14ac:dyDescent="0.25">
      <c r="B125" s="5"/>
      <c r="C125" s="189" t="s">
        <v>111</v>
      </c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90" t="s">
        <v>112</v>
      </c>
      <c r="S125" s="190"/>
      <c r="T125" s="190"/>
      <c r="U125" s="4"/>
      <c r="V125" s="190"/>
      <c r="W125" s="190"/>
      <c r="X125" s="191">
        <v>2893373.09</v>
      </c>
      <c r="Y125" s="191"/>
      <c r="Z125" s="191"/>
      <c r="AA125" s="191">
        <v>0</v>
      </c>
      <c r="AB125" s="191"/>
      <c r="AC125" s="191"/>
      <c r="AD125" s="192">
        <v>0</v>
      </c>
      <c r="AE125" s="192"/>
    </row>
    <row r="126" spans="2:31" ht="15" customHeight="1" x14ac:dyDescent="0.25">
      <c r="B126" s="5"/>
      <c r="C126" s="5"/>
      <c r="D126" s="6"/>
      <c r="E126" s="189" t="s">
        <v>113</v>
      </c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90" t="s">
        <v>112</v>
      </c>
      <c r="S126" s="190"/>
      <c r="T126" s="190"/>
      <c r="U126" s="4" t="s">
        <v>114</v>
      </c>
      <c r="V126" s="190"/>
      <c r="W126" s="190"/>
      <c r="X126" s="191">
        <v>2893373.09</v>
      </c>
      <c r="Y126" s="191"/>
      <c r="Z126" s="191"/>
      <c r="AA126" s="191">
        <v>0</v>
      </c>
      <c r="AB126" s="191"/>
      <c r="AC126" s="191"/>
      <c r="AD126" s="192">
        <v>0</v>
      </c>
      <c r="AE126" s="192"/>
    </row>
    <row r="127" spans="2:31" ht="15" customHeight="1" x14ac:dyDescent="0.25">
      <c r="B127" s="5"/>
      <c r="C127" s="5"/>
      <c r="D127" s="5"/>
      <c r="E127" s="5"/>
      <c r="F127" s="5"/>
      <c r="G127" s="189" t="s">
        <v>115</v>
      </c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90" t="s">
        <v>112</v>
      </c>
      <c r="S127" s="190"/>
      <c r="T127" s="190"/>
      <c r="U127" s="4" t="s">
        <v>116</v>
      </c>
      <c r="V127" s="190"/>
      <c r="W127" s="190"/>
      <c r="X127" s="191">
        <v>1893373.09</v>
      </c>
      <c r="Y127" s="191"/>
      <c r="Z127" s="191"/>
      <c r="AA127" s="191">
        <v>0</v>
      </c>
      <c r="AB127" s="191"/>
      <c r="AC127" s="191"/>
      <c r="AD127" s="192">
        <v>0</v>
      </c>
      <c r="AE127" s="192"/>
    </row>
    <row r="128" spans="2:31" ht="15" customHeight="1" x14ac:dyDescent="0.25">
      <c r="B128" s="5"/>
      <c r="C128" s="5"/>
      <c r="D128" s="5"/>
      <c r="E128" s="5"/>
      <c r="F128" s="5"/>
      <c r="G128" s="5"/>
      <c r="H128" s="189" t="s">
        <v>33</v>
      </c>
      <c r="I128" s="189"/>
      <c r="J128" s="189"/>
      <c r="K128" s="189"/>
      <c r="L128" s="189"/>
      <c r="M128" s="189"/>
      <c r="N128" s="189"/>
      <c r="O128" s="189"/>
      <c r="P128" s="189"/>
      <c r="Q128" s="189"/>
      <c r="R128" s="190" t="s">
        <v>112</v>
      </c>
      <c r="S128" s="190"/>
      <c r="T128" s="190"/>
      <c r="U128" s="4" t="s">
        <v>116</v>
      </c>
      <c r="V128" s="190" t="s">
        <v>34</v>
      </c>
      <c r="W128" s="190"/>
      <c r="X128" s="191">
        <v>1893373.09</v>
      </c>
      <c r="Y128" s="191"/>
      <c r="Z128" s="191"/>
      <c r="AA128" s="191">
        <v>0</v>
      </c>
      <c r="AB128" s="191"/>
      <c r="AC128" s="191"/>
      <c r="AD128" s="192">
        <v>0</v>
      </c>
      <c r="AE128" s="192"/>
    </row>
    <row r="129" spans="2:31" ht="15" customHeight="1" x14ac:dyDescent="0.25">
      <c r="B129" s="5"/>
      <c r="C129" s="5"/>
      <c r="D129" s="5"/>
      <c r="E129" s="5"/>
      <c r="F129" s="5"/>
      <c r="G129" s="5"/>
      <c r="H129" s="6"/>
      <c r="I129" s="189" t="s">
        <v>117</v>
      </c>
      <c r="J129" s="189"/>
      <c r="K129" s="189"/>
      <c r="L129" s="189"/>
      <c r="M129" s="189"/>
      <c r="N129" s="189"/>
      <c r="O129" s="189"/>
      <c r="P129" s="189"/>
      <c r="Q129" s="189"/>
      <c r="R129" s="190" t="s">
        <v>112</v>
      </c>
      <c r="S129" s="190"/>
      <c r="T129" s="190"/>
      <c r="U129" s="4" t="s">
        <v>116</v>
      </c>
      <c r="V129" s="190" t="s">
        <v>118</v>
      </c>
      <c r="W129" s="190"/>
      <c r="X129" s="191">
        <v>1893373.09</v>
      </c>
      <c r="Y129" s="191"/>
      <c r="Z129" s="191"/>
      <c r="AA129" s="191">
        <v>0</v>
      </c>
      <c r="AB129" s="191"/>
      <c r="AC129" s="191"/>
      <c r="AD129" s="192">
        <v>0</v>
      </c>
      <c r="AE129" s="192"/>
    </row>
    <row r="130" spans="2:31" ht="23.25" customHeight="1" x14ac:dyDescent="0.25">
      <c r="B130" s="5"/>
      <c r="C130" s="5"/>
      <c r="D130" s="5"/>
      <c r="E130" s="5"/>
      <c r="F130" s="5"/>
      <c r="G130" s="189" t="s">
        <v>119</v>
      </c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90" t="s">
        <v>112</v>
      </c>
      <c r="S130" s="190"/>
      <c r="T130" s="190"/>
      <c r="U130" s="4" t="s">
        <v>120</v>
      </c>
      <c r="V130" s="190"/>
      <c r="W130" s="190"/>
      <c r="X130" s="191">
        <v>1000000</v>
      </c>
      <c r="Y130" s="191"/>
      <c r="Z130" s="191"/>
      <c r="AA130" s="191">
        <v>0</v>
      </c>
      <c r="AB130" s="191"/>
      <c r="AC130" s="191"/>
      <c r="AD130" s="192">
        <v>0</v>
      </c>
      <c r="AE130" s="192"/>
    </row>
    <row r="131" spans="2:31" ht="15" customHeight="1" x14ac:dyDescent="0.25">
      <c r="B131" s="5"/>
      <c r="C131" s="5"/>
      <c r="D131" s="5"/>
      <c r="E131" s="5"/>
      <c r="F131" s="5"/>
      <c r="G131" s="5"/>
      <c r="H131" s="189" t="s">
        <v>33</v>
      </c>
      <c r="I131" s="189"/>
      <c r="J131" s="189"/>
      <c r="K131" s="189"/>
      <c r="L131" s="189"/>
      <c r="M131" s="189"/>
      <c r="N131" s="189"/>
      <c r="O131" s="189"/>
      <c r="P131" s="189"/>
      <c r="Q131" s="189"/>
      <c r="R131" s="190" t="s">
        <v>112</v>
      </c>
      <c r="S131" s="190"/>
      <c r="T131" s="190"/>
      <c r="U131" s="4" t="s">
        <v>120</v>
      </c>
      <c r="V131" s="190" t="s">
        <v>34</v>
      </c>
      <c r="W131" s="190"/>
      <c r="X131" s="191">
        <v>1000000</v>
      </c>
      <c r="Y131" s="191"/>
      <c r="Z131" s="191"/>
      <c r="AA131" s="191">
        <v>0</v>
      </c>
      <c r="AB131" s="191"/>
      <c r="AC131" s="191"/>
      <c r="AD131" s="192">
        <v>0</v>
      </c>
      <c r="AE131" s="192"/>
    </row>
    <row r="132" spans="2:31" ht="15" customHeight="1" x14ac:dyDescent="0.25">
      <c r="B132" s="5"/>
      <c r="C132" s="5"/>
      <c r="D132" s="5"/>
      <c r="E132" s="5"/>
      <c r="F132" s="5"/>
      <c r="G132" s="5"/>
      <c r="H132" s="6"/>
      <c r="I132" s="189" t="s">
        <v>117</v>
      </c>
      <c r="J132" s="189"/>
      <c r="K132" s="189"/>
      <c r="L132" s="189"/>
      <c r="M132" s="189"/>
      <c r="N132" s="189"/>
      <c r="O132" s="189"/>
      <c r="P132" s="189"/>
      <c r="Q132" s="189"/>
      <c r="R132" s="190" t="s">
        <v>112</v>
      </c>
      <c r="S132" s="190"/>
      <c r="T132" s="190"/>
      <c r="U132" s="4" t="s">
        <v>120</v>
      </c>
      <c r="V132" s="190" t="s">
        <v>118</v>
      </c>
      <c r="W132" s="190"/>
      <c r="X132" s="191">
        <v>1000000</v>
      </c>
      <c r="Y132" s="191"/>
      <c r="Z132" s="191"/>
      <c r="AA132" s="191">
        <v>0</v>
      </c>
      <c r="AB132" s="191"/>
      <c r="AC132" s="191"/>
      <c r="AD132" s="192">
        <v>0</v>
      </c>
      <c r="AE132" s="192"/>
    </row>
    <row r="133" spans="2:31" ht="15" customHeight="1" x14ac:dyDescent="0.25">
      <c r="B133" s="5"/>
      <c r="C133" s="189" t="s">
        <v>121</v>
      </c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90" t="s">
        <v>122</v>
      </c>
      <c r="S133" s="190"/>
      <c r="T133" s="190"/>
      <c r="U133" s="4"/>
      <c r="V133" s="190"/>
      <c r="W133" s="190"/>
      <c r="X133" s="191">
        <v>592698081.33000004</v>
      </c>
      <c r="Y133" s="191"/>
      <c r="Z133" s="191"/>
      <c r="AA133" s="191">
        <v>455202440.02999997</v>
      </c>
      <c r="AB133" s="191"/>
      <c r="AC133" s="191"/>
      <c r="AD133" s="192">
        <v>76.801740104934495</v>
      </c>
      <c r="AE133" s="192"/>
    </row>
    <row r="134" spans="2:31" ht="15" customHeight="1" x14ac:dyDescent="0.25">
      <c r="B134" s="5"/>
      <c r="C134" s="5"/>
      <c r="D134" s="6"/>
      <c r="E134" s="189" t="s">
        <v>47</v>
      </c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90" t="s">
        <v>122</v>
      </c>
      <c r="S134" s="190"/>
      <c r="T134" s="190"/>
      <c r="U134" s="4" t="s">
        <v>48</v>
      </c>
      <c r="V134" s="190"/>
      <c r="W134" s="190"/>
      <c r="X134" s="191">
        <v>1760000</v>
      </c>
      <c r="Y134" s="191"/>
      <c r="Z134" s="191"/>
      <c r="AA134" s="191">
        <v>1760000</v>
      </c>
      <c r="AB134" s="191"/>
      <c r="AC134" s="191"/>
      <c r="AD134" s="192">
        <v>100</v>
      </c>
      <c r="AE134" s="192"/>
    </row>
    <row r="135" spans="2:31" ht="15" customHeight="1" x14ac:dyDescent="0.25">
      <c r="B135" s="5"/>
      <c r="C135" s="5"/>
      <c r="D135" s="6"/>
      <c r="E135" s="189" t="s">
        <v>123</v>
      </c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90" t="s">
        <v>122</v>
      </c>
      <c r="S135" s="190"/>
      <c r="T135" s="190"/>
      <c r="U135" s="4" t="s">
        <v>124</v>
      </c>
      <c r="V135" s="190"/>
      <c r="W135" s="190"/>
      <c r="X135" s="191">
        <v>1760000</v>
      </c>
      <c r="Y135" s="191"/>
      <c r="Z135" s="191"/>
      <c r="AA135" s="191">
        <v>1760000</v>
      </c>
      <c r="AB135" s="191"/>
      <c r="AC135" s="191"/>
      <c r="AD135" s="192">
        <v>100</v>
      </c>
      <c r="AE135" s="192"/>
    </row>
    <row r="136" spans="2:31" ht="34.5" customHeight="1" x14ac:dyDescent="0.25">
      <c r="B136" s="5"/>
      <c r="C136" s="5"/>
      <c r="D136" s="6"/>
      <c r="E136" s="6"/>
      <c r="F136" s="6"/>
      <c r="G136" s="189" t="s">
        <v>125</v>
      </c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90" t="s">
        <v>122</v>
      </c>
      <c r="S136" s="190"/>
      <c r="T136" s="190"/>
      <c r="U136" s="4" t="s">
        <v>126</v>
      </c>
      <c r="V136" s="190"/>
      <c r="W136" s="190"/>
      <c r="X136" s="191">
        <v>1760000</v>
      </c>
      <c r="Y136" s="191"/>
      <c r="Z136" s="191"/>
      <c r="AA136" s="191">
        <v>1760000</v>
      </c>
      <c r="AB136" s="191"/>
      <c r="AC136" s="191"/>
      <c r="AD136" s="192">
        <v>100</v>
      </c>
      <c r="AE136" s="192"/>
    </row>
    <row r="137" spans="2:31" ht="45.75" customHeight="1" x14ac:dyDescent="0.25">
      <c r="B137" s="5"/>
      <c r="C137" s="5"/>
      <c r="D137" s="5"/>
      <c r="E137" s="5"/>
      <c r="F137" s="5"/>
      <c r="G137" s="189" t="s">
        <v>127</v>
      </c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90" t="s">
        <v>122</v>
      </c>
      <c r="S137" s="190"/>
      <c r="T137" s="190"/>
      <c r="U137" s="4" t="s">
        <v>128</v>
      </c>
      <c r="V137" s="190"/>
      <c r="W137" s="190"/>
      <c r="X137" s="191">
        <v>1760000</v>
      </c>
      <c r="Y137" s="191"/>
      <c r="Z137" s="191"/>
      <c r="AA137" s="191">
        <v>1760000</v>
      </c>
      <c r="AB137" s="191"/>
      <c r="AC137" s="191"/>
      <c r="AD137" s="192">
        <v>100</v>
      </c>
      <c r="AE137" s="192"/>
    </row>
    <row r="138" spans="2:31" ht="45.75" customHeight="1" x14ac:dyDescent="0.25">
      <c r="B138" s="5"/>
      <c r="C138" s="5"/>
      <c r="D138" s="5"/>
      <c r="E138" s="5"/>
      <c r="F138" s="5"/>
      <c r="G138" s="5"/>
      <c r="H138" s="189" t="s">
        <v>17</v>
      </c>
      <c r="I138" s="189"/>
      <c r="J138" s="189"/>
      <c r="K138" s="189"/>
      <c r="L138" s="189"/>
      <c r="M138" s="189"/>
      <c r="N138" s="189"/>
      <c r="O138" s="189"/>
      <c r="P138" s="189"/>
      <c r="Q138" s="189"/>
      <c r="R138" s="190" t="s">
        <v>122</v>
      </c>
      <c r="S138" s="190"/>
      <c r="T138" s="190"/>
      <c r="U138" s="4" t="s">
        <v>128</v>
      </c>
      <c r="V138" s="190" t="s">
        <v>18</v>
      </c>
      <c r="W138" s="190"/>
      <c r="X138" s="191">
        <v>1760000</v>
      </c>
      <c r="Y138" s="191"/>
      <c r="Z138" s="191"/>
      <c r="AA138" s="191">
        <v>1760000</v>
      </c>
      <c r="AB138" s="191"/>
      <c r="AC138" s="191"/>
      <c r="AD138" s="192">
        <v>100</v>
      </c>
      <c r="AE138" s="192"/>
    </row>
    <row r="139" spans="2:31" ht="15" customHeight="1" x14ac:dyDescent="0.25">
      <c r="B139" s="5"/>
      <c r="C139" s="5"/>
      <c r="D139" s="5"/>
      <c r="E139" s="5"/>
      <c r="F139" s="5"/>
      <c r="G139" s="5"/>
      <c r="H139" s="6"/>
      <c r="I139" s="189" t="s">
        <v>129</v>
      </c>
      <c r="J139" s="189"/>
      <c r="K139" s="189"/>
      <c r="L139" s="189"/>
      <c r="M139" s="189"/>
      <c r="N139" s="189"/>
      <c r="O139" s="189"/>
      <c r="P139" s="189"/>
      <c r="Q139" s="189"/>
      <c r="R139" s="190" t="s">
        <v>122</v>
      </c>
      <c r="S139" s="190"/>
      <c r="T139" s="190"/>
      <c r="U139" s="4" t="s">
        <v>128</v>
      </c>
      <c r="V139" s="190" t="s">
        <v>130</v>
      </c>
      <c r="W139" s="190"/>
      <c r="X139" s="191">
        <v>1760000</v>
      </c>
      <c r="Y139" s="191"/>
      <c r="Z139" s="191"/>
      <c r="AA139" s="191">
        <v>1760000</v>
      </c>
      <c r="AB139" s="191"/>
      <c r="AC139" s="191"/>
      <c r="AD139" s="192">
        <v>100</v>
      </c>
      <c r="AE139" s="192"/>
    </row>
    <row r="140" spans="2:31" ht="15" customHeight="1" x14ac:dyDescent="0.25">
      <c r="B140" s="5"/>
      <c r="C140" s="5"/>
      <c r="D140" s="6"/>
      <c r="E140" s="189" t="s">
        <v>55</v>
      </c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90" t="s">
        <v>122</v>
      </c>
      <c r="S140" s="190"/>
      <c r="T140" s="190"/>
      <c r="U140" s="4" t="s">
        <v>56</v>
      </c>
      <c r="V140" s="190"/>
      <c r="W140" s="190"/>
      <c r="X140" s="191">
        <v>3905741</v>
      </c>
      <c r="Y140" s="191"/>
      <c r="Z140" s="191"/>
      <c r="AA140" s="191">
        <v>2625952.8199999998</v>
      </c>
      <c r="AB140" s="191"/>
      <c r="AC140" s="191"/>
      <c r="AD140" s="192">
        <v>67.233152940760789</v>
      </c>
      <c r="AE140" s="192"/>
    </row>
    <row r="141" spans="2:31" ht="15" customHeight="1" x14ac:dyDescent="0.25">
      <c r="B141" s="5"/>
      <c r="C141" s="5"/>
      <c r="D141" s="6"/>
      <c r="E141" s="189" t="s">
        <v>57</v>
      </c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90" t="s">
        <v>122</v>
      </c>
      <c r="S141" s="190"/>
      <c r="T141" s="190"/>
      <c r="U141" s="4" t="s">
        <v>58</v>
      </c>
      <c r="V141" s="190"/>
      <c r="W141" s="190"/>
      <c r="X141" s="191">
        <v>3904728</v>
      </c>
      <c r="Y141" s="191"/>
      <c r="Z141" s="191"/>
      <c r="AA141" s="191">
        <v>2625952.8199999998</v>
      </c>
      <c r="AB141" s="191"/>
      <c r="AC141" s="191"/>
      <c r="AD141" s="192">
        <v>67.250595175899576</v>
      </c>
      <c r="AE141" s="192"/>
    </row>
    <row r="142" spans="2:31" ht="15" customHeight="1" x14ac:dyDescent="0.25">
      <c r="B142" s="5"/>
      <c r="C142" s="5"/>
      <c r="D142" s="6"/>
      <c r="E142" s="6"/>
      <c r="F142" s="6"/>
      <c r="G142" s="189" t="s">
        <v>131</v>
      </c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90" t="s">
        <v>122</v>
      </c>
      <c r="S142" s="190"/>
      <c r="T142" s="190"/>
      <c r="U142" s="4" t="s">
        <v>132</v>
      </c>
      <c r="V142" s="190"/>
      <c r="W142" s="190"/>
      <c r="X142" s="191">
        <v>3521400</v>
      </c>
      <c r="Y142" s="191"/>
      <c r="Z142" s="191"/>
      <c r="AA142" s="191">
        <v>2242624.8199999998</v>
      </c>
      <c r="AB142" s="191"/>
      <c r="AC142" s="191"/>
      <c r="AD142" s="192">
        <v>63.685602885216099</v>
      </c>
      <c r="AE142" s="192"/>
    </row>
    <row r="143" spans="2:31" ht="15" customHeight="1" x14ac:dyDescent="0.25">
      <c r="B143" s="5"/>
      <c r="C143" s="5"/>
      <c r="D143" s="5"/>
      <c r="E143" s="5"/>
      <c r="F143" s="5"/>
      <c r="G143" s="189" t="s">
        <v>133</v>
      </c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90" t="s">
        <v>122</v>
      </c>
      <c r="S143" s="190"/>
      <c r="T143" s="190"/>
      <c r="U143" s="4" t="s">
        <v>134</v>
      </c>
      <c r="V143" s="190"/>
      <c r="W143" s="190"/>
      <c r="X143" s="191">
        <v>3521400</v>
      </c>
      <c r="Y143" s="191"/>
      <c r="Z143" s="191"/>
      <c r="AA143" s="191">
        <v>2242624.8199999998</v>
      </c>
      <c r="AB143" s="191"/>
      <c r="AC143" s="191"/>
      <c r="AD143" s="192">
        <v>63.685602885216099</v>
      </c>
      <c r="AE143" s="192"/>
    </row>
    <row r="144" spans="2:31" ht="23.25" customHeight="1" x14ac:dyDescent="0.25">
      <c r="B144" s="5"/>
      <c r="C144" s="5"/>
      <c r="D144" s="5"/>
      <c r="E144" s="5"/>
      <c r="F144" s="5"/>
      <c r="G144" s="5"/>
      <c r="H144" s="189" t="s">
        <v>29</v>
      </c>
      <c r="I144" s="189"/>
      <c r="J144" s="189"/>
      <c r="K144" s="189"/>
      <c r="L144" s="189"/>
      <c r="M144" s="189"/>
      <c r="N144" s="189"/>
      <c r="O144" s="189"/>
      <c r="P144" s="189"/>
      <c r="Q144" s="189"/>
      <c r="R144" s="190" t="s">
        <v>122</v>
      </c>
      <c r="S144" s="190"/>
      <c r="T144" s="190"/>
      <c r="U144" s="4" t="s">
        <v>134</v>
      </c>
      <c r="V144" s="190" t="s">
        <v>30</v>
      </c>
      <c r="W144" s="190"/>
      <c r="X144" s="191">
        <v>3521400</v>
      </c>
      <c r="Y144" s="191"/>
      <c r="Z144" s="191"/>
      <c r="AA144" s="191">
        <v>2242624.8199999998</v>
      </c>
      <c r="AB144" s="191"/>
      <c r="AC144" s="191"/>
      <c r="AD144" s="192">
        <v>63.685602885216099</v>
      </c>
      <c r="AE144" s="192"/>
    </row>
    <row r="145" spans="2:31" ht="23.25" customHeight="1" x14ac:dyDescent="0.25">
      <c r="B145" s="5"/>
      <c r="C145" s="5"/>
      <c r="D145" s="5"/>
      <c r="E145" s="5"/>
      <c r="F145" s="5"/>
      <c r="G145" s="5"/>
      <c r="H145" s="6"/>
      <c r="I145" s="189" t="s">
        <v>31</v>
      </c>
      <c r="J145" s="189"/>
      <c r="K145" s="189"/>
      <c r="L145" s="189"/>
      <c r="M145" s="189"/>
      <c r="N145" s="189"/>
      <c r="O145" s="189"/>
      <c r="P145" s="189"/>
      <c r="Q145" s="189"/>
      <c r="R145" s="190" t="s">
        <v>122</v>
      </c>
      <c r="S145" s="190"/>
      <c r="T145" s="190"/>
      <c r="U145" s="4" t="s">
        <v>134</v>
      </c>
      <c r="V145" s="190" t="s">
        <v>32</v>
      </c>
      <c r="W145" s="190"/>
      <c r="X145" s="191">
        <v>3521400</v>
      </c>
      <c r="Y145" s="191"/>
      <c r="Z145" s="191"/>
      <c r="AA145" s="191">
        <v>2242624.8199999998</v>
      </c>
      <c r="AB145" s="191"/>
      <c r="AC145" s="191"/>
      <c r="AD145" s="192">
        <v>63.685602885216099</v>
      </c>
      <c r="AE145" s="192"/>
    </row>
    <row r="146" spans="2:31" ht="23.25" customHeight="1" x14ac:dyDescent="0.25">
      <c r="B146" s="5"/>
      <c r="C146" s="5"/>
      <c r="D146" s="6"/>
      <c r="E146" s="6"/>
      <c r="F146" s="6"/>
      <c r="G146" s="189" t="s">
        <v>135</v>
      </c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90" t="s">
        <v>122</v>
      </c>
      <c r="S146" s="190"/>
      <c r="T146" s="190"/>
      <c r="U146" s="4" t="s">
        <v>136</v>
      </c>
      <c r="V146" s="190"/>
      <c r="W146" s="190"/>
      <c r="X146" s="191">
        <v>383328</v>
      </c>
      <c r="Y146" s="191"/>
      <c r="Z146" s="191"/>
      <c r="AA146" s="191">
        <v>383328</v>
      </c>
      <c r="AB146" s="191"/>
      <c r="AC146" s="191"/>
      <c r="AD146" s="192">
        <v>100</v>
      </c>
      <c r="AE146" s="192"/>
    </row>
    <row r="147" spans="2:31" ht="23.25" customHeight="1" x14ac:dyDescent="0.25">
      <c r="B147" s="5"/>
      <c r="C147" s="5"/>
      <c r="D147" s="5"/>
      <c r="E147" s="5"/>
      <c r="F147" s="5"/>
      <c r="G147" s="189" t="s">
        <v>137</v>
      </c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90" t="s">
        <v>122</v>
      </c>
      <c r="S147" s="190"/>
      <c r="T147" s="190"/>
      <c r="U147" s="4" t="s">
        <v>138</v>
      </c>
      <c r="V147" s="190"/>
      <c r="W147" s="190"/>
      <c r="X147" s="191">
        <v>383328</v>
      </c>
      <c r="Y147" s="191"/>
      <c r="Z147" s="191"/>
      <c r="AA147" s="191">
        <v>383328</v>
      </c>
      <c r="AB147" s="191"/>
      <c r="AC147" s="191"/>
      <c r="AD147" s="192">
        <v>100</v>
      </c>
      <c r="AE147" s="192"/>
    </row>
    <row r="148" spans="2:31" ht="15" customHeight="1" x14ac:dyDescent="0.25">
      <c r="B148" s="5"/>
      <c r="C148" s="5"/>
      <c r="D148" s="5"/>
      <c r="E148" s="5"/>
      <c r="F148" s="5"/>
      <c r="G148" s="5"/>
      <c r="H148" s="189" t="s">
        <v>91</v>
      </c>
      <c r="I148" s="189"/>
      <c r="J148" s="189"/>
      <c r="K148" s="189"/>
      <c r="L148" s="189"/>
      <c r="M148" s="189"/>
      <c r="N148" s="189"/>
      <c r="O148" s="189"/>
      <c r="P148" s="189"/>
      <c r="Q148" s="189"/>
      <c r="R148" s="190" t="s">
        <v>122</v>
      </c>
      <c r="S148" s="190"/>
      <c r="T148" s="190"/>
      <c r="U148" s="4" t="s">
        <v>138</v>
      </c>
      <c r="V148" s="190" t="s">
        <v>92</v>
      </c>
      <c r="W148" s="190"/>
      <c r="X148" s="191">
        <v>383328</v>
      </c>
      <c r="Y148" s="191"/>
      <c r="Z148" s="191"/>
      <c r="AA148" s="191">
        <v>383328</v>
      </c>
      <c r="AB148" s="191"/>
      <c r="AC148" s="191"/>
      <c r="AD148" s="192">
        <v>100</v>
      </c>
      <c r="AE148" s="192"/>
    </row>
    <row r="149" spans="2:31" ht="23.25" customHeight="1" x14ac:dyDescent="0.25">
      <c r="B149" s="5"/>
      <c r="C149" s="5"/>
      <c r="D149" s="5"/>
      <c r="E149" s="5"/>
      <c r="F149" s="5"/>
      <c r="G149" s="5"/>
      <c r="H149" s="6"/>
      <c r="I149" s="189" t="s">
        <v>93</v>
      </c>
      <c r="J149" s="189"/>
      <c r="K149" s="189"/>
      <c r="L149" s="189"/>
      <c r="M149" s="189"/>
      <c r="N149" s="189"/>
      <c r="O149" s="189"/>
      <c r="P149" s="189"/>
      <c r="Q149" s="189"/>
      <c r="R149" s="190" t="s">
        <v>122</v>
      </c>
      <c r="S149" s="190"/>
      <c r="T149" s="190"/>
      <c r="U149" s="4" t="s">
        <v>138</v>
      </c>
      <c r="V149" s="190" t="s">
        <v>94</v>
      </c>
      <c r="W149" s="190"/>
      <c r="X149" s="191">
        <v>383328</v>
      </c>
      <c r="Y149" s="191"/>
      <c r="Z149" s="191"/>
      <c r="AA149" s="191">
        <v>383328</v>
      </c>
      <c r="AB149" s="191"/>
      <c r="AC149" s="191"/>
      <c r="AD149" s="192">
        <v>100</v>
      </c>
      <c r="AE149" s="192"/>
    </row>
    <row r="150" spans="2:31" ht="15" customHeight="1" x14ac:dyDescent="0.25">
      <c r="B150" s="5"/>
      <c r="C150" s="5"/>
      <c r="D150" s="6"/>
      <c r="E150" s="189" t="s">
        <v>139</v>
      </c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90" t="s">
        <v>122</v>
      </c>
      <c r="S150" s="190"/>
      <c r="T150" s="190"/>
      <c r="U150" s="4" t="s">
        <v>140</v>
      </c>
      <c r="V150" s="190"/>
      <c r="W150" s="190"/>
      <c r="X150" s="191">
        <v>1013</v>
      </c>
      <c r="Y150" s="191"/>
      <c r="Z150" s="191"/>
      <c r="AA150" s="191">
        <v>0</v>
      </c>
      <c r="AB150" s="191"/>
      <c r="AC150" s="191"/>
      <c r="AD150" s="192">
        <v>0</v>
      </c>
      <c r="AE150" s="192"/>
    </row>
    <row r="151" spans="2:31" ht="34.5" customHeight="1" x14ac:dyDescent="0.25">
      <c r="B151" s="5"/>
      <c r="C151" s="5"/>
      <c r="D151" s="6"/>
      <c r="E151" s="6"/>
      <c r="F151" s="6"/>
      <c r="G151" s="189" t="s">
        <v>141</v>
      </c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90" t="s">
        <v>122</v>
      </c>
      <c r="S151" s="190"/>
      <c r="T151" s="190"/>
      <c r="U151" s="4" t="s">
        <v>142</v>
      </c>
      <c r="V151" s="190"/>
      <c r="W151" s="190"/>
      <c r="X151" s="191">
        <v>1013</v>
      </c>
      <c r="Y151" s="191"/>
      <c r="Z151" s="191"/>
      <c r="AA151" s="191">
        <v>0</v>
      </c>
      <c r="AB151" s="191"/>
      <c r="AC151" s="191"/>
      <c r="AD151" s="192">
        <v>0</v>
      </c>
      <c r="AE151" s="192"/>
    </row>
    <row r="152" spans="2:31" ht="23.25" customHeight="1" x14ac:dyDescent="0.25">
      <c r="B152" s="5"/>
      <c r="C152" s="5"/>
      <c r="D152" s="5"/>
      <c r="E152" s="5"/>
      <c r="F152" s="5"/>
      <c r="G152" s="189" t="s">
        <v>143</v>
      </c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90" t="s">
        <v>122</v>
      </c>
      <c r="S152" s="190"/>
      <c r="T152" s="190"/>
      <c r="U152" s="4" t="s">
        <v>144</v>
      </c>
      <c r="V152" s="190"/>
      <c r="W152" s="190"/>
      <c r="X152" s="191">
        <v>1013</v>
      </c>
      <c r="Y152" s="191"/>
      <c r="Z152" s="191"/>
      <c r="AA152" s="191">
        <v>0</v>
      </c>
      <c r="AB152" s="191"/>
      <c r="AC152" s="191"/>
      <c r="AD152" s="192">
        <v>0</v>
      </c>
      <c r="AE152" s="192"/>
    </row>
    <row r="153" spans="2:31" ht="23.25" customHeight="1" x14ac:dyDescent="0.25">
      <c r="B153" s="5"/>
      <c r="C153" s="5"/>
      <c r="D153" s="5"/>
      <c r="E153" s="5"/>
      <c r="F153" s="5"/>
      <c r="G153" s="5"/>
      <c r="H153" s="189" t="s">
        <v>29</v>
      </c>
      <c r="I153" s="189"/>
      <c r="J153" s="189"/>
      <c r="K153" s="189"/>
      <c r="L153" s="189"/>
      <c r="M153" s="189"/>
      <c r="N153" s="189"/>
      <c r="O153" s="189"/>
      <c r="P153" s="189"/>
      <c r="Q153" s="189"/>
      <c r="R153" s="190" t="s">
        <v>122</v>
      </c>
      <c r="S153" s="190"/>
      <c r="T153" s="190"/>
      <c r="U153" s="4" t="s">
        <v>144</v>
      </c>
      <c r="V153" s="190" t="s">
        <v>30</v>
      </c>
      <c r="W153" s="190"/>
      <c r="X153" s="191">
        <v>1013</v>
      </c>
      <c r="Y153" s="191"/>
      <c r="Z153" s="191"/>
      <c r="AA153" s="191">
        <v>0</v>
      </c>
      <c r="AB153" s="191"/>
      <c r="AC153" s="191"/>
      <c r="AD153" s="192">
        <v>0</v>
      </c>
      <c r="AE153" s="192"/>
    </row>
    <row r="154" spans="2:31" ht="23.25" customHeight="1" x14ac:dyDescent="0.25">
      <c r="B154" s="5"/>
      <c r="C154" s="5"/>
      <c r="D154" s="5"/>
      <c r="E154" s="5"/>
      <c r="F154" s="5"/>
      <c r="G154" s="5"/>
      <c r="H154" s="6"/>
      <c r="I154" s="189" t="s">
        <v>31</v>
      </c>
      <c r="J154" s="189"/>
      <c r="K154" s="189"/>
      <c r="L154" s="189"/>
      <c r="M154" s="189"/>
      <c r="N154" s="189"/>
      <c r="O154" s="189"/>
      <c r="P154" s="189"/>
      <c r="Q154" s="189"/>
      <c r="R154" s="190" t="s">
        <v>122</v>
      </c>
      <c r="S154" s="190"/>
      <c r="T154" s="190"/>
      <c r="U154" s="4" t="s">
        <v>144</v>
      </c>
      <c r="V154" s="190" t="s">
        <v>32</v>
      </c>
      <c r="W154" s="190"/>
      <c r="X154" s="191">
        <v>1013</v>
      </c>
      <c r="Y154" s="191"/>
      <c r="Z154" s="191"/>
      <c r="AA154" s="191">
        <v>0</v>
      </c>
      <c r="AB154" s="191"/>
      <c r="AC154" s="191"/>
      <c r="AD154" s="192">
        <v>0</v>
      </c>
      <c r="AE154" s="192"/>
    </row>
    <row r="155" spans="2:31" ht="23.25" customHeight="1" x14ac:dyDescent="0.25">
      <c r="B155" s="5"/>
      <c r="C155" s="5"/>
      <c r="D155" s="6"/>
      <c r="E155" s="189" t="s">
        <v>9</v>
      </c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90" t="s">
        <v>122</v>
      </c>
      <c r="S155" s="190"/>
      <c r="T155" s="190"/>
      <c r="U155" s="4" t="s">
        <v>10</v>
      </c>
      <c r="V155" s="190"/>
      <c r="W155" s="190"/>
      <c r="X155" s="191">
        <v>307128695.05000001</v>
      </c>
      <c r="Y155" s="191"/>
      <c r="Z155" s="191"/>
      <c r="AA155" s="191">
        <v>295826245.38</v>
      </c>
      <c r="AB155" s="191"/>
      <c r="AC155" s="191"/>
      <c r="AD155" s="192">
        <v>96.319962982241051</v>
      </c>
      <c r="AE155" s="192"/>
    </row>
    <row r="156" spans="2:31" ht="15" customHeight="1" x14ac:dyDescent="0.25">
      <c r="B156" s="5"/>
      <c r="C156" s="5"/>
      <c r="D156" s="6"/>
      <c r="E156" s="189" t="s">
        <v>77</v>
      </c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90" t="s">
        <v>122</v>
      </c>
      <c r="S156" s="190"/>
      <c r="T156" s="190"/>
      <c r="U156" s="4" t="s">
        <v>78</v>
      </c>
      <c r="V156" s="190"/>
      <c r="W156" s="190"/>
      <c r="X156" s="191">
        <v>34273500</v>
      </c>
      <c r="Y156" s="191"/>
      <c r="Z156" s="191"/>
      <c r="AA156" s="191">
        <v>31825199.010000002</v>
      </c>
      <c r="AB156" s="191"/>
      <c r="AC156" s="191"/>
      <c r="AD156" s="192">
        <v>92.856577268151781</v>
      </c>
      <c r="AE156" s="192"/>
    </row>
    <row r="157" spans="2:31" ht="23.25" customHeight="1" x14ac:dyDescent="0.25">
      <c r="B157" s="5"/>
      <c r="C157" s="5"/>
      <c r="D157" s="6"/>
      <c r="E157" s="6"/>
      <c r="F157" s="6"/>
      <c r="G157" s="189" t="s">
        <v>145</v>
      </c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90" t="s">
        <v>122</v>
      </c>
      <c r="S157" s="190"/>
      <c r="T157" s="190"/>
      <c r="U157" s="4" t="s">
        <v>146</v>
      </c>
      <c r="V157" s="190"/>
      <c r="W157" s="190"/>
      <c r="X157" s="191">
        <v>34203500</v>
      </c>
      <c r="Y157" s="191"/>
      <c r="Z157" s="191"/>
      <c r="AA157" s="191">
        <v>31783449.010000002</v>
      </c>
      <c r="AB157" s="191"/>
      <c r="AC157" s="191"/>
      <c r="AD157" s="192">
        <v>92.924551610215332</v>
      </c>
      <c r="AE157" s="192"/>
    </row>
    <row r="158" spans="2:31" ht="23.25" customHeight="1" x14ac:dyDescent="0.25">
      <c r="B158" s="5"/>
      <c r="C158" s="5"/>
      <c r="D158" s="5"/>
      <c r="E158" s="5"/>
      <c r="F158" s="5"/>
      <c r="G158" s="189" t="s">
        <v>147</v>
      </c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90" t="s">
        <v>122</v>
      </c>
      <c r="S158" s="190"/>
      <c r="T158" s="190"/>
      <c r="U158" s="4" t="s">
        <v>148</v>
      </c>
      <c r="V158" s="190"/>
      <c r="W158" s="190"/>
      <c r="X158" s="191">
        <v>10510500</v>
      </c>
      <c r="Y158" s="191"/>
      <c r="Z158" s="191"/>
      <c r="AA158" s="191">
        <v>8722993.2100000009</v>
      </c>
      <c r="AB158" s="191"/>
      <c r="AC158" s="191"/>
      <c r="AD158" s="192">
        <v>82.993132676846969</v>
      </c>
      <c r="AE158" s="192"/>
    </row>
    <row r="159" spans="2:31" ht="23.25" customHeight="1" x14ac:dyDescent="0.25">
      <c r="B159" s="5"/>
      <c r="C159" s="5"/>
      <c r="D159" s="5"/>
      <c r="E159" s="5"/>
      <c r="F159" s="5"/>
      <c r="G159" s="5"/>
      <c r="H159" s="189" t="s">
        <v>29</v>
      </c>
      <c r="I159" s="189"/>
      <c r="J159" s="189"/>
      <c r="K159" s="189"/>
      <c r="L159" s="189"/>
      <c r="M159" s="189"/>
      <c r="N159" s="189"/>
      <c r="O159" s="189"/>
      <c r="P159" s="189"/>
      <c r="Q159" s="189"/>
      <c r="R159" s="190" t="s">
        <v>122</v>
      </c>
      <c r="S159" s="190"/>
      <c r="T159" s="190"/>
      <c r="U159" s="4" t="s">
        <v>148</v>
      </c>
      <c r="V159" s="190" t="s">
        <v>30</v>
      </c>
      <c r="W159" s="190"/>
      <c r="X159" s="191">
        <v>3833700</v>
      </c>
      <c r="Y159" s="191"/>
      <c r="Z159" s="191"/>
      <c r="AA159" s="191">
        <v>2773021.49</v>
      </c>
      <c r="AB159" s="191"/>
      <c r="AC159" s="191"/>
      <c r="AD159" s="192">
        <v>72.33277225656677</v>
      </c>
      <c r="AE159" s="192"/>
    </row>
    <row r="160" spans="2:31" ht="23.25" customHeight="1" x14ac:dyDescent="0.25">
      <c r="B160" s="5"/>
      <c r="C160" s="5"/>
      <c r="D160" s="5"/>
      <c r="E160" s="5"/>
      <c r="F160" s="5"/>
      <c r="G160" s="5"/>
      <c r="H160" s="6"/>
      <c r="I160" s="189" t="s">
        <v>31</v>
      </c>
      <c r="J160" s="189"/>
      <c r="K160" s="189"/>
      <c r="L160" s="189"/>
      <c r="M160" s="189"/>
      <c r="N160" s="189"/>
      <c r="O160" s="189"/>
      <c r="P160" s="189"/>
      <c r="Q160" s="189"/>
      <c r="R160" s="190" t="s">
        <v>122</v>
      </c>
      <c r="S160" s="190"/>
      <c r="T160" s="190"/>
      <c r="U160" s="4" t="s">
        <v>148</v>
      </c>
      <c r="V160" s="190" t="s">
        <v>32</v>
      </c>
      <c r="W160" s="190"/>
      <c r="X160" s="191">
        <v>3833700</v>
      </c>
      <c r="Y160" s="191"/>
      <c r="Z160" s="191"/>
      <c r="AA160" s="191">
        <v>2773021.49</v>
      </c>
      <c r="AB160" s="191"/>
      <c r="AC160" s="191"/>
      <c r="AD160" s="192">
        <v>72.33277225656677</v>
      </c>
      <c r="AE160" s="192"/>
    </row>
    <row r="161" spans="2:31" ht="23.25" customHeight="1" x14ac:dyDescent="0.25">
      <c r="B161" s="5"/>
      <c r="C161" s="5"/>
      <c r="D161" s="5"/>
      <c r="E161" s="5"/>
      <c r="F161" s="5"/>
      <c r="G161" s="5"/>
      <c r="H161" s="189" t="s">
        <v>149</v>
      </c>
      <c r="I161" s="189"/>
      <c r="J161" s="189"/>
      <c r="K161" s="189"/>
      <c r="L161" s="189"/>
      <c r="M161" s="189"/>
      <c r="N161" s="189"/>
      <c r="O161" s="189"/>
      <c r="P161" s="189"/>
      <c r="Q161" s="189"/>
      <c r="R161" s="190" t="s">
        <v>122</v>
      </c>
      <c r="S161" s="190"/>
      <c r="T161" s="190"/>
      <c r="U161" s="4" t="s">
        <v>148</v>
      </c>
      <c r="V161" s="190" t="s">
        <v>150</v>
      </c>
      <c r="W161" s="190"/>
      <c r="X161" s="191">
        <v>5314800</v>
      </c>
      <c r="Y161" s="191"/>
      <c r="Z161" s="191"/>
      <c r="AA161" s="191">
        <v>5314800</v>
      </c>
      <c r="AB161" s="191"/>
      <c r="AC161" s="191"/>
      <c r="AD161" s="192">
        <v>100</v>
      </c>
      <c r="AE161" s="192"/>
    </row>
    <row r="162" spans="2:31" ht="15" customHeight="1" x14ac:dyDescent="0.25">
      <c r="B162" s="5"/>
      <c r="C162" s="5"/>
      <c r="D162" s="5"/>
      <c r="E162" s="5"/>
      <c r="F162" s="5"/>
      <c r="G162" s="5"/>
      <c r="H162" s="6"/>
      <c r="I162" s="189" t="s">
        <v>151</v>
      </c>
      <c r="J162" s="189"/>
      <c r="K162" s="189"/>
      <c r="L162" s="189"/>
      <c r="M162" s="189"/>
      <c r="N162" s="189"/>
      <c r="O162" s="189"/>
      <c r="P162" s="189"/>
      <c r="Q162" s="189"/>
      <c r="R162" s="190" t="s">
        <v>122</v>
      </c>
      <c r="S162" s="190"/>
      <c r="T162" s="190"/>
      <c r="U162" s="4" t="s">
        <v>148</v>
      </c>
      <c r="V162" s="190" t="s">
        <v>152</v>
      </c>
      <c r="W162" s="190"/>
      <c r="X162" s="191">
        <v>5314800</v>
      </c>
      <c r="Y162" s="191"/>
      <c r="Z162" s="191"/>
      <c r="AA162" s="191">
        <v>5314800</v>
      </c>
      <c r="AB162" s="191"/>
      <c r="AC162" s="191"/>
      <c r="AD162" s="192">
        <v>100</v>
      </c>
      <c r="AE162" s="192"/>
    </row>
    <row r="163" spans="2:31" ht="15" customHeight="1" x14ac:dyDescent="0.25">
      <c r="B163" s="5"/>
      <c r="C163" s="5"/>
      <c r="D163" s="5"/>
      <c r="E163" s="5"/>
      <c r="F163" s="5"/>
      <c r="G163" s="5"/>
      <c r="H163" s="189" t="s">
        <v>33</v>
      </c>
      <c r="I163" s="189"/>
      <c r="J163" s="189"/>
      <c r="K163" s="189"/>
      <c r="L163" s="189"/>
      <c r="M163" s="189"/>
      <c r="N163" s="189"/>
      <c r="O163" s="189"/>
      <c r="P163" s="189"/>
      <c r="Q163" s="189"/>
      <c r="R163" s="190" t="s">
        <v>122</v>
      </c>
      <c r="S163" s="190"/>
      <c r="T163" s="190"/>
      <c r="U163" s="4" t="s">
        <v>148</v>
      </c>
      <c r="V163" s="190" t="s">
        <v>34</v>
      </c>
      <c r="W163" s="190"/>
      <c r="X163" s="191">
        <v>1362000</v>
      </c>
      <c r="Y163" s="191"/>
      <c r="Z163" s="191"/>
      <c r="AA163" s="191">
        <v>635171.72</v>
      </c>
      <c r="AB163" s="191"/>
      <c r="AC163" s="191"/>
      <c r="AD163" s="192">
        <v>46.635221732745954</v>
      </c>
      <c r="AE163" s="192"/>
    </row>
    <row r="164" spans="2:31" ht="34.5" customHeight="1" x14ac:dyDescent="0.25">
      <c r="B164" s="5"/>
      <c r="C164" s="5"/>
      <c r="D164" s="5"/>
      <c r="E164" s="5"/>
      <c r="F164" s="5"/>
      <c r="G164" s="5"/>
      <c r="H164" s="6"/>
      <c r="I164" s="189" t="s">
        <v>153</v>
      </c>
      <c r="J164" s="189"/>
      <c r="K164" s="189"/>
      <c r="L164" s="189"/>
      <c r="M164" s="189"/>
      <c r="N164" s="189"/>
      <c r="O164" s="189"/>
      <c r="P164" s="189"/>
      <c r="Q164" s="189"/>
      <c r="R164" s="190" t="s">
        <v>122</v>
      </c>
      <c r="S164" s="190"/>
      <c r="T164" s="190"/>
      <c r="U164" s="4" t="s">
        <v>148</v>
      </c>
      <c r="V164" s="190" t="s">
        <v>154</v>
      </c>
      <c r="W164" s="190"/>
      <c r="X164" s="191">
        <v>1362000</v>
      </c>
      <c r="Y164" s="191"/>
      <c r="Z164" s="191"/>
      <c r="AA164" s="191">
        <v>635171.72</v>
      </c>
      <c r="AB164" s="191"/>
      <c r="AC164" s="191"/>
      <c r="AD164" s="192">
        <v>46.635221732745954</v>
      </c>
      <c r="AE164" s="192"/>
    </row>
    <row r="165" spans="2:31" ht="23.25" customHeight="1" x14ac:dyDescent="0.25">
      <c r="B165" s="5"/>
      <c r="C165" s="5"/>
      <c r="D165" s="5"/>
      <c r="E165" s="5"/>
      <c r="F165" s="5"/>
      <c r="G165" s="189" t="s">
        <v>155</v>
      </c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90" t="s">
        <v>122</v>
      </c>
      <c r="S165" s="190"/>
      <c r="T165" s="190"/>
      <c r="U165" s="4" t="s">
        <v>156</v>
      </c>
      <c r="V165" s="190"/>
      <c r="W165" s="190"/>
      <c r="X165" s="191">
        <v>23693000</v>
      </c>
      <c r="Y165" s="191"/>
      <c r="Z165" s="191"/>
      <c r="AA165" s="191">
        <v>23060455.800000001</v>
      </c>
      <c r="AB165" s="191"/>
      <c r="AC165" s="191"/>
      <c r="AD165" s="192">
        <v>97.330248596631918</v>
      </c>
      <c r="AE165" s="192"/>
    </row>
    <row r="166" spans="2:31" ht="23.25" customHeight="1" x14ac:dyDescent="0.25">
      <c r="B166" s="5"/>
      <c r="C166" s="5"/>
      <c r="D166" s="5"/>
      <c r="E166" s="5"/>
      <c r="F166" s="5"/>
      <c r="G166" s="5"/>
      <c r="H166" s="189" t="s">
        <v>29</v>
      </c>
      <c r="I166" s="189"/>
      <c r="J166" s="189"/>
      <c r="K166" s="189"/>
      <c r="L166" s="189"/>
      <c r="M166" s="189"/>
      <c r="N166" s="189"/>
      <c r="O166" s="189"/>
      <c r="P166" s="189"/>
      <c r="Q166" s="189"/>
      <c r="R166" s="190" t="s">
        <v>122</v>
      </c>
      <c r="S166" s="190"/>
      <c r="T166" s="190"/>
      <c r="U166" s="4" t="s">
        <v>156</v>
      </c>
      <c r="V166" s="190" t="s">
        <v>30</v>
      </c>
      <c r="W166" s="190"/>
      <c r="X166" s="191">
        <v>23693000</v>
      </c>
      <c r="Y166" s="191"/>
      <c r="Z166" s="191"/>
      <c r="AA166" s="191">
        <v>23060455.800000001</v>
      </c>
      <c r="AB166" s="191"/>
      <c r="AC166" s="191"/>
      <c r="AD166" s="192">
        <v>97.330248596631918</v>
      </c>
      <c r="AE166" s="192"/>
    </row>
    <row r="167" spans="2:31" ht="23.25" customHeight="1" x14ac:dyDescent="0.25">
      <c r="B167" s="5"/>
      <c r="C167" s="5"/>
      <c r="D167" s="5"/>
      <c r="E167" s="5"/>
      <c r="F167" s="5"/>
      <c r="G167" s="5"/>
      <c r="H167" s="6"/>
      <c r="I167" s="189" t="s">
        <v>31</v>
      </c>
      <c r="J167" s="189"/>
      <c r="K167" s="189"/>
      <c r="L167" s="189"/>
      <c r="M167" s="189"/>
      <c r="N167" s="189"/>
      <c r="O167" s="189"/>
      <c r="P167" s="189"/>
      <c r="Q167" s="189"/>
      <c r="R167" s="190" t="s">
        <v>122</v>
      </c>
      <c r="S167" s="190"/>
      <c r="T167" s="190"/>
      <c r="U167" s="4" t="s">
        <v>156</v>
      </c>
      <c r="V167" s="190" t="s">
        <v>32</v>
      </c>
      <c r="W167" s="190"/>
      <c r="X167" s="191">
        <v>23693000</v>
      </c>
      <c r="Y167" s="191"/>
      <c r="Z167" s="191"/>
      <c r="AA167" s="191">
        <v>23060455.800000001</v>
      </c>
      <c r="AB167" s="191"/>
      <c r="AC167" s="191"/>
      <c r="AD167" s="192">
        <v>97.330248596631918</v>
      </c>
      <c r="AE167" s="192"/>
    </row>
    <row r="168" spans="2:31" ht="23.25" customHeight="1" x14ac:dyDescent="0.25">
      <c r="B168" s="5"/>
      <c r="C168" s="5"/>
      <c r="D168" s="6"/>
      <c r="E168" s="6"/>
      <c r="F168" s="6"/>
      <c r="G168" s="189" t="s">
        <v>13</v>
      </c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90" t="s">
        <v>122</v>
      </c>
      <c r="S168" s="190"/>
      <c r="T168" s="190"/>
      <c r="U168" s="4" t="s">
        <v>157</v>
      </c>
      <c r="V168" s="190"/>
      <c r="W168" s="190"/>
      <c r="X168" s="191">
        <v>70000</v>
      </c>
      <c r="Y168" s="191"/>
      <c r="Z168" s="191"/>
      <c r="AA168" s="191">
        <v>41750</v>
      </c>
      <c r="AB168" s="191"/>
      <c r="AC168" s="191"/>
      <c r="AD168" s="192">
        <v>59.642857142857139</v>
      </c>
      <c r="AE168" s="192"/>
    </row>
    <row r="169" spans="2:31" ht="15" customHeight="1" x14ac:dyDescent="0.25">
      <c r="B169" s="5"/>
      <c r="C169" s="5"/>
      <c r="D169" s="5"/>
      <c r="E169" s="5"/>
      <c r="F169" s="5"/>
      <c r="G169" s="189" t="s">
        <v>158</v>
      </c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90" t="s">
        <v>122</v>
      </c>
      <c r="S169" s="190"/>
      <c r="T169" s="190"/>
      <c r="U169" s="4" t="s">
        <v>159</v>
      </c>
      <c r="V169" s="190"/>
      <c r="W169" s="190"/>
      <c r="X169" s="191">
        <v>70000</v>
      </c>
      <c r="Y169" s="191"/>
      <c r="Z169" s="191"/>
      <c r="AA169" s="191">
        <v>41750</v>
      </c>
      <c r="AB169" s="191"/>
      <c r="AC169" s="191"/>
      <c r="AD169" s="192">
        <v>59.642857142857139</v>
      </c>
      <c r="AE169" s="192"/>
    </row>
    <row r="170" spans="2:31" ht="23.25" customHeight="1" x14ac:dyDescent="0.25">
      <c r="B170" s="5"/>
      <c r="C170" s="5"/>
      <c r="D170" s="5"/>
      <c r="E170" s="5"/>
      <c r="F170" s="5"/>
      <c r="G170" s="5"/>
      <c r="H170" s="189" t="s">
        <v>29</v>
      </c>
      <c r="I170" s="189"/>
      <c r="J170" s="189"/>
      <c r="K170" s="189"/>
      <c r="L170" s="189"/>
      <c r="M170" s="189"/>
      <c r="N170" s="189"/>
      <c r="O170" s="189"/>
      <c r="P170" s="189"/>
      <c r="Q170" s="189"/>
      <c r="R170" s="190" t="s">
        <v>122</v>
      </c>
      <c r="S170" s="190"/>
      <c r="T170" s="190"/>
      <c r="U170" s="4" t="s">
        <v>159</v>
      </c>
      <c r="V170" s="190" t="s">
        <v>30</v>
      </c>
      <c r="W170" s="190"/>
      <c r="X170" s="191">
        <v>70000</v>
      </c>
      <c r="Y170" s="191"/>
      <c r="Z170" s="191"/>
      <c r="AA170" s="191">
        <v>41750</v>
      </c>
      <c r="AB170" s="191"/>
      <c r="AC170" s="191"/>
      <c r="AD170" s="192">
        <v>59.642857142857139</v>
      </c>
      <c r="AE170" s="192"/>
    </row>
    <row r="171" spans="2:31" ht="23.25" customHeight="1" x14ac:dyDescent="0.25">
      <c r="B171" s="5"/>
      <c r="C171" s="5"/>
      <c r="D171" s="5"/>
      <c r="E171" s="5"/>
      <c r="F171" s="5"/>
      <c r="G171" s="5"/>
      <c r="H171" s="6"/>
      <c r="I171" s="189" t="s">
        <v>31</v>
      </c>
      <c r="J171" s="189"/>
      <c r="K171" s="189"/>
      <c r="L171" s="189"/>
      <c r="M171" s="189"/>
      <c r="N171" s="189"/>
      <c r="O171" s="189"/>
      <c r="P171" s="189"/>
      <c r="Q171" s="189"/>
      <c r="R171" s="190" t="s">
        <v>122</v>
      </c>
      <c r="S171" s="190"/>
      <c r="T171" s="190"/>
      <c r="U171" s="4" t="s">
        <v>159</v>
      </c>
      <c r="V171" s="190" t="s">
        <v>32</v>
      </c>
      <c r="W171" s="190"/>
      <c r="X171" s="191">
        <v>70000</v>
      </c>
      <c r="Y171" s="191"/>
      <c r="Z171" s="191"/>
      <c r="AA171" s="191">
        <v>41750</v>
      </c>
      <c r="AB171" s="191"/>
      <c r="AC171" s="191"/>
      <c r="AD171" s="192">
        <v>59.642857142857139</v>
      </c>
      <c r="AE171" s="192"/>
    </row>
    <row r="172" spans="2:31" ht="15" customHeight="1" x14ac:dyDescent="0.25">
      <c r="B172" s="5"/>
      <c r="C172" s="5"/>
      <c r="D172" s="6"/>
      <c r="E172" s="189" t="s">
        <v>11</v>
      </c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90" t="s">
        <v>122</v>
      </c>
      <c r="S172" s="190"/>
      <c r="T172" s="190"/>
      <c r="U172" s="4" t="s">
        <v>12</v>
      </c>
      <c r="V172" s="190"/>
      <c r="W172" s="190"/>
      <c r="X172" s="191">
        <v>272855195.05000001</v>
      </c>
      <c r="Y172" s="191"/>
      <c r="Z172" s="191"/>
      <c r="AA172" s="191">
        <v>264001046.37</v>
      </c>
      <c r="AB172" s="191"/>
      <c r="AC172" s="191"/>
      <c r="AD172" s="192">
        <v>96.755000879357453</v>
      </c>
      <c r="AE172" s="192"/>
    </row>
    <row r="173" spans="2:31" ht="23.25" customHeight="1" x14ac:dyDescent="0.25">
      <c r="B173" s="5"/>
      <c r="C173" s="5"/>
      <c r="D173" s="6"/>
      <c r="E173" s="6"/>
      <c r="F173" s="6"/>
      <c r="G173" s="189" t="s">
        <v>13</v>
      </c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90" t="s">
        <v>122</v>
      </c>
      <c r="S173" s="190"/>
      <c r="T173" s="190"/>
      <c r="U173" s="4" t="s">
        <v>14</v>
      </c>
      <c r="V173" s="190"/>
      <c r="W173" s="190"/>
      <c r="X173" s="191">
        <v>272855195.05000001</v>
      </c>
      <c r="Y173" s="191"/>
      <c r="Z173" s="191"/>
      <c r="AA173" s="191">
        <v>264001046.37</v>
      </c>
      <c r="AB173" s="191"/>
      <c r="AC173" s="191"/>
      <c r="AD173" s="192">
        <v>96.755000879357453</v>
      </c>
      <c r="AE173" s="192"/>
    </row>
    <row r="174" spans="2:31" ht="15" customHeight="1" x14ac:dyDescent="0.25">
      <c r="B174" s="5"/>
      <c r="C174" s="5"/>
      <c r="D174" s="5"/>
      <c r="E174" s="5"/>
      <c r="F174" s="5"/>
      <c r="G174" s="189" t="s">
        <v>89</v>
      </c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90" t="s">
        <v>122</v>
      </c>
      <c r="S174" s="190"/>
      <c r="T174" s="190"/>
      <c r="U174" s="4" t="s">
        <v>90</v>
      </c>
      <c r="V174" s="190"/>
      <c r="W174" s="190"/>
      <c r="X174" s="191">
        <v>5314091</v>
      </c>
      <c r="Y174" s="191"/>
      <c r="Z174" s="191"/>
      <c r="AA174" s="191">
        <v>4002760.29</v>
      </c>
      <c r="AB174" s="191"/>
      <c r="AC174" s="191"/>
      <c r="AD174" s="192">
        <v>75.323517982661571</v>
      </c>
      <c r="AE174" s="192"/>
    </row>
    <row r="175" spans="2:31" ht="45.75" customHeight="1" x14ac:dyDescent="0.25">
      <c r="B175" s="5"/>
      <c r="C175" s="5"/>
      <c r="D175" s="5"/>
      <c r="E175" s="5"/>
      <c r="F175" s="5"/>
      <c r="G175" s="5"/>
      <c r="H175" s="189" t="s">
        <v>17</v>
      </c>
      <c r="I175" s="189"/>
      <c r="J175" s="189"/>
      <c r="K175" s="189"/>
      <c r="L175" s="189"/>
      <c r="M175" s="189"/>
      <c r="N175" s="189"/>
      <c r="O175" s="189"/>
      <c r="P175" s="189"/>
      <c r="Q175" s="189"/>
      <c r="R175" s="190" t="s">
        <v>122</v>
      </c>
      <c r="S175" s="190"/>
      <c r="T175" s="190"/>
      <c r="U175" s="4" t="s">
        <v>90</v>
      </c>
      <c r="V175" s="190" t="s">
        <v>18</v>
      </c>
      <c r="W175" s="190"/>
      <c r="X175" s="191">
        <v>2090491</v>
      </c>
      <c r="Y175" s="191"/>
      <c r="Z175" s="191"/>
      <c r="AA175" s="191">
        <v>1909576.35</v>
      </c>
      <c r="AB175" s="191"/>
      <c r="AC175" s="191"/>
      <c r="AD175" s="192">
        <v>91.345829759611505</v>
      </c>
      <c r="AE175" s="192"/>
    </row>
    <row r="176" spans="2:31" ht="23.25" customHeight="1" x14ac:dyDescent="0.25">
      <c r="B176" s="5"/>
      <c r="C176" s="5"/>
      <c r="D176" s="5"/>
      <c r="E176" s="5"/>
      <c r="F176" s="5"/>
      <c r="G176" s="5"/>
      <c r="H176" s="6"/>
      <c r="I176" s="189" t="s">
        <v>19</v>
      </c>
      <c r="J176" s="189"/>
      <c r="K176" s="189"/>
      <c r="L176" s="189"/>
      <c r="M176" s="189"/>
      <c r="N176" s="189"/>
      <c r="O176" s="189"/>
      <c r="P176" s="189"/>
      <c r="Q176" s="189"/>
      <c r="R176" s="190" t="s">
        <v>122</v>
      </c>
      <c r="S176" s="190"/>
      <c r="T176" s="190"/>
      <c r="U176" s="4" t="s">
        <v>90</v>
      </c>
      <c r="V176" s="190" t="s">
        <v>20</v>
      </c>
      <c r="W176" s="190"/>
      <c r="X176" s="191">
        <v>2090491</v>
      </c>
      <c r="Y176" s="191"/>
      <c r="Z176" s="191"/>
      <c r="AA176" s="191">
        <v>1909576.35</v>
      </c>
      <c r="AB176" s="191"/>
      <c r="AC176" s="191"/>
      <c r="AD176" s="192">
        <v>91.345829759611505</v>
      </c>
      <c r="AE176" s="192"/>
    </row>
    <row r="177" spans="2:31" ht="23.25" customHeight="1" x14ac:dyDescent="0.25">
      <c r="B177" s="5"/>
      <c r="C177" s="5"/>
      <c r="D177" s="5"/>
      <c r="E177" s="5"/>
      <c r="F177" s="5"/>
      <c r="G177" s="5"/>
      <c r="H177" s="189" t="s">
        <v>29</v>
      </c>
      <c r="I177" s="189"/>
      <c r="J177" s="189"/>
      <c r="K177" s="189"/>
      <c r="L177" s="189"/>
      <c r="M177" s="189"/>
      <c r="N177" s="189"/>
      <c r="O177" s="189"/>
      <c r="P177" s="189"/>
      <c r="Q177" s="189"/>
      <c r="R177" s="190" t="s">
        <v>122</v>
      </c>
      <c r="S177" s="190"/>
      <c r="T177" s="190"/>
      <c r="U177" s="4" t="s">
        <v>90</v>
      </c>
      <c r="V177" s="190" t="s">
        <v>30</v>
      </c>
      <c r="W177" s="190"/>
      <c r="X177" s="191">
        <v>2842600</v>
      </c>
      <c r="Y177" s="191"/>
      <c r="Z177" s="191"/>
      <c r="AA177" s="191">
        <v>1908183.94</v>
      </c>
      <c r="AB177" s="191"/>
      <c r="AC177" s="191"/>
      <c r="AD177" s="192">
        <v>67.128120030957575</v>
      </c>
      <c r="AE177" s="192"/>
    </row>
    <row r="178" spans="2:31" ht="23.25" customHeight="1" x14ac:dyDescent="0.25">
      <c r="B178" s="5"/>
      <c r="C178" s="5"/>
      <c r="D178" s="5"/>
      <c r="E178" s="5"/>
      <c r="F178" s="5"/>
      <c r="G178" s="5"/>
      <c r="H178" s="6"/>
      <c r="I178" s="189" t="s">
        <v>31</v>
      </c>
      <c r="J178" s="189"/>
      <c r="K178" s="189"/>
      <c r="L178" s="189"/>
      <c r="M178" s="189"/>
      <c r="N178" s="189"/>
      <c r="O178" s="189"/>
      <c r="P178" s="189"/>
      <c r="Q178" s="189"/>
      <c r="R178" s="190" t="s">
        <v>122</v>
      </c>
      <c r="S178" s="190"/>
      <c r="T178" s="190"/>
      <c r="U178" s="4" t="s">
        <v>90</v>
      </c>
      <c r="V178" s="190" t="s">
        <v>32</v>
      </c>
      <c r="W178" s="190"/>
      <c r="X178" s="191">
        <v>2842600</v>
      </c>
      <c r="Y178" s="191"/>
      <c r="Z178" s="191"/>
      <c r="AA178" s="191">
        <v>1908183.94</v>
      </c>
      <c r="AB178" s="191"/>
      <c r="AC178" s="191"/>
      <c r="AD178" s="192">
        <v>67.128120030957575</v>
      </c>
      <c r="AE178" s="192"/>
    </row>
    <row r="179" spans="2:31" ht="15" customHeight="1" x14ac:dyDescent="0.25">
      <c r="B179" s="5"/>
      <c r="C179" s="5"/>
      <c r="D179" s="5"/>
      <c r="E179" s="5"/>
      <c r="F179" s="5"/>
      <c r="G179" s="5"/>
      <c r="H179" s="189" t="s">
        <v>91</v>
      </c>
      <c r="I179" s="189"/>
      <c r="J179" s="189"/>
      <c r="K179" s="189"/>
      <c r="L179" s="189"/>
      <c r="M179" s="189"/>
      <c r="N179" s="189"/>
      <c r="O179" s="189"/>
      <c r="P179" s="189"/>
      <c r="Q179" s="189"/>
      <c r="R179" s="190" t="s">
        <v>122</v>
      </c>
      <c r="S179" s="190"/>
      <c r="T179" s="190"/>
      <c r="U179" s="4" t="s">
        <v>90</v>
      </c>
      <c r="V179" s="190" t="s">
        <v>92</v>
      </c>
      <c r="W179" s="190"/>
      <c r="X179" s="191">
        <v>196000</v>
      </c>
      <c r="Y179" s="191"/>
      <c r="Z179" s="191"/>
      <c r="AA179" s="191">
        <v>0</v>
      </c>
      <c r="AB179" s="191"/>
      <c r="AC179" s="191"/>
      <c r="AD179" s="192">
        <v>0</v>
      </c>
      <c r="AE179" s="192"/>
    </row>
    <row r="180" spans="2:31" ht="23.25" customHeight="1" x14ac:dyDescent="0.25">
      <c r="B180" s="5"/>
      <c r="C180" s="5"/>
      <c r="D180" s="5"/>
      <c r="E180" s="5"/>
      <c r="F180" s="5"/>
      <c r="G180" s="5"/>
      <c r="H180" s="6"/>
      <c r="I180" s="189" t="s">
        <v>93</v>
      </c>
      <c r="J180" s="189"/>
      <c r="K180" s="189"/>
      <c r="L180" s="189"/>
      <c r="M180" s="189"/>
      <c r="N180" s="189"/>
      <c r="O180" s="189"/>
      <c r="P180" s="189"/>
      <c r="Q180" s="189"/>
      <c r="R180" s="190" t="s">
        <v>122</v>
      </c>
      <c r="S180" s="190"/>
      <c r="T180" s="190"/>
      <c r="U180" s="4" t="s">
        <v>90</v>
      </c>
      <c r="V180" s="190" t="s">
        <v>94</v>
      </c>
      <c r="W180" s="190"/>
      <c r="X180" s="191">
        <v>196000</v>
      </c>
      <c r="Y180" s="191"/>
      <c r="Z180" s="191"/>
      <c r="AA180" s="191">
        <v>0</v>
      </c>
      <c r="AB180" s="191"/>
      <c r="AC180" s="191"/>
      <c r="AD180" s="192">
        <v>0</v>
      </c>
      <c r="AE180" s="192"/>
    </row>
    <row r="181" spans="2:31" ht="15" customHeight="1" x14ac:dyDescent="0.25">
      <c r="B181" s="5"/>
      <c r="C181" s="5"/>
      <c r="D181" s="5"/>
      <c r="E181" s="5"/>
      <c r="F181" s="5"/>
      <c r="G181" s="5"/>
      <c r="H181" s="189" t="s">
        <v>33</v>
      </c>
      <c r="I181" s="189"/>
      <c r="J181" s="189"/>
      <c r="K181" s="189"/>
      <c r="L181" s="189"/>
      <c r="M181" s="189"/>
      <c r="N181" s="189"/>
      <c r="O181" s="189"/>
      <c r="P181" s="189"/>
      <c r="Q181" s="189"/>
      <c r="R181" s="190" t="s">
        <v>122</v>
      </c>
      <c r="S181" s="190"/>
      <c r="T181" s="190"/>
      <c r="U181" s="4" t="s">
        <v>90</v>
      </c>
      <c r="V181" s="190" t="s">
        <v>34</v>
      </c>
      <c r="W181" s="190"/>
      <c r="X181" s="191">
        <v>185000</v>
      </c>
      <c r="Y181" s="191"/>
      <c r="Z181" s="191"/>
      <c r="AA181" s="191">
        <v>185000</v>
      </c>
      <c r="AB181" s="191"/>
      <c r="AC181" s="191"/>
      <c r="AD181" s="192">
        <v>100</v>
      </c>
      <c r="AE181" s="192"/>
    </row>
    <row r="182" spans="2:31" ht="15" customHeight="1" x14ac:dyDescent="0.25">
      <c r="B182" s="5"/>
      <c r="C182" s="5"/>
      <c r="D182" s="5"/>
      <c r="E182" s="5"/>
      <c r="F182" s="5"/>
      <c r="G182" s="5"/>
      <c r="H182" s="6"/>
      <c r="I182" s="189" t="s">
        <v>35</v>
      </c>
      <c r="J182" s="189"/>
      <c r="K182" s="189"/>
      <c r="L182" s="189"/>
      <c r="M182" s="189"/>
      <c r="N182" s="189"/>
      <c r="O182" s="189"/>
      <c r="P182" s="189"/>
      <c r="Q182" s="189"/>
      <c r="R182" s="190" t="s">
        <v>122</v>
      </c>
      <c r="S182" s="190"/>
      <c r="T182" s="190"/>
      <c r="U182" s="4" t="s">
        <v>90</v>
      </c>
      <c r="V182" s="190" t="s">
        <v>36</v>
      </c>
      <c r="W182" s="190"/>
      <c r="X182" s="191">
        <v>185000</v>
      </c>
      <c r="Y182" s="191"/>
      <c r="Z182" s="191"/>
      <c r="AA182" s="191">
        <v>185000</v>
      </c>
      <c r="AB182" s="191"/>
      <c r="AC182" s="191"/>
      <c r="AD182" s="192">
        <v>100</v>
      </c>
      <c r="AE182" s="192"/>
    </row>
    <row r="183" spans="2:31" ht="15" customHeight="1" x14ac:dyDescent="0.25">
      <c r="B183" s="5"/>
      <c r="C183" s="5"/>
      <c r="D183" s="5"/>
      <c r="E183" s="5"/>
      <c r="F183" s="5"/>
      <c r="G183" s="189" t="s">
        <v>105</v>
      </c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90" t="s">
        <v>122</v>
      </c>
      <c r="S183" s="190"/>
      <c r="T183" s="190"/>
      <c r="U183" s="4" t="s">
        <v>106</v>
      </c>
      <c r="V183" s="190"/>
      <c r="W183" s="190"/>
      <c r="X183" s="191">
        <v>745000</v>
      </c>
      <c r="Y183" s="191"/>
      <c r="Z183" s="191"/>
      <c r="AA183" s="191">
        <v>541399.4</v>
      </c>
      <c r="AB183" s="191"/>
      <c r="AC183" s="191"/>
      <c r="AD183" s="192">
        <v>72.67106040268456</v>
      </c>
      <c r="AE183" s="192"/>
    </row>
    <row r="184" spans="2:31" ht="15" customHeight="1" x14ac:dyDescent="0.25">
      <c r="B184" s="5"/>
      <c r="C184" s="5"/>
      <c r="D184" s="5"/>
      <c r="E184" s="5"/>
      <c r="F184" s="5"/>
      <c r="G184" s="5"/>
      <c r="H184" s="189" t="s">
        <v>33</v>
      </c>
      <c r="I184" s="189"/>
      <c r="J184" s="189"/>
      <c r="K184" s="189"/>
      <c r="L184" s="189"/>
      <c r="M184" s="189"/>
      <c r="N184" s="189"/>
      <c r="O184" s="189"/>
      <c r="P184" s="189"/>
      <c r="Q184" s="189"/>
      <c r="R184" s="190" t="s">
        <v>122</v>
      </c>
      <c r="S184" s="190"/>
      <c r="T184" s="190"/>
      <c r="U184" s="4" t="s">
        <v>106</v>
      </c>
      <c r="V184" s="190" t="s">
        <v>34</v>
      </c>
      <c r="W184" s="190"/>
      <c r="X184" s="191">
        <v>745000</v>
      </c>
      <c r="Y184" s="191"/>
      <c r="Z184" s="191"/>
      <c r="AA184" s="191">
        <v>541399.4</v>
      </c>
      <c r="AB184" s="191"/>
      <c r="AC184" s="191"/>
      <c r="AD184" s="192">
        <v>72.67106040268456</v>
      </c>
      <c r="AE184" s="192"/>
    </row>
    <row r="185" spans="2:31" ht="15" customHeight="1" x14ac:dyDescent="0.25">
      <c r="B185" s="5"/>
      <c r="C185" s="5"/>
      <c r="D185" s="5"/>
      <c r="E185" s="5"/>
      <c r="F185" s="5"/>
      <c r="G185" s="5"/>
      <c r="H185" s="6"/>
      <c r="I185" s="189" t="s">
        <v>35</v>
      </c>
      <c r="J185" s="189"/>
      <c r="K185" s="189"/>
      <c r="L185" s="189"/>
      <c r="M185" s="189"/>
      <c r="N185" s="189"/>
      <c r="O185" s="189"/>
      <c r="P185" s="189"/>
      <c r="Q185" s="189"/>
      <c r="R185" s="190" t="s">
        <v>122</v>
      </c>
      <c r="S185" s="190"/>
      <c r="T185" s="190"/>
      <c r="U185" s="4" t="s">
        <v>106</v>
      </c>
      <c r="V185" s="190" t="s">
        <v>36</v>
      </c>
      <c r="W185" s="190"/>
      <c r="X185" s="191">
        <v>500000</v>
      </c>
      <c r="Y185" s="191"/>
      <c r="Z185" s="191"/>
      <c r="AA185" s="191">
        <v>367759.4</v>
      </c>
      <c r="AB185" s="191"/>
      <c r="AC185" s="191"/>
      <c r="AD185" s="192">
        <v>73.551879999999997</v>
      </c>
      <c r="AE185" s="192"/>
    </row>
    <row r="186" spans="2:31" ht="23.25" customHeight="1" x14ac:dyDescent="0.25">
      <c r="B186" s="5"/>
      <c r="C186" s="5"/>
      <c r="D186" s="5"/>
      <c r="E186" s="5"/>
      <c r="F186" s="5"/>
      <c r="G186" s="5"/>
      <c r="H186" s="6"/>
      <c r="I186" s="189" t="s">
        <v>160</v>
      </c>
      <c r="J186" s="189"/>
      <c r="K186" s="189"/>
      <c r="L186" s="189"/>
      <c r="M186" s="189"/>
      <c r="N186" s="189"/>
      <c r="O186" s="189"/>
      <c r="P186" s="189"/>
      <c r="Q186" s="189"/>
      <c r="R186" s="190" t="s">
        <v>122</v>
      </c>
      <c r="S186" s="190"/>
      <c r="T186" s="190"/>
      <c r="U186" s="4" t="s">
        <v>106</v>
      </c>
      <c r="V186" s="190" t="s">
        <v>161</v>
      </c>
      <c r="W186" s="190"/>
      <c r="X186" s="191">
        <v>245000</v>
      </c>
      <c r="Y186" s="191"/>
      <c r="Z186" s="191"/>
      <c r="AA186" s="191">
        <v>173640</v>
      </c>
      <c r="AB186" s="191"/>
      <c r="AC186" s="191"/>
      <c r="AD186" s="192">
        <v>70.873469387755108</v>
      </c>
      <c r="AE186" s="192"/>
    </row>
    <row r="187" spans="2:31" ht="23.25" customHeight="1" x14ac:dyDescent="0.25">
      <c r="B187" s="5"/>
      <c r="C187" s="5"/>
      <c r="D187" s="5"/>
      <c r="E187" s="5"/>
      <c r="F187" s="5"/>
      <c r="G187" s="189" t="s">
        <v>162</v>
      </c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90" t="s">
        <v>122</v>
      </c>
      <c r="S187" s="190"/>
      <c r="T187" s="190"/>
      <c r="U187" s="4" t="s">
        <v>163</v>
      </c>
      <c r="V187" s="190"/>
      <c r="W187" s="190"/>
      <c r="X187" s="191">
        <v>805000</v>
      </c>
      <c r="Y187" s="191"/>
      <c r="Z187" s="191"/>
      <c r="AA187" s="191">
        <v>804209.49</v>
      </c>
      <c r="AB187" s="191"/>
      <c r="AC187" s="191"/>
      <c r="AD187" s="192">
        <v>99.901799999999994</v>
      </c>
      <c r="AE187" s="192"/>
    </row>
    <row r="188" spans="2:31" ht="45.75" customHeight="1" x14ac:dyDescent="0.25">
      <c r="B188" s="5"/>
      <c r="C188" s="5"/>
      <c r="D188" s="5"/>
      <c r="E188" s="5"/>
      <c r="F188" s="5"/>
      <c r="G188" s="5"/>
      <c r="H188" s="189" t="s">
        <v>17</v>
      </c>
      <c r="I188" s="189"/>
      <c r="J188" s="189"/>
      <c r="K188" s="189"/>
      <c r="L188" s="189"/>
      <c r="M188" s="189"/>
      <c r="N188" s="189"/>
      <c r="O188" s="189"/>
      <c r="P188" s="189"/>
      <c r="Q188" s="189"/>
      <c r="R188" s="190" t="s">
        <v>122</v>
      </c>
      <c r="S188" s="190"/>
      <c r="T188" s="190"/>
      <c r="U188" s="4" t="s">
        <v>163</v>
      </c>
      <c r="V188" s="190" t="s">
        <v>18</v>
      </c>
      <c r="W188" s="190"/>
      <c r="X188" s="191">
        <v>805000</v>
      </c>
      <c r="Y188" s="191"/>
      <c r="Z188" s="191"/>
      <c r="AA188" s="191">
        <v>804209.49</v>
      </c>
      <c r="AB188" s="191"/>
      <c r="AC188" s="191"/>
      <c r="AD188" s="192">
        <v>99.901799999999994</v>
      </c>
      <c r="AE188" s="192"/>
    </row>
    <row r="189" spans="2:31" ht="23.25" customHeight="1" x14ac:dyDescent="0.25">
      <c r="B189" s="5"/>
      <c r="C189" s="5"/>
      <c r="D189" s="5"/>
      <c r="E189" s="5"/>
      <c r="F189" s="5"/>
      <c r="G189" s="5"/>
      <c r="H189" s="6"/>
      <c r="I189" s="189" t="s">
        <v>19</v>
      </c>
      <c r="J189" s="189"/>
      <c r="K189" s="189"/>
      <c r="L189" s="189"/>
      <c r="M189" s="189"/>
      <c r="N189" s="189"/>
      <c r="O189" s="189"/>
      <c r="P189" s="189"/>
      <c r="Q189" s="189"/>
      <c r="R189" s="190" t="s">
        <v>122</v>
      </c>
      <c r="S189" s="190"/>
      <c r="T189" s="190"/>
      <c r="U189" s="4" t="s">
        <v>163</v>
      </c>
      <c r="V189" s="190" t="s">
        <v>20</v>
      </c>
      <c r="W189" s="190"/>
      <c r="X189" s="191">
        <v>805000</v>
      </c>
      <c r="Y189" s="191"/>
      <c r="Z189" s="191"/>
      <c r="AA189" s="191">
        <v>804209.49</v>
      </c>
      <c r="AB189" s="191"/>
      <c r="AC189" s="191"/>
      <c r="AD189" s="192">
        <v>99.901799999999994</v>
      </c>
      <c r="AE189" s="192"/>
    </row>
    <row r="190" spans="2:31" ht="34.5" customHeight="1" x14ac:dyDescent="0.25">
      <c r="B190" s="5"/>
      <c r="C190" s="5"/>
      <c r="D190" s="5"/>
      <c r="E190" s="5"/>
      <c r="F190" s="5"/>
      <c r="G190" s="189" t="s">
        <v>164</v>
      </c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90" t="s">
        <v>122</v>
      </c>
      <c r="S190" s="190"/>
      <c r="T190" s="190"/>
      <c r="U190" s="4" t="s">
        <v>165</v>
      </c>
      <c r="V190" s="190"/>
      <c r="W190" s="190"/>
      <c r="X190" s="191">
        <v>94880401.069999993</v>
      </c>
      <c r="Y190" s="191"/>
      <c r="Z190" s="191"/>
      <c r="AA190" s="191">
        <v>94880397.230000004</v>
      </c>
      <c r="AB190" s="191"/>
      <c r="AC190" s="191"/>
      <c r="AD190" s="192">
        <v>99.99999595279958</v>
      </c>
      <c r="AE190" s="192"/>
    </row>
    <row r="191" spans="2:31" ht="45.75" customHeight="1" x14ac:dyDescent="0.25">
      <c r="B191" s="5"/>
      <c r="C191" s="5"/>
      <c r="D191" s="5"/>
      <c r="E191" s="5"/>
      <c r="F191" s="5"/>
      <c r="G191" s="5"/>
      <c r="H191" s="189" t="s">
        <v>17</v>
      </c>
      <c r="I191" s="189"/>
      <c r="J191" s="189"/>
      <c r="K191" s="189"/>
      <c r="L191" s="189"/>
      <c r="M191" s="189"/>
      <c r="N191" s="189"/>
      <c r="O191" s="189"/>
      <c r="P191" s="189"/>
      <c r="Q191" s="189"/>
      <c r="R191" s="190" t="s">
        <v>122</v>
      </c>
      <c r="S191" s="190"/>
      <c r="T191" s="190"/>
      <c r="U191" s="4" t="s">
        <v>165</v>
      </c>
      <c r="V191" s="190" t="s">
        <v>18</v>
      </c>
      <c r="W191" s="190"/>
      <c r="X191" s="191">
        <v>90571766.069999993</v>
      </c>
      <c r="Y191" s="191"/>
      <c r="Z191" s="191"/>
      <c r="AA191" s="191">
        <v>90571766.069999993</v>
      </c>
      <c r="AB191" s="191"/>
      <c r="AC191" s="191"/>
      <c r="AD191" s="192">
        <v>100</v>
      </c>
      <c r="AE191" s="192"/>
    </row>
    <row r="192" spans="2:31" ht="15" customHeight="1" x14ac:dyDescent="0.25">
      <c r="B192" s="5"/>
      <c r="C192" s="5"/>
      <c r="D192" s="5"/>
      <c r="E192" s="5"/>
      <c r="F192" s="5"/>
      <c r="G192" s="5"/>
      <c r="H192" s="6"/>
      <c r="I192" s="189" t="s">
        <v>129</v>
      </c>
      <c r="J192" s="189"/>
      <c r="K192" s="189"/>
      <c r="L192" s="189"/>
      <c r="M192" s="189"/>
      <c r="N192" s="189"/>
      <c r="O192" s="189"/>
      <c r="P192" s="189"/>
      <c r="Q192" s="189"/>
      <c r="R192" s="190" t="s">
        <v>122</v>
      </c>
      <c r="S192" s="190"/>
      <c r="T192" s="190"/>
      <c r="U192" s="4" t="s">
        <v>165</v>
      </c>
      <c r="V192" s="190" t="s">
        <v>130</v>
      </c>
      <c r="W192" s="190"/>
      <c r="X192" s="191">
        <v>90571766.069999993</v>
      </c>
      <c r="Y192" s="191"/>
      <c r="Z192" s="191"/>
      <c r="AA192" s="191">
        <v>90571766.069999993</v>
      </c>
      <c r="AB192" s="191"/>
      <c r="AC192" s="191"/>
      <c r="AD192" s="192">
        <v>100</v>
      </c>
      <c r="AE192" s="192"/>
    </row>
    <row r="193" spans="2:31" ht="23.25" customHeight="1" x14ac:dyDescent="0.25">
      <c r="B193" s="5"/>
      <c r="C193" s="5"/>
      <c r="D193" s="5"/>
      <c r="E193" s="5"/>
      <c r="F193" s="5"/>
      <c r="G193" s="5"/>
      <c r="H193" s="189" t="s">
        <v>29</v>
      </c>
      <c r="I193" s="189"/>
      <c r="J193" s="189"/>
      <c r="K193" s="189"/>
      <c r="L193" s="189"/>
      <c r="M193" s="189"/>
      <c r="N193" s="189"/>
      <c r="O193" s="189"/>
      <c r="P193" s="189"/>
      <c r="Q193" s="189"/>
      <c r="R193" s="190" t="s">
        <v>122</v>
      </c>
      <c r="S193" s="190"/>
      <c r="T193" s="190"/>
      <c r="U193" s="4" t="s">
        <v>165</v>
      </c>
      <c r="V193" s="190" t="s">
        <v>30</v>
      </c>
      <c r="W193" s="190"/>
      <c r="X193" s="191">
        <v>4272788.83</v>
      </c>
      <c r="Y193" s="191"/>
      <c r="Z193" s="191"/>
      <c r="AA193" s="191">
        <v>4272784.99</v>
      </c>
      <c r="AB193" s="191"/>
      <c r="AC193" s="191"/>
      <c r="AD193" s="192">
        <v>99.999910128954355</v>
      </c>
      <c r="AE193" s="192"/>
    </row>
    <row r="194" spans="2:31" ht="23.25" customHeight="1" x14ac:dyDescent="0.25">
      <c r="B194" s="5"/>
      <c r="C194" s="5"/>
      <c r="D194" s="5"/>
      <c r="E194" s="5"/>
      <c r="F194" s="5"/>
      <c r="G194" s="5"/>
      <c r="H194" s="6"/>
      <c r="I194" s="189" t="s">
        <v>31</v>
      </c>
      <c r="J194" s="189"/>
      <c r="K194" s="189"/>
      <c r="L194" s="189"/>
      <c r="M194" s="189"/>
      <c r="N194" s="189"/>
      <c r="O194" s="189"/>
      <c r="P194" s="189"/>
      <c r="Q194" s="189"/>
      <c r="R194" s="190" t="s">
        <v>122</v>
      </c>
      <c r="S194" s="190"/>
      <c r="T194" s="190"/>
      <c r="U194" s="4" t="s">
        <v>165</v>
      </c>
      <c r="V194" s="190" t="s">
        <v>32</v>
      </c>
      <c r="W194" s="190"/>
      <c r="X194" s="191">
        <v>4272788.83</v>
      </c>
      <c r="Y194" s="191"/>
      <c r="Z194" s="191"/>
      <c r="AA194" s="191">
        <v>4272784.99</v>
      </c>
      <c r="AB194" s="191"/>
      <c r="AC194" s="191"/>
      <c r="AD194" s="192">
        <v>99.999910128954355</v>
      </c>
      <c r="AE194" s="192"/>
    </row>
    <row r="195" spans="2:31" ht="15" customHeight="1" x14ac:dyDescent="0.25">
      <c r="B195" s="5"/>
      <c r="C195" s="5"/>
      <c r="D195" s="5"/>
      <c r="E195" s="5"/>
      <c r="F195" s="5"/>
      <c r="G195" s="5"/>
      <c r="H195" s="189" t="s">
        <v>91</v>
      </c>
      <c r="I195" s="189"/>
      <c r="J195" s="189"/>
      <c r="K195" s="189"/>
      <c r="L195" s="189"/>
      <c r="M195" s="189"/>
      <c r="N195" s="189"/>
      <c r="O195" s="189"/>
      <c r="P195" s="189"/>
      <c r="Q195" s="189"/>
      <c r="R195" s="190" t="s">
        <v>122</v>
      </c>
      <c r="S195" s="190"/>
      <c r="T195" s="190"/>
      <c r="U195" s="4" t="s">
        <v>165</v>
      </c>
      <c r="V195" s="190" t="s">
        <v>92</v>
      </c>
      <c r="W195" s="190"/>
      <c r="X195" s="191">
        <v>2741.16</v>
      </c>
      <c r="Y195" s="191"/>
      <c r="Z195" s="191"/>
      <c r="AA195" s="191">
        <v>2741.16</v>
      </c>
      <c r="AB195" s="191"/>
      <c r="AC195" s="191"/>
      <c r="AD195" s="192">
        <v>100</v>
      </c>
      <c r="AE195" s="192"/>
    </row>
    <row r="196" spans="2:31" ht="23.25" customHeight="1" x14ac:dyDescent="0.25">
      <c r="B196" s="5"/>
      <c r="C196" s="5"/>
      <c r="D196" s="5"/>
      <c r="E196" s="5"/>
      <c r="F196" s="5"/>
      <c r="G196" s="5"/>
      <c r="H196" s="6"/>
      <c r="I196" s="189" t="s">
        <v>93</v>
      </c>
      <c r="J196" s="189"/>
      <c r="K196" s="189"/>
      <c r="L196" s="189"/>
      <c r="M196" s="189"/>
      <c r="N196" s="189"/>
      <c r="O196" s="189"/>
      <c r="P196" s="189"/>
      <c r="Q196" s="189"/>
      <c r="R196" s="190" t="s">
        <v>122</v>
      </c>
      <c r="S196" s="190"/>
      <c r="T196" s="190"/>
      <c r="U196" s="4" t="s">
        <v>165</v>
      </c>
      <c r="V196" s="190" t="s">
        <v>94</v>
      </c>
      <c r="W196" s="190"/>
      <c r="X196" s="191">
        <v>2741.16</v>
      </c>
      <c r="Y196" s="191"/>
      <c r="Z196" s="191"/>
      <c r="AA196" s="191">
        <v>2741.16</v>
      </c>
      <c r="AB196" s="191"/>
      <c r="AC196" s="191"/>
      <c r="AD196" s="192">
        <v>100</v>
      </c>
      <c r="AE196" s="192"/>
    </row>
    <row r="197" spans="2:31" ht="15" customHeight="1" x14ac:dyDescent="0.25">
      <c r="B197" s="5"/>
      <c r="C197" s="5"/>
      <c r="D197" s="5"/>
      <c r="E197" s="5"/>
      <c r="F197" s="5"/>
      <c r="G197" s="5"/>
      <c r="H197" s="189" t="s">
        <v>33</v>
      </c>
      <c r="I197" s="189"/>
      <c r="J197" s="189"/>
      <c r="K197" s="189"/>
      <c r="L197" s="189"/>
      <c r="M197" s="189"/>
      <c r="N197" s="189"/>
      <c r="O197" s="189"/>
      <c r="P197" s="189"/>
      <c r="Q197" s="189"/>
      <c r="R197" s="190" t="s">
        <v>122</v>
      </c>
      <c r="S197" s="190"/>
      <c r="T197" s="190"/>
      <c r="U197" s="4" t="s">
        <v>165</v>
      </c>
      <c r="V197" s="190" t="s">
        <v>34</v>
      </c>
      <c r="W197" s="190"/>
      <c r="X197" s="191">
        <v>33105.01</v>
      </c>
      <c r="Y197" s="191"/>
      <c r="Z197" s="191"/>
      <c r="AA197" s="191">
        <v>33105.01</v>
      </c>
      <c r="AB197" s="191"/>
      <c r="AC197" s="191"/>
      <c r="AD197" s="192">
        <v>100</v>
      </c>
      <c r="AE197" s="192"/>
    </row>
    <row r="198" spans="2:31" ht="15" customHeight="1" x14ac:dyDescent="0.25">
      <c r="B198" s="5"/>
      <c r="C198" s="5"/>
      <c r="D198" s="5"/>
      <c r="E198" s="5"/>
      <c r="F198" s="5"/>
      <c r="G198" s="5"/>
      <c r="H198" s="6"/>
      <c r="I198" s="189" t="s">
        <v>35</v>
      </c>
      <c r="J198" s="189"/>
      <c r="K198" s="189"/>
      <c r="L198" s="189"/>
      <c r="M198" s="189"/>
      <c r="N198" s="189"/>
      <c r="O198" s="189"/>
      <c r="P198" s="189"/>
      <c r="Q198" s="189"/>
      <c r="R198" s="190" t="s">
        <v>122</v>
      </c>
      <c r="S198" s="190"/>
      <c r="T198" s="190"/>
      <c r="U198" s="4" t="s">
        <v>165</v>
      </c>
      <c r="V198" s="190" t="s">
        <v>36</v>
      </c>
      <c r="W198" s="190"/>
      <c r="X198" s="191">
        <v>33105.01</v>
      </c>
      <c r="Y198" s="191"/>
      <c r="Z198" s="191"/>
      <c r="AA198" s="191">
        <v>33105.01</v>
      </c>
      <c r="AB198" s="191"/>
      <c r="AC198" s="191"/>
      <c r="AD198" s="192">
        <v>100</v>
      </c>
      <c r="AE198" s="192"/>
    </row>
    <row r="199" spans="2:31" ht="34.5" customHeight="1" x14ac:dyDescent="0.25">
      <c r="B199" s="5"/>
      <c r="C199" s="5"/>
      <c r="D199" s="5"/>
      <c r="E199" s="5"/>
      <c r="F199" s="5"/>
      <c r="G199" s="189" t="s">
        <v>166</v>
      </c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90" t="s">
        <v>122</v>
      </c>
      <c r="S199" s="190"/>
      <c r="T199" s="190"/>
      <c r="U199" s="4" t="s">
        <v>167</v>
      </c>
      <c r="V199" s="190"/>
      <c r="W199" s="190"/>
      <c r="X199" s="191">
        <v>171110702.97999999</v>
      </c>
      <c r="Y199" s="191"/>
      <c r="Z199" s="191"/>
      <c r="AA199" s="191">
        <v>163772279.96000001</v>
      </c>
      <c r="AB199" s="191"/>
      <c r="AC199" s="191"/>
      <c r="AD199" s="192">
        <v>95.711300992751035</v>
      </c>
      <c r="AE199" s="192"/>
    </row>
    <row r="200" spans="2:31" ht="45.75" customHeight="1" x14ac:dyDescent="0.25">
      <c r="B200" s="5"/>
      <c r="C200" s="5"/>
      <c r="D200" s="5"/>
      <c r="E200" s="5"/>
      <c r="F200" s="5"/>
      <c r="G200" s="5"/>
      <c r="H200" s="189" t="s">
        <v>17</v>
      </c>
      <c r="I200" s="189"/>
      <c r="J200" s="189"/>
      <c r="K200" s="189"/>
      <c r="L200" s="189"/>
      <c r="M200" s="189"/>
      <c r="N200" s="189"/>
      <c r="O200" s="189"/>
      <c r="P200" s="189"/>
      <c r="Q200" s="189"/>
      <c r="R200" s="190" t="s">
        <v>122</v>
      </c>
      <c r="S200" s="190"/>
      <c r="T200" s="190"/>
      <c r="U200" s="4" t="s">
        <v>167</v>
      </c>
      <c r="V200" s="190" t="s">
        <v>18</v>
      </c>
      <c r="W200" s="190"/>
      <c r="X200" s="191">
        <v>131261131.70999999</v>
      </c>
      <c r="Y200" s="191"/>
      <c r="Z200" s="191"/>
      <c r="AA200" s="191">
        <v>131248281.73</v>
      </c>
      <c r="AB200" s="191"/>
      <c r="AC200" s="191"/>
      <c r="AD200" s="192">
        <v>99.990210369335855</v>
      </c>
      <c r="AE200" s="192"/>
    </row>
    <row r="201" spans="2:31" ht="15" customHeight="1" x14ac:dyDescent="0.25">
      <c r="B201" s="5"/>
      <c r="C201" s="5"/>
      <c r="D201" s="5"/>
      <c r="E201" s="5"/>
      <c r="F201" s="5"/>
      <c r="G201" s="5"/>
      <c r="H201" s="6"/>
      <c r="I201" s="189" t="s">
        <v>129</v>
      </c>
      <c r="J201" s="189"/>
      <c r="K201" s="189"/>
      <c r="L201" s="189"/>
      <c r="M201" s="189"/>
      <c r="N201" s="189"/>
      <c r="O201" s="189"/>
      <c r="P201" s="189"/>
      <c r="Q201" s="189"/>
      <c r="R201" s="190" t="s">
        <v>122</v>
      </c>
      <c r="S201" s="190"/>
      <c r="T201" s="190"/>
      <c r="U201" s="4" t="s">
        <v>167</v>
      </c>
      <c r="V201" s="190" t="s">
        <v>130</v>
      </c>
      <c r="W201" s="190"/>
      <c r="X201" s="191">
        <v>131261131.70999999</v>
      </c>
      <c r="Y201" s="191"/>
      <c r="Z201" s="191"/>
      <c r="AA201" s="191">
        <v>131248281.73</v>
      </c>
      <c r="AB201" s="191"/>
      <c r="AC201" s="191"/>
      <c r="AD201" s="192">
        <v>99.990210369335855</v>
      </c>
      <c r="AE201" s="192"/>
    </row>
    <row r="202" spans="2:31" ht="23.25" customHeight="1" x14ac:dyDescent="0.25">
      <c r="B202" s="5"/>
      <c r="C202" s="5"/>
      <c r="D202" s="5"/>
      <c r="E202" s="5"/>
      <c r="F202" s="5"/>
      <c r="G202" s="5"/>
      <c r="H202" s="189" t="s">
        <v>29</v>
      </c>
      <c r="I202" s="189"/>
      <c r="J202" s="189"/>
      <c r="K202" s="189"/>
      <c r="L202" s="189"/>
      <c r="M202" s="189"/>
      <c r="N202" s="189"/>
      <c r="O202" s="189"/>
      <c r="P202" s="189"/>
      <c r="Q202" s="189"/>
      <c r="R202" s="190" t="s">
        <v>122</v>
      </c>
      <c r="S202" s="190"/>
      <c r="T202" s="190"/>
      <c r="U202" s="4" t="s">
        <v>167</v>
      </c>
      <c r="V202" s="190" t="s">
        <v>30</v>
      </c>
      <c r="W202" s="190"/>
      <c r="X202" s="191">
        <v>38327943.350000001</v>
      </c>
      <c r="Y202" s="191"/>
      <c r="Z202" s="191"/>
      <c r="AA202" s="191">
        <v>31002370.370000001</v>
      </c>
      <c r="AB202" s="191"/>
      <c r="AC202" s="191"/>
      <c r="AD202" s="192">
        <v>80.88712218888206</v>
      </c>
      <c r="AE202" s="192"/>
    </row>
    <row r="203" spans="2:31" ht="23.25" customHeight="1" x14ac:dyDescent="0.25">
      <c r="B203" s="5"/>
      <c r="C203" s="5"/>
      <c r="D203" s="5"/>
      <c r="E203" s="5"/>
      <c r="F203" s="5"/>
      <c r="G203" s="5"/>
      <c r="H203" s="6"/>
      <c r="I203" s="189" t="s">
        <v>31</v>
      </c>
      <c r="J203" s="189"/>
      <c r="K203" s="189"/>
      <c r="L203" s="189"/>
      <c r="M203" s="189"/>
      <c r="N203" s="189"/>
      <c r="O203" s="189"/>
      <c r="P203" s="189"/>
      <c r="Q203" s="189"/>
      <c r="R203" s="190" t="s">
        <v>122</v>
      </c>
      <c r="S203" s="190"/>
      <c r="T203" s="190"/>
      <c r="U203" s="4" t="s">
        <v>167</v>
      </c>
      <c r="V203" s="190" t="s">
        <v>32</v>
      </c>
      <c r="W203" s="190"/>
      <c r="X203" s="191">
        <v>38327943.350000001</v>
      </c>
      <c r="Y203" s="191"/>
      <c r="Z203" s="191"/>
      <c r="AA203" s="191">
        <v>31002370.370000001</v>
      </c>
      <c r="AB203" s="191"/>
      <c r="AC203" s="191"/>
      <c r="AD203" s="192">
        <v>80.88712218888206</v>
      </c>
      <c r="AE203" s="192"/>
    </row>
    <row r="204" spans="2:31" ht="15" customHeight="1" x14ac:dyDescent="0.25">
      <c r="B204" s="5"/>
      <c r="C204" s="5"/>
      <c r="D204" s="5"/>
      <c r="E204" s="5"/>
      <c r="F204" s="5"/>
      <c r="G204" s="5"/>
      <c r="H204" s="189" t="s">
        <v>91</v>
      </c>
      <c r="I204" s="189"/>
      <c r="J204" s="189"/>
      <c r="K204" s="189"/>
      <c r="L204" s="189"/>
      <c r="M204" s="189"/>
      <c r="N204" s="189"/>
      <c r="O204" s="189"/>
      <c r="P204" s="189"/>
      <c r="Q204" s="189"/>
      <c r="R204" s="190" t="s">
        <v>122</v>
      </c>
      <c r="S204" s="190"/>
      <c r="T204" s="190"/>
      <c r="U204" s="4" t="s">
        <v>167</v>
      </c>
      <c r="V204" s="190" t="s">
        <v>92</v>
      </c>
      <c r="W204" s="190"/>
      <c r="X204" s="191">
        <v>1370.58</v>
      </c>
      <c r="Y204" s="191"/>
      <c r="Z204" s="191"/>
      <c r="AA204" s="191">
        <v>1370.58</v>
      </c>
      <c r="AB204" s="191"/>
      <c r="AC204" s="191"/>
      <c r="AD204" s="192">
        <v>100</v>
      </c>
      <c r="AE204" s="192"/>
    </row>
    <row r="205" spans="2:31" ht="23.25" customHeight="1" x14ac:dyDescent="0.25">
      <c r="B205" s="5"/>
      <c r="C205" s="5"/>
      <c r="D205" s="5"/>
      <c r="E205" s="5"/>
      <c r="F205" s="5"/>
      <c r="G205" s="5"/>
      <c r="H205" s="6"/>
      <c r="I205" s="189" t="s">
        <v>93</v>
      </c>
      <c r="J205" s="189"/>
      <c r="K205" s="189"/>
      <c r="L205" s="189"/>
      <c r="M205" s="189"/>
      <c r="N205" s="189"/>
      <c r="O205" s="189"/>
      <c r="P205" s="189"/>
      <c r="Q205" s="189"/>
      <c r="R205" s="190" t="s">
        <v>122</v>
      </c>
      <c r="S205" s="190"/>
      <c r="T205" s="190"/>
      <c r="U205" s="4" t="s">
        <v>167</v>
      </c>
      <c r="V205" s="190" t="s">
        <v>94</v>
      </c>
      <c r="W205" s="190"/>
      <c r="X205" s="191">
        <v>1370.58</v>
      </c>
      <c r="Y205" s="191"/>
      <c r="Z205" s="191"/>
      <c r="AA205" s="191">
        <v>1370.58</v>
      </c>
      <c r="AB205" s="191"/>
      <c r="AC205" s="191"/>
      <c r="AD205" s="192">
        <v>100</v>
      </c>
      <c r="AE205" s="192"/>
    </row>
    <row r="206" spans="2:31" ht="15" customHeight="1" x14ac:dyDescent="0.25">
      <c r="B206" s="5"/>
      <c r="C206" s="5"/>
      <c r="D206" s="5"/>
      <c r="E206" s="5"/>
      <c r="F206" s="5"/>
      <c r="G206" s="5"/>
      <c r="H206" s="189" t="s">
        <v>33</v>
      </c>
      <c r="I206" s="189"/>
      <c r="J206" s="189"/>
      <c r="K206" s="189"/>
      <c r="L206" s="189"/>
      <c r="M206" s="189"/>
      <c r="N206" s="189"/>
      <c r="O206" s="189"/>
      <c r="P206" s="189"/>
      <c r="Q206" s="189"/>
      <c r="R206" s="190" t="s">
        <v>122</v>
      </c>
      <c r="S206" s="190"/>
      <c r="T206" s="190"/>
      <c r="U206" s="4" t="s">
        <v>167</v>
      </c>
      <c r="V206" s="190" t="s">
        <v>34</v>
      </c>
      <c r="W206" s="190"/>
      <c r="X206" s="191">
        <v>1520257.34</v>
      </c>
      <c r="Y206" s="191"/>
      <c r="Z206" s="191"/>
      <c r="AA206" s="191">
        <v>1520257.28</v>
      </c>
      <c r="AB206" s="191"/>
      <c r="AC206" s="191"/>
      <c r="AD206" s="192">
        <v>99.999996053299768</v>
      </c>
      <c r="AE206" s="192"/>
    </row>
    <row r="207" spans="2:31" ht="15" customHeight="1" x14ac:dyDescent="0.25">
      <c r="B207" s="5"/>
      <c r="C207" s="5"/>
      <c r="D207" s="5"/>
      <c r="E207" s="5"/>
      <c r="F207" s="5"/>
      <c r="G207" s="5"/>
      <c r="H207" s="6"/>
      <c r="I207" s="189" t="s">
        <v>168</v>
      </c>
      <c r="J207" s="189"/>
      <c r="K207" s="189"/>
      <c r="L207" s="189"/>
      <c r="M207" s="189"/>
      <c r="N207" s="189"/>
      <c r="O207" s="189"/>
      <c r="P207" s="189"/>
      <c r="Q207" s="189"/>
      <c r="R207" s="190" t="s">
        <v>122</v>
      </c>
      <c r="S207" s="190"/>
      <c r="T207" s="190"/>
      <c r="U207" s="4" t="s">
        <v>167</v>
      </c>
      <c r="V207" s="190" t="s">
        <v>169</v>
      </c>
      <c r="W207" s="190"/>
      <c r="X207" s="191">
        <v>294083.34999999998</v>
      </c>
      <c r="Y207" s="191"/>
      <c r="Z207" s="191"/>
      <c r="AA207" s="191">
        <v>294083.34999999998</v>
      </c>
      <c r="AB207" s="191"/>
      <c r="AC207" s="191"/>
      <c r="AD207" s="192">
        <v>100</v>
      </c>
      <c r="AE207" s="192"/>
    </row>
    <row r="208" spans="2:31" ht="15" customHeight="1" x14ac:dyDescent="0.25">
      <c r="B208" s="5"/>
      <c r="C208" s="5"/>
      <c r="D208" s="5"/>
      <c r="E208" s="5"/>
      <c r="F208" s="5"/>
      <c r="G208" s="5"/>
      <c r="H208" s="6"/>
      <c r="I208" s="189" t="s">
        <v>35</v>
      </c>
      <c r="J208" s="189"/>
      <c r="K208" s="189"/>
      <c r="L208" s="189"/>
      <c r="M208" s="189"/>
      <c r="N208" s="189"/>
      <c r="O208" s="189"/>
      <c r="P208" s="189"/>
      <c r="Q208" s="189"/>
      <c r="R208" s="190" t="s">
        <v>122</v>
      </c>
      <c r="S208" s="190"/>
      <c r="T208" s="190"/>
      <c r="U208" s="4" t="s">
        <v>167</v>
      </c>
      <c r="V208" s="190" t="s">
        <v>36</v>
      </c>
      <c r="W208" s="190"/>
      <c r="X208" s="191">
        <v>1226173.99</v>
      </c>
      <c r="Y208" s="191"/>
      <c r="Z208" s="191"/>
      <c r="AA208" s="191">
        <v>1226173.93</v>
      </c>
      <c r="AB208" s="191"/>
      <c r="AC208" s="191"/>
      <c r="AD208" s="192">
        <v>99.999995106730324</v>
      </c>
      <c r="AE208" s="192"/>
    </row>
    <row r="209" spans="2:31" ht="34.5" customHeight="1" x14ac:dyDescent="0.25">
      <c r="B209" s="5"/>
      <c r="C209" s="5"/>
      <c r="D209" s="6"/>
      <c r="E209" s="189" t="s">
        <v>170</v>
      </c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90" t="s">
        <v>122</v>
      </c>
      <c r="S209" s="190"/>
      <c r="T209" s="190"/>
      <c r="U209" s="4" t="s">
        <v>171</v>
      </c>
      <c r="V209" s="190"/>
      <c r="W209" s="190"/>
      <c r="X209" s="191">
        <v>18685000</v>
      </c>
      <c r="Y209" s="191"/>
      <c r="Z209" s="191"/>
      <c r="AA209" s="191">
        <v>17065118.07</v>
      </c>
      <c r="AB209" s="191"/>
      <c r="AC209" s="191"/>
      <c r="AD209" s="192">
        <v>91.330575702435112</v>
      </c>
      <c r="AE209" s="192"/>
    </row>
    <row r="210" spans="2:31" ht="34.5" customHeight="1" x14ac:dyDescent="0.25">
      <c r="B210" s="5"/>
      <c r="C210" s="5"/>
      <c r="D210" s="6"/>
      <c r="E210" s="189" t="s">
        <v>172</v>
      </c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90" t="s">
        <v>122</v>
      </c>
      <c r="S210" s="190"/>
      <c r="T210" s="190"/>
      <c r="U210" s="4" t="s">
        <v>173</v>
      </c>
      <c r="V210" s="190"/>
      <c r="W210" s="190"/>
      <c r="X210" s="191">
        <v>16915000</v>
      </c>
      <c r="Y210" s="191"/>
      <c r="Z210" s="191"/>
      <c r="AA210" s="191">
        <v>16606268.07</v>
      </c>
      <c r="AB210" s="191"/>
      <c r="AC210" s="191"/>
      <c r="AD210" s="192">
        <v>98.174803842743131</v>
      </c>
      <c r="AE210" s="192"/>
    </row>
    <row r="211" spans="2:31" ht="34.5" customHeight="1" x14ac:dyDescent="0.25">
      <c r="B211" s="5"/>
      <c r="C211" s="5"/>
      <c r="D211" s="6"/>
      <c r="E211" s="6"/>
      <c r="F211" s="6"/>
      <c r="G211" s="189" t="s">
        <v>174</v>
      </c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90" t="s">
        <v>122</v>
      </c>
      <c r="S211" s="190"/>
      <c r="T211" s="190"/>
      <c r="U211" s="4" t="s">
        <v>175</v>
      </c>
      <c r="V211" s="190"/>
      <c r="W211" s="190"/>
      <c r="X211" s="191">
        <v>16000000</v>
      </c>
      <c r="Y211" s="191"/>
      <c r="Z211" s="191"/>
      <c r="AA211" s="191">
        <v>15982420.33</v>
      </c>
      <c r="AB211" s="191"/>
      <c r="AC211" s="191"/>
      <c r="AD211" s="192">
        <v>99.8901270625</v>
      </c>
      <c r="AE211" s="192"/>
    </row>
    <row r="212" spans="2:31" ht="90.75" customHeight="1" x14ac:dyDescent="0.25">
      <c r="B212" s="5"/>
      <c r="C212" s="5"/>
      <c r="D212" s="5"/>
      <c r="E212" s="5"/>
      <c r="F212" s="5"/>
      <c r="G212" s="189" t="s">
        <v>176</v>
      </c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90" t="s">
        <v>122</v>
      </c>
      <c r="S212" s="190"/>
      <c r="T212" s="190"/>
      <c r="U212" s="4" t="s">
        <v>177</v>
      </c>
      <c r="V212" s="190"/>
      <c r="W212" s="190"/>
      <c r="X212" s="191">
        <v>16000000</v>
      </c>
      <c r="Y212" s="191"/>
      <c r="Z212" s="191"/>
      <c r="AA212" s="191">
        <v>15982420.33</v>
      </c>
      <c r="AB212" s="191"/>
      <c r="AC212" s="191"/>
      <c r="AD212" s="192">
        <v>99.8901270625</v>
      </c>
      <c r="AE212" s="192"/>
    </row>
    <row r="213" spans="2:31" ht="15" customHeight="1" x14ac:dyDescent="0.25">
      <c r="B213" s="5"/>
      <c r="C213" s="5"/>
      <c r="D213" s="5"/>
      <c r="E213" s="5"/>
      <c r="F213" s="5"/>
      <c r="G213" s="5"/>
      <c r="H213" s="189" t="s">
        <v>33</v>
      </c>
      <c r="I213" s="189"/>
      <c r="J213" s="189"/>
      <c r="K213" s="189"/>
      <c r="L213" s="189"/>
      <c r="M213" s="189"/>
      <c r="N213" s="189"/>
      <c r="O213" s="189"/>
      <c r="P213" s="189"/>
      <c r="Q213" s="189"/>
      <c r="R213" s="190" t="s">
        <v>122</v>
      </c>
      <c r="S213" s="190"/>
      <c r="T213" s="190"/>
      <c r="U213" s="4" t="s">
        <v>177</v>
      </c>
      <c r="V213" s="190" t="s">
        <v>34</v>
      </c>
      <c r="W213" s="190"/>
      <c r="X213" s="191">
        <v>16000000</v>
      </c>
      <c r="Y213" s="191"/>
      <c r="Z213" s="191"/>
      <c r="AA213" s="191">
        <v>15982420.33</v>
      </c>
      <c r="AB213" s="191"/>
      <c r="AC213" s="191"/>
      <c r="AD213" s="192">
        <v>99.8901270625</v>
      </c>
      <c r="AE213" s="192"/>
    </row>
    <row r="214" spans="2:31" ht="34.5" customHeight="1" x14ac:dyDescent="0.25">
      <c r="B214" s="5"/>
      <c r="C214" s="5"/>
      <c r="D214" s="5"/>
      <c r="E214" s="5"/>
      <c r="F214" s="5"/>
      <c r="G214" s="5"/>
      <c r="H214" s="6"/>
      <c r="I214" s="189" t="s">
        <v>153</v>
      </c>
      <c r="J214" s="189"/>
      <c r="K214" s="189"/>
      <c r="L214" s="189"/>
      <c r="M214" s="189"/>
      <c r="N214" s="189"/>
      <c r="O214" s="189"/>
      <c r="P214" s="189"/>
      <c r="Q214" s="189"/>
      <c r="R214" s="190" t="s">
        <v>122</v>
      </c>
      <c r="S214" s="190"/>
      <c r="T214" s="190"/>
      <c r="U214" s="4" t="s">
        <v>177</v>
      </c>
      <c r="V214" s="190" t="s">
        <v>154</v>
      </c>
      <c r="W214" s="190"/>
      <c r="X214" s="191">
        <v>16000000</v>
      </c>
      <c r="Y214" s="191"/>
      <c r="Z214" s="191"/>
      <c r="AA214" s="191">
        <v>15982420.33</v>
      </c>
      <c r="AB214" s="191"/>
      <c r="AC214" s="191"/>
      <c r="AD214" s="192">
        <v>99.8901270625</v>
      </c>
      <c r="AE214" s="192"/>
    </row>
    <row r="215" spans="2:31" ht="23.25" customHeight="1" x14ac:dyDescent="0.25">
      <c r="B215" s="5"/>
      <c r="C215" s="5"/>
      <c r="D215" s="6"/>
      <c r="E215" s="6"/>
      <c r="F215" s="6"/>
      <c r="G215" s="189" t="s">
        <v>178</v>
      </c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90" t="s">
        <v>122</v>
      </c>
      <c r="S215" s="190"/>
      <c r="T215" s="190"/>
      <c r="U215" s="4" t="s">
        <v>179</v>
      </c>
      <c r="V215" s="190"/>
      <c r="W215" s="190"/>
      <c r="X215" s="191">
        <v>915000</v>
      </c>
      <c r="Y215" s="191"/>
      <c r="Z215" s="191"/>
      <c r="AA215" s="191">
        <v>623847.74</v>
      </c>
      <c r="AB215" s="191"/>
      <c r="AC215" s="191"/>
      <c r="AD215" s="192">
        <v>68.180080874316943</v>
      </c>
      <c r="AE215" s="192"/>
    </row>
    <row r="216" spans="2:31" ht="45.75" customHeight="1" x14ac:dyDescent="0.25">
      <c r="B216" s="5"/>
      <c r="C216" s="5"/>
      <c r="D216" s="5"/>
      <c r="E216" s="5"/>
      <c r="F216" s="5"/>
      <c r="G216" s="189" t="s">
        <v>180</v>
      </c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90" t="s">
        <v>122</v>
      </c>
      <c r="S216" s="190"/>
      <c r="T216" s="190"/>
      <c r="U216" s="4" t="s">
        <v>181</v>
      </c>
      <c r="V216" s="190"/>
      <c r="W216" s="190"/>
      <c r="X216" s="191">
        <v>915000</v>
      </c>
      <c r="Y216" s="191"/>
      <c r="Z216" s="191"/>
      <c r="AA216" s="191">
        <v>623847.74</v>
      </c>
      <c r="AB216" s="191"/>
      <c r="AC216" s="191"/>
      <c r="AD216" s="192">
        <v>68.180080874316943</v>
      </c>
      <c r="AE216" s="192"/>
    </row>
    <row r="217" spans="2:31" ht="23.25" customHeight="1" x14ac:dyDescent="0.25">
      <c r="B217" s="5"/>
      <c r="C217" s="5"/>
      <c r="D217" s="5"/>
      <c r="E217" s="5"/>
      <c r="F217" s="5"/>
      <c r="G217" s="5"/>
      <c r="H217" s="189" t="s">
        <v>29</v>
      </c>
      <c r="I217" s="189"/>
      <c r="J217" s="189"/>
      <c r="K217" s="189"/>
      <c r="L217" s="189"/>
      <c r="M217" s="189"/>
      <c r="N217" s="189"/>
      <c r="O217" s="189"/>
      <c r="P217" s="189"/>
      <c r="Q217" s="189"/>
      <c r="R217" s="190" t="s">
        <v>122</v>
      </c>
      <c r="S217" s="190"/>
      <c r="T217" s="190"/>
      <c r="U217" s="4" t="s">
        <v>181</v>
      </c>
      <c r="V217" s="190" t="s">
        <v>30</v>
      </c>
      <c r="W217" s="190"/>
      <c r="X217" s="191">
        <v>915000</v>
      </c>
      <c r="Y217" s="191"/>
      <c r="Z217" s="191"/>
      <c r="AA217" s="191">
        <v>623847.74</v>
      </c>
      <c r="AB217" s="191"/>
      <c r="AC217" s="191"/>
      <c r="AD217" s="192">
        <v>68.180080874316943</v>
      </c>
      <c r="AE217" s="192"/>
    </row>
    <row r="218" spans="2:31" ht="23.25" customHeight="1" x14ac:dyDescent="0.25">
      <c r="B218" s="5"/>
      <c r="C218" s="5"/>
      <c r="D218" s="5"/>
      <c r="E218" s="5"/>
      <c r="F218" s="5"/>
      <c r="G218" s="5"/>
      <c r="H218" s="6"/>
      <c r="I218" s="189" t="s">
        <v>31</v>
      </c>
      <c r="J218" s="189"/>
      <c r="K218" s="189"/>
      <c r="L218" s="189"/>
      <c r="M218" s="189"/>
      <c r="N218" s="189"/>
      <c r="O218" s="189"/>
      <c r="P218" s="189"/>
      <c r="Q218" s="189"/>
      <c r="R218" s="190" t="s">
        <v>122</v>
      </c>
      <c r="S218" s="190"/>
      <c r="T218" s="190"/>
      <c r="U218" s="4" t="s">
        <v>181</v>
      </c>
      <c r="V218" s="190" t="s">
        <v>32</v>
      </c>
      <c r="W218" s="190"/>
      <c r="X218" s="191">
        <v>915000</v>
      </c>
      <c r="Y218" s="191"/>
      <c r="Z218" s="191"/>
      <c r="AA218" s="191">
        <v>623847.74</v>
      </c>
      <c r="AB218" s="191"/>
      <c r="AC218" s="191"/>
      <c r="AD218" s="192">
        <v>68.180080874316943</v>
      </c>
      <c r="AE218" s="192"/>
    </row>
    <row r="219" spans="2:31" ht="15" customHeight="1" x14ac:dyDescent="0.25">
      <c r="B219" s="5"/>
      <c r="C219" s="5"/>
      <c r="D219" s="6"/>
      <c r="E219" s="189" t="s">
        <v>11</v>
      </c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90" t="s">
        <v>122</v>
      </c>
      <c r="S219" s="190"/>
      <c r="T219" s="190"/>
      <c r="U219" s="4" t="s">
        <v>182</v>
      </c>
      <c r="V219" s="190"/>
      <c r="W219" s="190"/>
      <c r="X219" s="191">
        <v>1770000</v>
      </c>
      <c r="Y219" s="191"/>
      <c r="Z219" s="191"/>
      <c r="AA219" s="191">
        <v>458850</v>
      </c>
      <c r="AB219" s="191"/>
      <c r="AC219" s="191"/>
      <c r="AD219" s="192">
        <v>25.923728813559322</v>
      </c>
      <c r="AE219" s="192"/>
    </row>
    <row r="220" spans="2:31" ht="34.5" customHeight="1" x14ac:dyDescent="0.25">
      <c r="B220" s="5"/>
      <c r="C220" s="5"/>
      <c r="D220" s="6"/>
      <c r="E220" s="6"/>
      <c r="F220" s="6"/>
      <c r="G220" s="189" t="s">
        <v>183</v>
      </c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90" t="s">
        <v>122</v>
      </c>
      <c r="S220" s="190"/>
      <c r="T220" s="190"/>
      <c r="U220" s="4" t="s">
        <v>184</v>
      </c>
      <c r="V220" s="190"/>
      <c r="W220" s="190"/>
      <c r="X220" s="191">
        <v>1000</v>
      </c>
      <c r="Y220" s="191"/>
      <c r="Z220" s="191"/>
      <c r="AA220" s="191">
        <v>0</v>
      </c>
      <c r="AB220" s="191"/>
      <c r="AC220" s="191"/>
      <c r="AD220" s="192">
        <v>0</v>
      </c>
      <c r="AE220" s="192"/>
    </row>
    <row r="221" spans="2:31" ht="23.25" customHeight="1" x14ac:dyDescent="0.25">
      <c r="B221" s="5"/>
      <c r="C221" s="5"/>
      <c r="D221" s="5"/>
      <c r="E221" s="5"/>
      <c r="F221" s="5"/>
      <c r="G221" s="189" t="s">
        <v>185</v>
      </c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90" t="s">
        <v>122</v>
      </c>
      <c r="S221" s="190"/>
      <c r="T221" s="190"/>
      <c r="U221" s="4" t="s">
        <v>186</v>
      </c>
      <c r="V221" s="190"/>
      <c r="W221" s="190"/>
      <c r="X221" s="191">
        <v>1000</v>
      </c>
      <c r="Y221" s="191"/>
      <c r="Z221" s="191"/>
      <c r="AA221" s="191">
        <v>0</v>
      </c>
      <c r="AB221" s="191"/>
      <c r="AC221" s="191"/>
      <c r="AD221" s="192">
        <v>0</v>
      </c>
      <c r="AE221" s="192"/>
    </row>
    <row r="222" spans="2:31" ht="23.25" customHeight="1" x14ac:dyDescent="0.25">
      <c r="B222" s="5"/>
      <c r="C222" s="5"/>
      <c r="D222" s="5"/>
      <c r="E222" s="5"/>
      <c r="F222" s="5"/>
      <c r="G222" s="5"/>
      <c r="H222" s="189" t="s">
        <v>29</v>
      </c>
      <c r="I222" s="189"/>
      <c r="J222" s="189"/>
      <c r="K222" s="189"/>
      <c r="L222" s="189"/>
      <c r="M222" s="189"/>
      <c r="N222" s="189"/>
      <c r="O222" s="189"/>
      <c r="P222" s="189"/>
      <c r="Q222" s="189"/>
      <c r="R222" s="190" t="s">
        <v>122</v>
      </c>
      <c r="S222" s="190"/>
      <c r="T222" s="190"/>
      <c r="U222" s="4" t="s">
        <v>186</v>
      </c>
      <c r="V222" s="190" t="s">
        <v>30</v>
      </c>
      <c r="W222" s="190"/>
      <c r="X222" s="191">
        <v>1000</v>
      </c>
      <c r="Y222" s="191"/>
      <c r="Z222" s="191"/>
      <c r="AA222" s="191">
        <v>0</v>
      </c>
      <c r="AB222" s="191"/>
      <c r="AC222" s="191"/>
      <c r="AD222" s="192">
        <v>0</v>
      </c>
      <c r="AE222" s="192"/>
    </row>
    <row r="223" spans="2:31" ht="23.25" customHeight="1" x14ac:dyDescent="0.25">
      <c r="B223" s="5"/>
      <c r="C223" s="5"/>
      <c r="D223" s="5"/>
      <c r="E223" s="5"/>
      <c r="F223" s="5"/>
      <c r="G223" s="5"/>
      <c r="H223" s="6"/>
      <c r="I223" s="189" t="s">
        <v>31</v>
      </c>
      <c r="J223" s="189"/>
      <c r="K223" s="189"/>
      <c r="L223" s="189"/>
      <c r="M223" s="189"/>
      <c r="N223" s="189"/>
      <c r="O223" s="189"/>
      <c r="P223" s="189"/>
      <c r="Q223" s="189"/>
      <c r="R223" s="190" t="s">
        <v>122</v>
      </c>
      <c r="S223" s="190"/>
      <c r="T223" s="190"/>
      <c r="U223" s="4" t="s">
        <v>186</v>
      </c>
      <c r="V223" s="190" t="s">
        <v>32</v>
      </c>
      <c r="W223" s="190"/>
      <c r="X223" s="191">
        <v>1000</v>
      </c>
      <c r="Y223" s="191"/>
      <c r="Z223" s="191"/>
      <c r="AA223" s="191">
        <v>0</v>
      </c>
      <c r="AB223" s="191"/>
      <c r="AC223" s="191"/>
      <c r="AD223" s="192">
        <v>0</v>
      </c>
      <c r="AE223" s="192"/>
    </row>
    <row r="224" spans="2:31" ht="23.25" customHeight="1" x14ac:dyDescent="0.25">
      <c r="B224" s="5"/>
      <c r="C224" s="5"/>
      <c r="D224" s="6"/>
      <c r="E224" s="6"/>
      <c r="F224" s="6"/>
      <c r="G224" s="189" t="s">
        <v>187</v>
      </c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90" t="s">
        <v>122</v>
      </c>
      <c r="S224" s="190"/>
      <c r="T224" s="190"/>
      <c r="U224" s="4" t="s">
        <v>188</v>
      </c>
      <c r="V224" s="190"/>
      <c r="W224" s="190"/>
      <c r="X224" s="191">
        <v>1769000</v>
      </c>
      <c r="Y224" s="191"/>
      <c r="Z224" s="191"/>
      <c r="AA224" s="191">
        <v>458850</v>
      </c>
      <c r="AB224" s="191"/>
      <c r="AC224" s="191"/>
      <c r="AD224" s="192">
        <v>25.938383267382704</v>
      </c>
      <c r="AE224" s="192"/>
    </row>
    <row r="225" spans="2:31" ht="15" customHeight="1" x14ac:dyDescent="0.25">
      <c r="B225" s="5"/>
      <c r="C225" s="5"/>
      <c r="D225" s="5"/>
      <c r="E225" s="5"/>
      <c r="F225" s="5"/>
      <c r="G225" s="189" t="s">
        <v>189</v>
      </c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90" t="s">
        <v>122</v>
      </c>
      <c r="S225" s="190"/>
      <c r="T225" s="190"/>
      <c r="U225" s="4" t="s">
        <v>190</v>
      </c>
      <c r="V225" s="190"/>
      <c r="W225" s="190"/>
      <c r="X225" s="191">
        <v>1769000</v>
      </c>
      <c r="Y225" s="191"/>
      <c r="Z225" s="191"/>
      <c r="AA225" s="191">
        <v>458850</v>
      </c>
      <c r="AB225" s="191"/>
      <c r="AC225" s="191"/>
      <c r="AD225" s="192">
        <v>25.938383267382704</v>
      </c>
      <c r="AE225" s="192"/>
    </row>
    <row r="226" spans="2:31" ht="23.25" customHeight="1" x14ac:dyDescent="0.25">
      <c r="B226" s="5"/>
      <c r="C226" s="5"/>
      <c r="D226" s="5"/>
      <c r="E226" s="5"/>
      <c r="F226" s="5"/>
      <c r="G226" s="5"/>
      <c r="H226" s="189" t="s">
        <v>29</v>
      </c>
      <c r="I226" s="189"/>
      <c r="J226" s="189"/>
      <c r="K226" s="189"/>
      <c r="L226" s="189"/>
      <c r="M226" s="189"/>
      <c r="N226" s="189"/>
      <c r="O226" s="189"/>
      <c r="P226" s="189"/>
      <c r="Q226" s="189"/>
      <c r="R226" s="190" t="s">
        <v>122</v>
      </c>
      <c r="S226" s="190"/>
      <c r="T226" s="190"/>
      <c r="U226" s="4" t="s">
        <v>190</v>
      </c>
      <c r="V226" s="190" t="s">
        <v>30</v>
      </c>
      <c r="W226" s="190"/>
      <c r="X226" s="191">
        <v>1769000</v>
      </c>
      <c r="Y226" s="191"/>
      <c r="Z226" s="191"/>
      <c r="AA226" s="191">
        <v>458850</v>
      </c>
      <c r="AB226" s="191"/>
      <c r="AC226" s="191"/>
      <c r="AD226" s="192">
        <v>25.938383267382704</v>
      </c>
      <c r="AE226" s="192"/>
    </row>
    <row r="227" spans="2:31" ht="23.25" customHeight="1" x14ac:dyDescent="0.25">
      <c r="B227" s="5"/>
      <c r="C227" s="5"/>
      <c r="D227" s="5"/>
      <c r="E227" s="5"/>
      <c r="F227" s="5"/>
      <c r="G227" s="5"/>
      <c r="H227" s="6"/>
      <c r="I227" s="189" t="s">
        <v>31</v>
      </c>
      <c r="J227" s="189"/>
      <c r="K227" s="189"/>
      <c r="L227" s="189"/>
      <c r="M227" s="189"/>
      <c r="N227" s="189"/>
      <c r="O227" s="189"/>
      <c r="P227" s="189"/>
      <c r="Q227" s="189"/>
      <c r="R227" s="190" t="s">
        <v>122</v>
      </c>
      <c r="S227" s="190"/>
      <c r="T227" s="190"/>
      <c r="U227" s="4" t="s">
        <v>190</v>
      </c>
      <c r="V227" s="190" t="s">
        <v>32</v>
      </c>
      <c r="W227" s="190"/>
      <c r="X227" s="191">
        <v>1769000</v>
      </c>
      <c r="Y227" s="191"/>
      <c r="Z227" s="191"/>
      <c r="AA227" s="191">
        <v>458850</v>
      </c>
      <c r="AB227" s="191"/>
      <c r="AC227" s="191"/>
      <c r="AD227" s="192">
        <v>25.938383267382704</v>
      </c>
      <c r="AE227" s="192"/>
    </row>
    <row r="228" spans="2:31" ht="15" customHeight="1" x14ac:dyDescent="0.25">
      <c r="B228" s="5"/>
      <c r="C228" s="5"/>
      <c r="D228" s="6"/>
      <c r="E228" s="189" t="s">
        <v>191</v>
      </c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90" t="s">
        <v>122</v>
      </c>
      <c r="S228" s="190"/>
      <c r="T228" s="190"/>
      <c r="U228" s="4" t="s">
        <v>192</v>
      </c>
      <c r="V228" s="190"/>
      <c r="W228" s="190"/>
      <c r="X228" s="191">
        <v>88301960</v>
      </c>
      <c r="Y228" s="191"/>
      <c r="Z228" s="191"/>
      <c r="AA228" s="191">
        <v>85041365.090000004</v>
      </c>
      <c r="AB228" s="191"/>
      <c r="AC228" s="191"/>
      <c r="AD228" s="192">
        <v>96.307448996602119</v>
      </c>
      <c r="AE228" s="192"/>
    </row>
    <row r="229" spans="2:31" ht="57" customHeight="1" x14ac:dyDescent="0.25">
      <c r="B229" s="5"/>
      <c r="C229" s="5"/>
      <c r="D229" s="6"/>
      <c r="E229" s="189" t="s">
        <v>193</v>
      </c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90" t="s">
        <v>122</v>
      </c>
      <c r="S229" s="190"/>
      <c r="T229" s="190"/>
      <c r="U229" s="4" t="s">
        <v>194</v>
      </c>
      <c r="V229" s="190"/>
      <c r="W229" s="190"/>
      <c r="X229" s="191">
        <v>88301960</v>
      </c>
      <c r="Y229" s="191"/>
      <c r="Z229" s="191"/>
      <c r="AA229" s="191">
        <v>85041365.090000004</v>
      </c>
      <c r="AB229" s="191"/>
      <c r="AC229" s="191"/>
      <c r="AD229" s="192">
        <v>96.307448996602119</v>
      </c>
      <c r="AE229" s="192"/>
    </row>
    <row r="230" spans="2:31" ht="23.25" customHeight="1" x14ac:dyDescent="0.25">
      <c r="B230" s="5"/>
      <c r="C230" s="5"/>
      <c r="D230" s="6"/>
      <c r="E230" s="6"/>
      <c r="F230" s="6"/>
      <c r="G230" s="189" t="s">
        <v>195</v>
      </c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90" t="s">
        <v>122</v>
      </c>
      <c r="S230" s="190"/>
      <c r="T230" s="190"/>
      <c r="U230" s="4" t="s">
        <v>196</v>
      </c>
      <c r="V230" s="190"/>
      <c r="W230" s="190"/>
      <c r="X230" s="191">
        <v>88080960</v>
      </c>
      <c r="Y230" s="191"/>
      <c r="Z230" s="191"/>
      <c r="AA230" s="191">
        <v>84845155.090000004</v>
      </c>
      <c r="AB230" s="191"/>
      <c r="AC230" s="191"/>
      <c r="AD230" s="192">
        <v>96.326328743465112</v>
      </c>
      <c r="AE230" s="192"/>
    </row>
    <row r="231" spans="2:31" ht="34.5" customHeight="1" x14ac:dyDescent="0.25">
      <c r="B231" s="5"/>
      <c r="C231" s="5"/>
      <c r="D231" s="5"/>
      <c r="E231" s="5"/>
      <c r="F231" s="5"/>
      <c r="G231" s="189" t="s">
        <v>197</v>
      </c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90" t="s">
        <v>122</v>
      </c>
      <c r="S231" s="190"/>
      <c r="T231" s="190"/>
      <c r="U231" s="4" t="s">
        <v>198</v>
      </c>
      <c r="V231" s="190"/>
      <c r="W231" s="190"/>
      <c r="X231" s="191">
        <v>85521960</v>
      </c>
      <c r="Y231" s="191"/>
      <c r="Z231" s="191"/>
      <c r="AA231" s="191">
        <v>82286155.090000004</v>
      </c>
      <c r="AB231" s="191"/>
      <c r="AC231" s="191"/>
      <c r="AD231" s="192">
        <v>96.216404640398807</v>
      </c>
      <c r="AE231" s="192"/>
    </row>
    <row r="232" spans="2:31" ht="45.75" customHeight="1" x14ac:dyDescent="0.25">
      <c r="B232" s="5"/>
      <c r="C232" s="5"/>
      <c r="D232" s="5"/>
      <c r="E232" s="5"/>
      <c r="F232" s="5"/>
      <c r="G232" s="5"/>
      <c r="H232" s="189" t="s">
        <v>17</v>
      </c>
      <c r="I232" s="189"/>
      <c r="J232" s="189"/>
      <c r="K232" s="189"/>
      <c r="L232" s="189"/>
      <c r="M232" s="189"/>
      <c r="N232" s="189"/>
      <c r="O232" s="189"/>
      <c r="P232" s="189"/>
      <c r="Q232" s="189"/>
      <c r="R232" s="190" t="s">
        <v>122</v>
      </c>
      <c r="S232" s="190"/>
      <c r="T232" s="190"/>
      <c r="U232" s="4" t="s">
        <v>198</v>
      </c>
      <c r="V232" s="190" t="s">
        <v>18</v>
      </c>
      <c r="W232" s="190"/>
      <c r="X232" s="191">
        <v>76698191.290000007</v>
      </c>
      <c r="Y232" s="191"/>
      <c r="Z232" s="191"/>
      <c r="AA232" s="191">
        <v>74976517.579999998</v>
      </c>
      <c r="AB232" s="191"/>
      <c r="AC232" s="191"/>
      <c r="AD232" s="192">
        <v>97.755261654749759</v>
      </c>
      <c r="AE232" s="192"/>
    </row>
    <row r="233" spans="2:31" ht="15" customHeight="1" x14ac:dyDescent="0.25">
      <c r="B233" s="5"/>
      <c r="C233" s="5"/>
      <c r="D233" s="5"/>
      <c r="E233" s="5"/>
      <c r="F233" s="5"/>
      <c r="G233" s="5"/>
      <c r="H233" s="6"/>
      <c r="I233" s="189" t="s">
        <v>129</v>
      </c>
      <c r="J233" s="189"/>
      <c r="K233" s="189"/>
      <c r="L233" s="189"/>
      <c r="M233" s="189"/>
      <c r="N233" s="189"/>
      <c r="O233" s="189"/>
      <c r="P233" s="189"/>
      <c r="Q233" s="189"/>
      <c r="R233" s="190" t="s">
        <v>122</v>
      </c>
      <c r="S233" s="190"/>
      <c r="T233" s="190"/>
      <c r="U233" s="4" t="s">
        <v>198</v>
      </c>
      <c r="V233" s="190" t="s">
        <v>130</v>
      </c>
      <c r="W233" s="190"/>
      <c r="X233" s="191">
        <v>76698191.290000007</v>
      </c>
      <c r="Y233" s="191"/>
      <c r="Z233" s="191"/>
      <c r="AA233" s="191">
        <v>74976517.579999998</v>
      </c>
      <c r="AB233" s="191"/>
      <c r="AC233" s="191"/>
      <c r="AD233" s="192">
        <v>97.755261654749759</v>
      </c>
      <c r="AE233" s="192"/>
    </row>
    <row r="234" spans="2:31" ht="23.25" customHeight="1" x14ac:dyDescent="0.25">
      <c r="B234" s="5"/>
      <c r="C234" s="5"/>
      <c r="D234" s="5"/>
      <c r="E234" s="5"/>
      <c r="F234" s="5"/>
      <c r="G234" s="5"/>
      <c r="H234" s="189" t="s">
        <v>29</v>
      </c>
      <c r="I234" s="189"/>
      <c r="J234" s="189"/>
      <c r="K234" s="189"/>
      <c r="L234" s="189"/>
      <c r="M234" s="189"/>
      <c r="N234" s="189"/>
      <c r="O234" s="189"/>
      <c r="P234" s="189"/>
      <c r="Q234" s="189"/>
      <c r="R234" s="190" t="s">
        <v>122</v>
      </c>
      <c r="S234" s="190"/>
      <c r="T234" s="190"/>
      <c r="U234" s="4" t="s">
        <v>198</v>
      </c>
      <c r="V234" s="190" t="s">
        <v>30</v>
      </c>
      <c r="W234" s="190"/>
      <c r="X234" s="191">
        <v>8229768.71</v>
      </c>
      <c r="Y234" s="191"/>
      <c r="Z234" s="191"/>
      <c r="AA234" s="191">
        <v>7197626.5099999998</v>
      </c>
      <c r="AB234" s="191"/>
      <c r="AC234" s="191"/>
      <c r="AD234" s="192">
        <v>87.458430043777014</v>
      </c>
      <c r="AE234" s="192"/>
    </row>
    <row r="235" spans="2:31" ht="23.25" customHeight="1" x14ac:dyDescent="0.25">
      <c r="B235" s="5"/>
      <c r="C235" s="5"/>
      <c r="D235" s="5"/>
      <c r="E235" s="5"/>
      <c r="F235" s="5"/>
      <c r="G235" s="5"/>
      <c r="H235" s="6"/>
      <c r="I235" s="189" t="s">
        <v>31</v>
      </c>
      <c r="J235" s="189"/>
      <c r="K235" s="189"/>
      <c r="L235" s="189"/>
      <c r="M235" s="189"/>
      <c r="N235" s="189"/>
      <c r="O235" s="189"/>
      <c r="P235" s="189"/>
      <c r="Q235" s="189"/>
      <c r="R235" s="190" t="s">
        <v>122</v>
      </c>
      <c r="S235" s="190"/>
      <c r="T235" s="190"/>
      <c r="U235" s="4" t="s">
        <v>198</v>
      </c>
      <c r="V235" s="190" t="s">
        <v>32</v>
      </c>
      <c r="W235" s="190"/>
      <c r="X235" s="191">
        <v>8229768.71</v>
      </c>
      <c r="Y235" s="191"/>
      <c r="Z235" s="191"/>
      <c r="AA235" s="191">
        <v>7197626.5099999998</v>
      </c>
      <c r="AB235" s="191"/>
      <c r="AC235" s="191"/>
      <c r="AD235" s="192">
        <v>87.458430043777014</v>
      </c>
      <c r="AE235" s="192"/>
    </row>
    <row r="236" spans="2:31" ht="15" customHeight="1" x14ac:dyDescent="0.25">
      <c r="B236" s="5"/>
      <c r="C236" s="5"/>
      <c r="D236" s="5"/>
      <c r="E236" s="5"/>
      <c r="F236" s="5"/>
      <c r="G236" s="5"/>
      <c r="H236" s="189" t="s">
        <v>33</v>
      </c>
      <c r="I236" s="189"/>
      <c r="J236" s="189"/>
      <c r="K236" s="189"/>
      <c r="L236" s="189"/>
      <c r="M236" s="189"/>
      <c r="N236" s="189"/>
      <c r="O236" s="189"/>
      <c r="P236" s="189"/>
      <c r="Q236" s="189"/>
      <c r="R236" s="190" t="s">
        <v>122</v>
      </c>
      <c r="S236" s="190"/>
      <c r="T236" s="190"/>
      <c r="U236" s="4" t="s">
        <v>198</v>
      </c>
      <c r="V236" s="190" t="s">
        <v>34</v>
      </c>
      <c r="W236" s="190"/>
      <c r="X236" s="191">
        <v>594000</v>
      </c>
      <c r="Y236" s="191"/>
      <c r="Z236" s="191"/>
      <c r="AA236" s="191">
        <v>112011</v>
      </c>
      <c r="AB236" s="191"/>
      <c r="AC236" s="191"/>
      <c r="AD236" s="192">
        <v>18.857070707070708</v>
      </c>
      <c r="AE236" s="192"/>
    </row>
    <row r="237" spans="2:31" ht="15" customHeight="1" x14ac:dyDescent="0.25">
      <c r="B237" s="5"/>
      <c r="C237" s="5"/>
      <c r="D237" s="5"/>
      <c r="E237" s="5"/>
      <c r="F237" s="5"/>
      <c r="G237" s="5"/>
      <c r="H237" s="6"/>
      <c r="I237" s="189" t="s">
        <v>35</v>
      </c>
      <c r="J237" s="189"/>
      <c r="K237" s="189"/>
      <c r="L237" s="189"/>
      <c r="M237" s="189"/>
      <c r="N237" s="189"/>
      <c r="O237" s="189"/>
      <c r="P237" s="189"/>
      <c r="Q237" s="189"/>
      <c r="R237" s="190" t="s">
        <v>122</v>
      </c>
      <c r="S237" s="190"/>
      <c r="T237" s="190"/>
      <c r="U237" s="4" t="s">
        <v>198</v>
      </c>
      <c r="V237" s="190" t="s">
        <v>36</v>
      </c>
      <c r="W237" s="190"/>
      <c r="X237" s="191">
        <v>594000</v>
      </c>
      <c r="Y237" s="191"/>
      <c r="Z237" s="191"/>
      <c r="AA237" s="191">
        <v>112011</v>
      </c>
      <c r="AB237" s="191"/>
      <c r="AC237" s="191"/>
      <c r="AD237" s="192">
        <v>18.857070707070708</v>
      </c>
      <c r="AE237" s="192"/>
    </row>
    <row r="238" spans="2:31" ht="34.5" customHeight="1" x14ac:dyDescent="0.25">
      <c r="B238" s="5"/>
      <c r="C238" s="5"/>
      <c r="D238" s="5"/>
      <c r="E238" s="5"/>
      <c r="F238" s="5"/>
      <c r="G238" s="189" t="s">
        <v>199</v>
      </c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90" t="s">
        <v>122</v>
      </c>
      <c r="S238" s="190"/>
      <c r="T238" s="190"/>
      <c r="U238" s="4" t="s">
        <v>200</v>
      </c>
      <c r="V238" s="190"/>
      <c r="W238" s="190"/>
      <c r="X238" s="191">
        <v>2559000</v>
      </c>
      <c r="Y238" s="191"/>
      <c r="Z238" s="191"/>
      <c r="AA238" s="191">
        <v>2559000</v>
      </c>
      <c r="AB238" s="191"/>
      <c r="AC238" s="191"/>
      <c r="AD238" s="192">
        <v>100</v>
      </c>
      <c r="AE238" s="192"/>
    </row>
    <row r="239" spans="2:31" ht="45.75" customHeight="1" x14ac:dyDescent="0.25">
      <c r="B239" s="5"/>
      <c r="C239" s="5"/>
      <c r="D239" s="5"/>
      <c r="E239" s="5"/>
      <c r="F239" s="5"/>
      <c r="G239" s="5"/>
      <c r="H239" s="189" t="s">
        <v>17</v>
      </c>
      <c r="I239" s="189"/>
      <c r="J239" s="189"/>
      <c r="K239" s="189"/>
      <c r="L239" s="189"/>
      <c r="M239" s="189"/>
      <c r="N239" s="189"/>
      <c r="O239" s="189"/>
      <c r="P239" s="189"/>
      <c r="Q239" s="189"/>
      <c r="R239" s="190" t="s">
        <v>122</v>
      </c>
      <c r="S239" s="190"/>
      <c r="T239" s="190"/>
      <c r="U239" s="4" t="s">
        <v>200</v>
      </c>
      <c r="V239" s="190" t="s">
        <v>18</v>
      </c>
      <c r="W239" s="190"/>
      <c r="X239" s="191">
        <v>2559000</v>
      </c>
      <c r="Y239" s="191"/>
      <c r="Z239" s="191"/>
      <c r="AA239" s="191">
        <v>2559000</v>
      </c>
      <c r="AB239" s="191"/>
      <c r="AC239" s="191"/>
      <c r="AD239" s="192">
        <v>100</v>
      </c>
      <c r="AE239" s="192"/>
    </row>
    <row r="240" spans="2:31" ht="15" customHeight="1" x14ac:dyDescent="0.25">
      <c r="B240" s="5"/>
      <c r="C240" s="5"/>
      <c r="D240" s="5"/>
      <c r="E240" s="5"/>
      <c r="F240" s="5"/>
      <c r="G240" s="5"/>
      <c r="H240" s="6"/>
      <c r="I240" s="189" t="s">
        <v>129</v>
      </c>
      <c r="J240" s="189"/>
      <c r="K240" s="189"/>
      <c r="L240" s="189"/>
      <c r="M240" s="189"/>
      <c r="N240" s="189"/>
      <c r="O240" s="189"/>
      <c r="P240" s="189"/>
      <c r="Q240" s="189"/>
      <c r="R240" s="190" t="s">
        <v>122</v>
      </c>
      <c r="S240" s="190"/>
      <c r="T240" s="190"/>
      <c r="U240" s="4" t="s">
        <v>200</v>
      </c>
      <c r="V240" s="190" t="s">
        <v>130</v>
      </c>
      <c r="W240" s="190"/>
      <c r="X240" s="191">
        <v>2559000</v>
      </c>
      <c r="Y240" s="191"/>
      <c r="Z240" s="191"/>
      <c r="AA240" s="191">
        <v>2559000</v>
      </c>
      <c r="AB240" s="191"/>
      <c r="AC240" s="191"/>
      <c r="AD240" s="192">
        <v>100</v>
      </c>
      <c r="AE240" s="192"/>
    </row>
    <row r="241" spans="2:31" ht="45.75" customHeight="1" x14ac:dyDescent="0.25">
      <c r="B241" s="5"/>
      <c r="C241" s="5"/>
      <c r="D241" s="6"/>
      <c r="E241" s="6"/>
      <c r="F241" s="6"/>
      <c r="G241" s="189" t="s">
        <v>201</v>
      </c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90" t="s">
        <v>122</v>
      </c>
      <c r="S241" s="190"/>
      <c r="T241" s="190"/>
      <c r="U241" s="4" t="s">
        <v>202</v>
      </c>
      <c r="V241" s="190"/>
      <c r="W241" s="190"/>
      <c r="X241" s="191">
        <v>221000</v>
      </c>
      <c r="Y241" s="191"/>
      <c r="Z241" s="191"/>
      <c r="AA241" s="191">
        <v>196210</v>
      </c>
      <c r="AB241" s="191"/>
      <c r="AC241" s="191"/>
      <c r="AD241" s="192">
        <v>88.782805429864254</v>
      </c>
      <c r="AE241" s="192"/>
    </row>
    <row r="242" spans="2:31" ht="79.5" customHeight="1" x14ac:dyDescent="0.25">
      <c r="B242" s="5"/>
      <c r="C242" s="5"/>
      <c r="D242" s="5"/>
      <c r="E242" s="5"/>
      <c r="F242" s="5"/>
      <c r="G242" s="189" t="s">
        <v>203</v>
      </c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90" t="s">
        <v>122</v>
      </c>
      <c r="S242" s="190"/>
      <c r="T242" s="190"/>
      <c r="U242" s="4" t="s">
        <v>204</v>
      </c>
      <c r="V242" s="190"/>
      <c r="W242" s="190"/>
      <c r="X242" s="191">
        <v>221000</v>
      </c>
      <c r="Y242" s="191"/>
      <c r="Z242" s="191"/>
      <c r="AA242" s="191">
        <v>196210</v>
      </c>
      <c r="AB242" s="191"/>
      <c r="AC242" s="191"/>
      <c r="AD242" s="192">
        <v>88.782805429864254</v>
      </c>
      <c r="AE242" s="192"/>
    </row>
    <row r="243" spans="2:31" ht="23.25" customHeight="1" x14ac:dyDescent="0.25">
      <c r="B243" s="5"/>
      <c r="C243" s="5"/>
      <c r="D243" s="5"/>
      <c r="E243" s="5"/>
      <c r="F243" s="5"/>
      <c r="G243" s="5"/>
      <c r="H243" s="189" t="s">
        <v>29</v>
      </c>
      <c r="I243" s="189"/>
      <c r="J243" s="189"/>
      <c r="K243" s="189"/>
      <c r="L243" s="189"/>
      <c r="M243" s="189"/>
      <c r="N243" s="189"/>
      <c r="O243" s="189"/>
      <c r="P243" s="189"/>
      <c r="Q243" s="189"/>
      <c r="R243" s="190" t="s">
        <v>122</v>
      </c>
      <c r="S243" s="190"/>
      <c r="T243" s="190"/>
      <c r="U243" s="4" t="s">
        <v>204</v>
      </c>
      <c r="V243" s="190" t="s">
        <v>30</v>
      </c>
      <c r="W243" s="190"/>
      <c r="X243" s="191">
        <v>221000</v>
      </c>
      <c r="Y243" s="191"/>
      <c r="Z243" s="191"/>
      <c r="AA243" s="191">
        <v>196210</v>
      </c>
      <c r="AB243" s="191"/>
      <c r="AC243" s="191"/>
      <c r="AD243" s="192">
        <v>88.782805429864254</v>
      </c>
      <c r="AE243" s="192"/>
    </row>
    <row r="244" spans="2:31" ht="23.25" customHeight="1" x14ac:dyDescent="0.25">
      <c r="B244" s="5"/>
      <c r="C244" s="5"/>
      <c r="D244" s="5"/>
      <c r="E244" s="5"/>
      <c r="F244" s="5"/>
      <c r="G244" s="5"/>
      <c r="H244" s="6"/>
      <c r="I244" s="189" t="s">
        <v>31</v>
      </c>
      <c r="J244" s="189"/>
      <c r="K244" s="189"/>
      <c r="L244" s="189"/>
      <c r="M244" s="189"/>
      <c r="N244" s="189"/>
      <c r="O244" s="189"/>
      <c r="P244" s="189"/>
      <c r="Q244" s="189"/>
      <c r="R244" s="190" t="s">
        <v>122</v>
      </c>
      <c r="S244" s="190"/>
      <c r="T244" s="190"/>
      <c r="U244" s="4" t="s">
        <v>204</v>
      </c>
      <c r="V244" s="190" t="s">
        <v>32</v>
      </c>
      <c r="W244" s="190"/>
      <c r="X244" s="191">
        <v>221000</v>
      </c>
      <c r="Y244" s="191"/>
      <c r="Z244" s="191"/>
      <c r="AA244" s="191">
        <v>196210</v>
      </c>
      <c r="AB244" s="191"/>
      <c r="AC244" s="191"/>
      <c r="AD244" s="192">
        <v>88.782805429864254</v>
      </c>
      <c r="AE244" s="192"/>
    </row>
    <row r="245" spans="2:31" ht="15" customHeight="1" x14ac:dyDescent="0.25">
      <c r="B245" s="5"/>
      <c r="C245" s="5"/>
      <c r="D245" s="6"/>
      <c r="E245" s="189" t="s">
        <v>95</v>
      </c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90" t="s">
        <v>122</v>
      </c>
      <c r="S245" s="190"/>
      <c r="T245" s="190"/>
      <c r="U245" s="4" t="s">
        <v>96</v>
      </c>
      <c r="V245" s="190"/>
      <c r="W245" s="190"/>
      <c r="X245" s="191">
        <v>31476200</v>
      </c>
      <c r="Y245" s="191"/>
      <c r="Z245" s="191"/>
      <c r="AA245" s="191">
        <v>28069244.32</v>
      </c>
      <c r="AB245" s="191"/>
      <c r="AC245" s="191"/>
      <c r="AD245" s="192">
        <v>89.176089616916911</v>
      </c>
      <c r="AE245" s="192"/>
    </row>
    <row r="246" spans="2:31" ht="23.25" customHeight="1" x14ac:dyDescent="0.25">
      <c r="B246" s="5"/>
      <c r="C246" s="5"/>
      <c r="D246" s="6"/>
      <c r="E246" s="189" t="s">
        <v>97</v>
      </c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90" t="s">
        <v>122</v>
      </c>
      <c r="S246" s="190"/>
      <c r="T246" s="190"/>
      <c r="U246" s="4" t="s">
        <v>98</v>
      </c>
      <c r="V246" s="190"/>
      <c r="W246" s="190"/>
      <c r="X246" s="191">
        <v>11901200</v>
      </c>
      <c r="Y246" s="191"/>
      <c r="Z246" s="191"/>
      <c r="AA246" s="191">
        <v>8494244.3599999994</v>
      </c>
      <c r="AB246" s="191"/>
      <c r="AC246" s="191"/>
      <c r="AD246" s="192">
        <v>71.373007427822401</v>
      </c>
      <c r="AE246" s="192"/>
    </row>
    <row r="247" spans="2:31" ht="34.5" customHeight="1" x14ac:dyDescent="0.25">
      <c r="B247" s="5"/>
      <c r="C247" s="5"/>
      <c r="D247" s="6"/>
      <c r="E247" s="6"/>
      <c r="F247" s="6"/>
      <c r="G247" s="189" t="s">
        <v>205</v>
      </c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90" t="s">
        <v>122</v>
      </c>
      <c r="S247" s="190"/>
      <c r="T247" s="190"/>
      <c r="U247" s="4" t="s">
        <v>206</v>
      </c>
      <c r="V247" s="190"/>
      <c r="W247" s="190"/>
      <c r="X247" s="191">
        <v>11901200</v>
      </c>
      <c r="Y247" s="191"/>
      <c r="Z247" s="191"/>
      <c r="AA247" s="191">
        <v>8494244.3599999994</v>
      </c>
      <c r="AB247" s="191"/>
      <c r="AC247" s="191"/>
      <c r="AD247" s="192">
        <v>71.373007427822401</v>
      </c>
      <c r="AE247" s="192"/>
    </row>
    <row r="248" spans="2:31" ht="23.25" customHeight="1" x14ac:dyDescent="0.25">
      <c r="B248" s="5"/>
      <c r="C248" s="5"/>
      <c r="D248" s="5"/>
      <c r="E248" s="5"/>
      <c r="F248" s="5"/>
      <c r="G248" s="189" t="s">
        <v>207</v>
      </c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90" t="s">
        <v>122</v>
      </c>
      <c r="S248" s="190"/>
      <c r="T248" s="190"/>
      <c r="U248" s="4" t="s">
        <v>208</v>
      </c>
      <c r="V248" s="190"/>
      <c r="W248" s="190"/>
      <c r="X248" s="191">
        <v>11901200</v>
      </c>
      <c r="Y248" s="191"/>
      <c r="Z248" s="191"/>
      <c r="AA248" s="191">
        <v>8494244.3599999994</v>
      </c>
      <c r="AB248" s="191"/>
      <c r="AC248" s="191"/>
      <c r="AD248" s="192">
        <v>71.373007427822401</v>
      </c>
      <c r="AE248" s="192"/>
    </row>
    <row r="249" spans="2:31" ht="23.25" customHeight="1" x14ac:dyDescent="0.25">
      <c r="B249" s="5"/>
      <c r="C249" s="5"/>
      <c r="D249" s="5"/>
      <c r="E249" s="5"/>
      <c r="F249" s="5"/>
      <c r="G249" s="5"/>
      <c r="H249" s="189" t="s">
        <v>29</v>
      </c>
      <c r="I249" s="189"/>
      <c r="J249" s="189"/>
      <c r="K249" s="189"/>
      <c r="L249" s="189"/>
      <c r="M249" s="189"/>
      <c r="N249" s="189"/>
      <c r="O249" s="189"/>
      <c r="P249" s="189"/>
      <c r="Q249" s="189"/>
      <c r="R249" s="190" t="s">
        <v>122</v>
      </c>
      <c r="S249" s="190"/>
      <c r="T249" s="190"/>
      <c r="U249" s="4" t="s">
        <v>208</v>
      </c>
      <c r="V249" s="190" t="s">
        <v>30</v>
      </c>
      <c r="W249" s="190"/>
      <c r="X249" s="191">
        <v>11901200</v>
      </c>
      <c r="Y249" s="191"/>
      <c r="Z249" s="191"/>
      <c r="AA249" s="191">
        <v>8494244.3599999994</v>
      </c>
      <c r="AB249" s="191"/>
      <c r="AC249" s="191"/>
      <c r="AD249" s="192">
        <v>71.373007427822401</v>
      </c>
      <c r="AE249" s="192"/>
    </row>
    <row r="250" spans="2:31" ht="23.25" customHeight="1" x14ac:dyDescent="0.25">
      <c r="B250" s="5"/>
      <c r="C250" s="5"/>
      <c r="D250" s="5"/>
      <c r="E250" s="5"/>
      <c r="F250" s="5"/>
      <c r="G250" s="5"/>
      <c r="H250" s="6"/>
      <c r="I250" s="189" t="s">
        <v>31</v>
      </c>
      <c r="J250" s="189"/>
      <c r="K250" s="189"/>
      <c r="L250" s="189"/>
      <c r="M250" s="189"/>
      <c r="N250" s="189"/>
      <c r="O250" s="189"/>
      <c r="P250" s="189"/>
      <c r="Q250" s="189"/>
      <c r="R250" s="190" t="s">
        <v>122</v>
      </c>
      <c r="S250" s="190"/>
      <c r="T250" s="190"/>
      <c r="U250" s="4" t="s">
        <v>208</v>
      </c>
      <c r="V250" s="190" t="s">
        <v>32</v>
      </c>
      <c r="W250" s="190"/>
      <c r="X250" s="191">
        <v>11901200</v>
      </c>
      <c r="Y250" s="191"/>
      <c r="Z250" s="191"/>
      <c r="AA250" s="191">
        <v>8494244.3599999994</v>
      </c>
      <c r="AB250" s="191"/>
      <c r="AC250" s="191"/>
      <c r="AD250" s="192">
        <v>71.373007427822401</v>
      </c>
      <c r="AE250" s="192"/>
    </row>
    <row r="251" spans="2:31" ht="15" customHeight="1" x14ac:dyDescent="0.25">
      <c r="B251" s="5"/>
      <c r="C251" s="5"/>
      <c r="D251" s="6"/>
      <c r="E251" s="189" t="s">
        <v>11</v>
      </c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90" t="s">
        <v>122</v>
      </c>
      <c r="S251" s="190"/>
      <c r="T251" s="190"/>
      <c r="U251" s="4" t="s">
        <v>209</v>
      </c>
      <c r="V251" s="190"/>
      <c r="W251" s="190"/>
      <c r="X251" s="191">
        <v>19575000</v>
      </c>
      <c r="Y251" s="191"/>
      <c r="Z251" s="191"/>
      <c r="AA251" s="191">
        <v>19574999.960000001</v>
      </c>
      <c r="AB251" s="191"/>
      <c r="AC251" s="191"/>
      <c r="AD251" s="192">
        <v>99.999999795657729</v>
      </c>
      <c r="AE251" s="192"/>
    </row>
    <row r="252" spans="2:31" ht="23.25" customHeight="1" x14ac:dyDescent="0.25">
      <c r="B252" s="5"/>
      <c r="C252" s="5"/>
      <c r="D252" s="6"/>
      <c r="E252" s="6"/>
      <c r="F252" s="6"/>
      <c r="G252" s="189" t="s">
        <v>13</v>
      </c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90" t="s">
        <v>122</v>
      </c>
      <c r="S252" s="190"/>
      <c r="T252" s="190"/>
      <c r="U252" s="4" t="s">
        <v>210</v>
      </c>
      <c r="V252" s="190"/>
      <c r="W252" s="190"/>
      <c r="X252" s="191">
        <v>19575000</v>
      </c>
      <c r="Y252" s="191"/>
      <c r="Z252" s="191"/>
      <c r="AA252" s="191">
        <v>19574999.960000001</v>
      </c>
      <c r="AB252" s="191"/>
      <c r="AC252" s="191"/>
      <c r="AD252" s="192">
        <v>99.999999795657729</v>
      </c>
      <c r="AE252" s="192"/>
    </row>
    <row r="253" spans="2:31" ht="23.25" customHeight="1" x14ac:dyDescent="0.25">
      <c r="B253" s="5"/>
      <c r="C253" s="5"/>
      <c r="D253" s="5"/>
      <c r="E253" s="5"/>
      <c r="F253" s="5"/>
      <c r="G253" s="189" t="s">
        <v>211</v>
      </c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90" t="s">
        <v>122</v>
      </c>
      <c r="S253" s="190"/>
      <c r="T253" s="190"/>
      <c r="U253" s="4" t="s">
        <v>212</v>
      </c>
      <c r="V253" s="190"/>
      <c r="W253" s="190"/>
      <c r="X253" s="191">
        <v>19575000</v>
      </c>
      <c r="Y253" s="191"/>
      <c r="Z253" s="191"/>
      <c r="AA253" s="191">
        <v>19574999.960000001</v>
      </c>
      <c r="AB253" s="191"/>
      <c r="AC253" s="191"/>
      <c r="AD253" s="192">
        <v>99.999999795657729</v>
      </c>
      <c r="AE253" s="192"/>
    </row>
    <row r="254" spans="2:31" ht="23.25" customHeight="1" x14ac:dyDescent="0.25">
      <c r="B254" s="5"/>
      <c r="C254" s="5"/>
      <c r="D254" s="5"/>
      <c r="E254" s="5"/>
      <c r="F254" s="5"/>
      <c r="G254" s="5"/>
      <c r="H254" s="189" t="s">
        <v>149</v>
      </c>
      <c r="I254" s="189"/>
      <c r="J254" s="189"/>
      <c r="K254" s="189"/>
      <c r="L254" s="189"/>
      <c r="M254" s="189"/>
      <c r="N254" s="189"/>
      <c r="O254" s="189"/>
      <c r="P254" s="189"/>
      <c r="Q254" s="189"/>
      <c r="R254" s="190" t="s">
        <v>122</v>
      </c>
      <c r="S254" s="190"/>
      <c r="T254" s="190"/>
      <c r="U254" s="4" t="s">
        <v>212</v>
      </c>
      <c r="V254" s="190" t="s">
        <v>150</v>
      </c>
      <c r="W254" s="190"/>
      <c r="X254" s="191">
        <v>19575000</v>
      </c>
      <c r="Y254" s="191"/>
      <c r="Z254" s="191"/>
      <c r="AA254" s="191">
        <v>19574999.960000001</v>
      </c>
      <c r="AB254" s="191"/>
      <c r="AC254" s="191"/>
      <c r="AD254" s="192">
        <v>99.999999795657729</v>
      </c>
      <c r="AE254" s="192"/>
    </row>
    <row r="255" spans="2:31" ht="15" customHeight="1" x14ac:dyDescent="0.25">
      <c r="B255" s="5"/>
      <c r="C255" s="5"/>
      <c r="D255" s="5"/>
      <c r="E255" s="5"/>
      <c r="F255" s="5"/>
      <c r="G255" s="5"/>
      <c r="H255" s="6"/>
      <c r="I255" s="189" t="s">
        <v>151</v>
      </c>
      <c r="J255" s="189"/>
      <c r="K255" s="189"/>
      <c r="L255" s="189"/>
      <c r="M255" s="189"/>
      <c r="N255" s="189"/>
      <c r="O255" s="189"/>
      <c r="P255" s="189"/>
      <c r="Q255" s="189"/>
      <c r="R255" s="190" t="s">
        <v>122</v>
      </c>
      <c r="S255" s="190"/>
      <c r="T255" s="190"/>
      <c r="U255" s="4" t="s">
        <v>212</v>
      </c>
      <c r="V255" s="190" t="s">
        <v>152</v>
      </c>
      <c r="W255" s="190"/>
      <c r="X255" s="191">
        <v>19575000</v>
      </c>
      <c r="Y255" s="191"/>
      <c r="Z255" s="191"/>
      <c r="AA255" s="191">
        <v>19574999.960000001</v>
      </c>
      <c r="AB255" s="191"/>
      <c r="AC255" s="191"/>
      <c r="AD255" s="192">
        <v>99.999999795657729</v>
      </c>
      <c r="AE255" s="192"/>
    </row>
    <row r="256" spans="2:31" ht="15" customHeight="1" x14ac:dyDescent="0.25">
      <c r="B256" s="5"/>
      <c r="C256" s="5"/>
      <c r="D256" s="6"/>
      <c r="E256" s="189" t="s">
        <v>113</v>
      </c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90" t="s">
        <v>122</v>
      </c>
      <c r="S256" s="190"/>
      <c r="T256" s="190"/>
      <c r="U256" s="4" t="s">
        <v>114</v>
      </c>
      <c r="V256" s="190"/>
      <c r="W256" s="190"/>
      <c r="X256" s="191">
        <v>141440485.28</v>
      </c>
      <c r="Y256" s="191"/>
      <c r="Z256" s="191"/>
      <c r="AA256" s="191">
        <v>24814514.350000001</v>
      </c>
      <c r="AB256" s="191"/>
      <c r="AC256" s="191"/>
      <c r="AD256" s="192">
        <v>17.544138300201965</v>
      </c>
      <c r="AE256" s="192"/>
    </row>
    <row r="257" spans="2:31" ht="15" customHeight="1" x14ac:dyDescent="0.25">
      <c r="B257" s="5"/>
      <c r="C257" s="5"/>
      <c r="D257" s="5"/>
      <c r="E257" s="5"/>
      <c r="F257" s="5"/>
      <c r="G257" s="189" t="s">
        <v>213</v>
      </c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90" t="s">
        <v>122</v>
      </c>
      <c r="S257" s="190"/>
      <c r="T257" s="190"/>
      <c r="U257" s="4" t="s">
        <v>214</v>
      </c>
      <c r="V257" s="190"/>
      <c r="W257" s="190"/>
      <c r="X257" s="191">
        <v>27523500</v>
      </c>
      <c r="Y257" s="191"/>
      <c r="Z257" s="191"/>
      <c r="AA257" s="191">
        <v>22927147.550000001</v>
      </c>
      <c r="AB257" s="191"/>
      <c r="AC257" s="191"/>
      <c r="AD257" s="192">
        <v>83.30026177630026</v>
      </c>
      <c r="AE257" s="192"/>
    </row>
    <row r="258" spans="2:31" ht="15" customHeight="1" x14ac:dyDescent="0.25">
      <c r="B258" s="5"/>
      <c r="C258" s="5"/>
      <c r="D258" s="5"/>
      <c r="E258" s="5"/>
      <c r="F258" s="5"/>
      <c r="G258" s="5"/>
      <c r="H258" s="189" t="s">
        <v>33</v>
      </c>
      <c r="I258" s="189"/>
      <c r="J258" s="189"/>
      <c r="K258" s="189"/>
      <c r="L258" s="189"/>
      <c r="M258" s="189"/>
      <c r="N258" s="189"/>
      <c r="O258" s="189"/>
      <c r="P258" s="189"/>
      <c r="Q258" s="189"/>
      <c r="R258" s="190" t="s">
        <v>122</v>
      </c>
      <c r="S258" s="190"/>
      <c r="T258" s="190"/>
      <c r="U258" s="4" t="s">
        <v>214</v>
      </c>
      <c r="V258" s="190" t="s">
        <v>34</v>
      </c>
      <c r="W258" s="190"/>
      <c r="X258" s="191">
        <v>27523500</v>
      </c>
      <c r="Y258" s="191"/>
      <c r="Z258" s="191"/>
      <c r="AA258" s="191">
        <v>22927147.550000001</v>
      </c>
      <c r="AB258" s="191"/>
      <c r="AC258" s="191"/>
      <c r="AD258" s="192">
        <v>83.30026177630026</v>
      </c>
      <c r="AE258" s="192"/>
    </row>
    <row r="259" spans="2:31" ht="15" customHeight="1" x14ac:dyDescent="0.25">
      <c r="B259" s="5"/>
      <c r="C259" s="5"/>
      <c r="D259" s="5"/>
      <c r="E259" s="5"/>
      <c r="F259" s="5"/>
      <c r="G259" s="5"/>
      <c r="H259" s="6"/>
      <c r="I259" s="189" t="s">
        <v>168</v>
      </c>
      <c r="J259" s="189"/>
      <c r="K259" s="189"/>
      <c r="L259" s="189"/>
      <c r="M259" s="189"/>
      <c r="N259" s="189"/>
      <c r="O259" s="189"/>
      <c r="P259" s="189"/>
      <c r="Q259" s="189"/>
      <c r="R259" s="190" t="s">
        <v>122</v>
      </c>
      <c r="S259" s="190"/>
      <c r="T259" s="190"/>
      <c r="U259" s="4" t="s">
        <v>214</v>
      </c>
      <c r="V259" s="190" t="s">
        <v>169</v>
      </c>
      <c r="W259" s="190"/>
      <c r="X259" s="191">
        <v>27323500</v>
      </c>
      <c r="Y259" s="191"/>
      <c r="Z259" s="191"/>
      <c r="AA259" s="191">
        <v>22727147.550000001</v>
      </c>
      <c r="AB259" s="191"/>
      <c r="AC259" s="191"/>
      <c r="AD259" s="192">
        <v>83.178024594213767</v>
      </c>
      <c r="AE259" s="192"/>
    </row>
    <row r="260" spans="2:31" ht="15" customHeight="1" x14ac:dyDescent="0.25">
      <c r="B260" s="5"/>
      <c r="C260" s="5"/>
      <c r="D260" s="5"/>
      <c r="E260" s="5"/>
      <c r="F260" s="5"/>
      <c r="G260" s="5"/>
      <c r="H260" s="6"/>
      <c r="I260" s="189" t="s">
        <v>35</v>
      </c>
      <c r="J260" s="189"/>
      <c r="K260" s="189"/>
      <c r="L260" s="189"/>
      <c r="M260" s="189"/>
      <c r="N260" s="189"/>
      <c r="O260" s="189"/>
      <c r="P260" s="189"/>
      <c r="Q260" s="189"/>
      <c r="R260" s="190" t="s">
        <v>122</v>
      </c>
      <c r="S260" s="190"/>
      <c r="T260" s="190"/>
      <c r="U260" s="4" t="s">
        <v>214</v>
      </c>
      <c r="V260" s="190" t="s">
        <v>36</v>
      </c>
      <c r="W260" s="190"/>
      <c r="X260" s="191">
        <v>200000</v>
      </c>
      <c r="Y260" s="191"/>
      <c r="Z260" s="191"/>
      <c r="AA260" s="191">
        <v>200000</v>
      </c>
      <c r="AB260" s="191"/>
      <c r="AC260" s="191"/>
      <c r="AD260" s="192">
        <v>100</v>
      </c>
      <c r="AE260" s="192"/>
    </row>
    <row r="261" spans="2:31" ht="23.25" customHeight="1" x14ac:dyDescent="0.25">
      <c r="B261" s="5"/>
      <c r="C261" s="5"/>
      <c r="D261" s="5"/>
      <c r="E261" s="5"/>
      <c r="F261" s="5"/>
      <c r="G261" s="189" t="s">
        <v>215</v>
      </c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90" t="s">
        <v>122</v>
      </c>
      <c r="S261" s="190"/>
      <c r="T261" s="190"/>
      <c r="U261" s="4" t="s">
        <v>216</v>
      </c>
      <c r="V261" s="190"/>
      <c r="W261" s="190"/>
      <c r="X261" s="191">
        <v>53387509</v>
      </c>
      <c r="Y261" s="191"/>
      <c r="Z261" s="191"/>
      <c r="AA261" s="191">
        <v>1267366.8</v>
      </c>
      <c r="AB261" s="191"/>
      <c r="AC261" s="191"/>
      <c r="AD261" s="192">
        <v>2.3739013558396218</v>
      </c>
      <c r="AE261" s="192"/>
    </row>
    <row r="262" spans="2:31" ht="45.75" customHeight="1" x14ac:dyDescent="0.25">
      <c r="B262" s="5"/>
      <c r="C262" s="5"/>
      <c r="D262" s="5"/>
      <c r="E262" s="5"/>
      <c r="F262" s="5"/>
      <c r="G262" s="5"/>
      <c r="H262" s="189" t="s">
        <v>17</v>
      </c>
      <c r="I262" s="189"/>
      <c r="J262" s="189"/>
      <c r="K262" s="189"/>
      <c r="L262" s="189"/>
      <c r="M262" s="189"/>
      <c r="N262" s="189"/>
      <c r="O262" s="189"/>
      <c r="P262" s="189"/>
      <c r="Q262" s="189"/>
      <c r="R262" s="190" t="s">
        <v>122</v>
      </c>
      <c r="S262" s="190"/>
      <c r="T262" s="190"/>
      <c r="U262" s="4" t="s">
        <v>216</v>
      </c>
      <c r="V262" s="190" t="s">
        <v>18</v>
      </c>
      <c r="W262" s="190"/>
      <c r="X262" s="191">
        <v>1267367</v>
      </c>
      <c r="Y262" s="191"/>
      <c r="Z262" s="191"/>
      <c r="AA262" s="191">
        <v>1267366.8</v>
      </c>
      <c r="AB262" s="191"/>
      <c r="AC262" s="191"/>
      <c r="AD262" s="192">
        <v>99.999984219251417</v>
      </c>
      <c r="AE262" s="192"/>
    </row>
    <row r="263" spans="2:31" ht="15" customHeight="1" x14ac:dyDescent="0.25">
      <c r="B263" s="5"/>
      <c r="C263" s="5"/>
      <c r="D263" s="5"/>
      <c r="E263" s="5"/>
      <c r="F263" s="5"/>
      <c r="G263" s="5"/>
      <c r="H263" s="6"/>
      <c r="I263" s="189" t="s">
        <v>129</v>
      </c>
      <c r="J263" s="189"/>
      <c r="K263" s="189"/>
      <c r="L263" s="189"/>
      <c r="M263" s="189"/>
      <c r="N263" s="189"/>
      <c r="O263" s="189"/>
      <c r="P263" s="189"/>
      <c r="Q263" s="189"/>
      <c r="R263" s="190" t="s">
        <v>122</v>
      </c>
      <c r="S263" s="190"/>
      <c r="T263" s="190"/>
      <c r="U263" s="4" t="s">
        <v>216</v>
      </c>
      <c r="V263" s="190" t="s">
        <v>130</v>
      </c>
      <c r="W263" s="190"/>
      <c r="X263" s="191">
        <v>1267367</v>
      </c>
      <c r="Y263" s="191"/>
      <c r="Z263" s="191"/>
      <c r="AA263" s="191">
        <v>1267366.8</v>
      </c>
      <c r="AB263" s="191"/>
      <c r="AC263" s="191"/>
      <c r="AD263" s="192">
        <v>99.999984219251417</v>
      </c>
      <c r="AE263" s="192"/>
    </row>
    <row r="264" spans="2:31" ht="23.25" customHeight="1" x14ac:dyDescent="0.25">
      <c r="B264" s="5"/>
      <c r="C264" s="5"/>
      <c r="D264" s="5"/>
      <c r="E264" s="5"/>
      <c r="F264" s="5"/>
      <c r="G264" s="5"/>
      <c r="H264" s="189" t="s">
        <v>29</v>
      </c>
      <c r="I264" s="189"/>
      <c r="J264" s="189"/>
      <c r="K264" s="189"/>
      <c r="L264" s="189"/>
      <c r="M264" s="189"/>
      <c r="N264" s="189"/>
      <c r="O264" s="189"/>
      <c r="P264" s="189"/>
      <c r="Q264" s="189"/>
      <c r="R264" s="190" t="s">
        <v>122</v>
      </c>
      <c r="S264" s="190"/>
      <c r="T264" s="190"/>
      <c r="U264" s="4" t="s">
        <v>216</v>
      </c>
      <c r="V264" s="190" t="s">
        <v>30</v>
      </c>
      <c r="W264" s="190"/>
      <c r="X264" s="191">
        <v>52120142</v>
      </c>
      <c r="Y264" s="191"/>
      <c r="Z264" s="191"/>
      <c r="AA264" s="191">
        <v>0</v>
      </c>
      <c r="AB264" s="191"/>
      <c r="AC264" s="191"/>
      <c r="AD264" s="192">
        <v>0</v>
      </c>
      <c r="AE264" s="192"/>
    </row>
    <row r="265" spans="2:31" ht="23.25" customHeight="1" x14ac:dyDescent="0.25">
      <c r="B265" s="5"/>
      <c r="C265" s="5"/>
      <c r="D265" s="5"/>
      <c r="E265" s="5"/>
      <c r="F265" s="5"/>
      <c r="G265" s="5"/>
      <c r="H265" s="6"/>
      <c r="I265" s="189" t="s">
        <v>31</v>
      </c>
      <c r="J265" s="189"/>
      <c r="K265" s="189"/>
      <c r="L265" s="189"/>
      <c r="M265" s="189"/>
      <c r="N265" s="189"/>
      <c r="O265" s="189"/>
      <c r="P265" s="189"/>
      <c r="Q265" s="189"/>
      <c r="R265" s="190" t="s">
        <v>122</v>
      </c>
      <c r="S265" s="190"/>
      <c r="T265" s="190"/>
      <c r="U265" s="4" t="s">
        <v>216</v>
      </c>
      <c r="V265" s="190" t="s">
        <v>32</v>
      </c>
      <c r="W265" s="190"/>
      <c r="X265" s="191">
        <v>52120142</v>
      </c>
      <c r="Y265" s="191"/>
      <c r="Z265" s="191"/>
      <c r="AA265" s="191">
        <v>0</v>
      </c>
      <c r="AB265" s="191"/>
      <c r="AC265" s="191"/>
      <c r="AD265" s="192">
        <v>0</v>
      </c>
      <c r="AE265" s="192"/>
    </row>
    <row r="266" spans="2:31" ht="15" customHeight="1" x14ac:dyDescent="0.25">
      <c r="B266" s="5"/>
      <c r="C266" s="5"/>
      <c r="D266" s="5"/>
      <c r="E266" s="5"/>
      <c r="F266" s="5"/>
      <c r="G266" s="189" t="s">
        <v>217</v>
      </c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90" t="s">
        <v>122</v>
      </c>
      <c r="S266" s="190"/>
      <c r="T266" s="190"/>
      <c r="U266" s="4" t="s">
        <v>218</v>
      </c>
      <c r="V266" s="190"/>
      <c r="W266" s="190"/>
      <c r="X266" s="191">
        <v>60529476.280000001</v>
      </c>
      <c r="Y266" s="191"/>
      <c r="Z266" s="191"/>
      <c r="AA266" s="191">
        <v>620000</v>
      </c>
      <c r="AB266" s="191"/>
      <c r="AC266" s="191"/>
      <c r="AD266" s="192">
        <v>1.0242943407142264</v>
      </c>
      <c r="AE266" s="192"/>
    </row>
    <row r="267" spans="2:31" ht="15" customHeight="1" x14ac:dyDescent="0.25">
      <c r="B267" s="5"/>
      <c r="C267" s="5"/>
      <c r="D267" s="5"/>
      <c r="E267" s="5"/>
      <c r="F267" s="5"/>
      <c r="G267" s="5"/>
      <c r="H267" s="189" t="s">
        <v>33</v>
      </c>
      <c r="I267" s="189"/>
      <c r="J267" s="189"/>
      <c r="K267" s="189"/>
      <c r="L267" s="189"/>
      <c r="M267" s="189"/>
      <c r="N267" s="189"/>
      <c r="O267" s="189"/>
      <c r="P267" s="189"/>
      <c r="Q267" s="189"/>
      <c r="R267" s="190" t="s">
        <v>122</v>
      </c>
      <c r="S267" s="190"/>
      <c r="T267" s="190"/>
      <c r="U267" s="4" t="s">
        <v>218</v>
      </c>
      <c r="V267" s="190" t="s">
        <v>34</v>
      </c>
      <c r="W267" s="190"/>
      <c r="X267" s="191">
        <v>60529476.280000001</v>
      </c>
      <c r="Y267" s="191"/>
      <c r="Z267" s="191"/>
      <c r="AA267" s="191">
        <v>620000</v>
      </c>
      <c r="AB267" s="191"/>
      <c r="AC267" s="191"/>
      <c r="AD267" s="192">
        <v>1.0242943407142264</v>
      </c>
      <c r="AE267" s="192"/>
    </row>
    <row r="268" spans="2:31" ht="15" customHeight="1" x14ac:dyDescent="0.25">
      <c r="B268" s="5"/>
      <c r="C268" s="5"/>
      <c r="D268" s="5"/>
      <c r="E268" s="5"/>
      <c r="F268" s="5"/>
      <c r="G268" s="5"/>
      <c r="H268" s="6"/>
      <c r="I268" s="189" t="s">
        <v>35</v>
      </c>
      <c r="J268" s="189"/>
      <c r="K268" s="189"/>
      <c r="L268" s="189"/>
      <c r="M268" s="189"/>
      <c r="N268" s="189"/>
      <c r="O268" s="189"/>
      <c r="P268" s="189"/>
      <c r="Q268" s="189"/>
      <c r="R268" s="190" t="s">
        <v>122</v>
      </c>
      <c r="S268" s="190"/>
      <c r="T268" s="190"/>
      <c r="U268" s="4" t="s">
        <v>218</v>
      </c>
      <c r="V268" s="190" t="s">
        <v>36</v>
      </c>
      <c r="W268" s="190"/>
      <c r="X268" s="191">
        <v>620000</v>
      </c>
      <c r="Y268" s="191"/>
      <c r="Z268" s="191"/>
      <c r="AA268" s="191">
        <v>620000</v>
      </c>
      <c r="AB268" s="191"/>
      <c r="AC268" s="191"/>
      <c r="AD268" s="192">
        <v>100</v>
      </c>
      <c r="AE268" s="192"/>
    </row>
    <row r="269" spans="2:31" ht="15" customHeight="1" x14ac:dyDescent="0.25">
      <c r="B269" s="5"/>
      <c r="C269" s="5"/>
      <c r="D269" s="5"/>
      <c r="E269" s="5"/>
      <c r="F269" s="5"/>
      <c r="G269" s="5"/>
      <c r="H269" s="6"/>
      <c r="I269" s="189" t="s">
        <v>117</v>
      </c>
      <c r="J269" s="189"/>
      <c r="K269" s="189"/>
      <c r="L269" s="189"/>
      <c r="M269" s="189"/>
      <c r="N269" s="189"/>
      <c r="O269" s="189"/>
      <c r="P269" s="189"/>
      <c r="Q269" s="189"/>
      <c r="R269" s="190" t="s">
        <v>122</v>
      </c>
      <c r="S269" s="190"/>
      <c r="T269" s="190"/>
      <c r="U269" s="4" t="s">
        <v>218</v>
      </c>
      <c r="V269" s="190" t="s">
        <v>118</v>
      </c>
      <c r="W269" s="190"/>
      <c r="X269" s="191">
        <v>59909476.280000001</v>
      </c>
      <c r="Y269" s="191"/>
      <c r="Z269" s="191"/>
      <c r="AA269" s="191">
        <v>0</v>
      </c>
      <c r="AB269" s="191"/>
      <c r="AC269" s="191"/>
      <c r="AD269" s="192">
        <v>0</v>
      </c>
      <c r="AE269" s="192"/>
    </row>
    <row r="270" spans="2:31" ht="15" customHeight="1" x14ac:dyDescent="0.25">
      <c r="B270" s="189" t="s">
        <v>219</v>
      </c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90" t="s">
        <v>220</v>
      </c>
      <c r="S270" s="190"/>
      <c r="T270" s="190"/>
      <c r="U270" s="4"/>
      <c r="V270" s="190"/>
      <c r="W270" s="190"/>
      <c r="X270" s="191">
        <v>660000</v>
      </c>
      <c r="Y270" s="191"/>
      <c r="Z270" s="191"/>
      <c r="AA270" s="191">
        <v>394435</v>
      </c>
      <c r="AB270" s="191"/>
      <c r="AC270" s="191"/>
      <c r="AD270" s="192">
        <v>59.76287878787879</v>
      </c>
      <c r="AE270" s="192"/>
    </row>
    <row r="271" spans="2:31" ht="15" customHeight="1" x14ac:dyDescent="0.25">
      <c r="B271" s="5"/>
      <c r="C271" s="189" t="s">
        <v>221</v>
      </c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90" t="s">
        <v>222</v>
      </c>
      <c r="S271" s="190"/>
      <c r="T271" s="190"/>
      <c r="U271" s="4"/>
      <c r="V271" s="190"/>
      <c r="W271" s="190"/>
      <c r="X271" s="191">
        <v>660000</v>
      </c>
      <c r="Y271" s="191"/>
      <c r="Z271" s="191"/>
      <c r="AA271" s="191">
        <v>394435</v>
      </c>
      <c r="AB271" s="191"/>
      <c r="AC271" s="191"/>
      <c r="AD271" s="192">
        <v>59.76287878787879</v>
      </c>
      <c r="AE271" s="192"/>
    </row>
    <row r="272" spans="2:31" ht="23.25" customHeight="1" x14ac:dyDescent="0.25">
      <c r="B272" s="5"/>
      <c r="C272" s="5"/>
      <c r="D272" s="6"/>
      <c r="E272" s="189" t="s">
        <v>9</v>
      </c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90" t="s">
        <v>222</v>
      </c>
      <c r="S272" s="190"/>
      <c r="T272" s="190"/>
      <c r="U272" s="4" t="s">
        <v>10</v>
      </c>
      <c r="V272" s="190"/>
      <c r="W272" s="190"/>
      <c r="X272" s="191">
        <v>660000</v>
      </c>
      <c r="Y272" s="191"/>
      <c r="Z272" s="191"/>
      <c r="AA272" s="191">
        <v>394435</v>
      </c>
      <c r="AB272" s="191"/>
      <c r="AC272" s="191"/>
      <c r="AD272" s="192">
        <v>59.76287878787879</v>
      </c>
      <c r="AE272" s="192"/>
    </row>
    <row r="273" spans="2:31" ht="15" customHeight="1" x14ac:dyDescent="0.25">
      <c r="B273" s="5"/>
      <c r="C273" s="5"/>
      <c r="D273" s="6"/>
      <c r="E273" s="189" t="s">
        <v>11</v>
      </c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90" t="s">
        <v>222</v>
      </c>
      <c r="S273" s="190"/>
      <c r="T273" s="190"/>
      <c r="U273" s="4" t="s">
        <v>12</v>
      </c>
      <c r="V273" s="190"/>
      <c r="W273" s="190"/>
      <c r="X273" s="191">
        <v>660000</v>
      </c>
      <c r="Y273" s="191"/>
      <c r="Z273" s="191"/>
      <c r="AA273" s="191">
        <v>394435</v>
      </c>
      <c r="AB273" s="191"/>
      <c r="AC273" s="191"/>
      <c r="AD273" s="192">
        <v>59.76287878787879</v>
      </c>
      <c r="AE273" s="192"/>
    </row>
    <row r="274" spans="2:31" ht="23.25" customHeight="1" x14ac:dyDescent="0.25">
      <c r="B274" s="5"/>
      <c r="C274" s="5"/>
      <c r="D274" s="6"/>
      <c r="E274" s="6"/>
      <c r="F274" s="6"/>
      <c r="G274" s="189" t="s">
        <v>13</v>
      </c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90" t="s">
        <v>222</v>
      </c>
      <c r="S274" s="190"/>
      <c r="T274" s="190"/>
      <c r="U274" s="4" t="s">
        <v>14</v>
      </c>
      <c r="V274" s="190"/>
      <c r="W274" s="190"/>
      <c r="X274" s="191">
        <v>660000</v>
      </c>
      <c r="Y274" s="191"/>
      <c r="Z274" s="191"/>
      <c r="AA274" s="191">
        <v>394435</v>
      </c>
      <c r="AB274" s="191"/>
      <c r="AC274" s="191"/>
      <c r="AD274" s="192">
        <v>59.76287878787879</v>
      </c>
      <c r="AE274" s="192"/>
    </row>
    <row r="275" spans="2:31" ht="23.25" customHeight="1" x14ac:dyDescent="0.25">
      <c r="B275" s="5"/>
      <c r="C275" s="5"/>
      <c r="D275" s="5"/>
      <c r="E275" s="5"/>
      <c r="F275" s="5"/>
      <c r="G275" s="189" t="s">
        <v>223</v>
      </c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90" t="s">
        <v>222</v>
      </c>
      <c r="S275" s="190"/>
      <c r="T275" s="190"/>
      <c r="U275" s="4" t="s">
        <v>224</v>
      </c>
      <c r="V275" s="190"/>
      <c r="W275" s="190"/>
      <c r="X275" s="191">
        <v>660000</v>
      </c>
      <c r="Y275" s="191"/>
      <c r="Z275" s="191"/>
      <c r="AA275" s="191">
        <v>394435</v>
      </c>
      <c r="AB275" s="191"/>
      <c r="AC275" s="191"/>
      <c r="AD275" s="192">
        <v>59.76287878787879</v>
      </c>
      <c r="AE275" s="192"/>
    </row>
    <row r="276" spans="2:31" ht="23.25" customHeight="1" x14ac:dyDescent="0.25">
      <c r="B276" s="5"/>
      <c r="C276" s="5"/>
      <c r="D276" s="5"/>
      <c r="E276" s="5"/>
      <c r="F276" s="5"/>
      <c r="G276" s="5"/>
      <c r="H276" s="189" t="s">
        <v>29</v>
      </c>
      <c r="I276" s="189"/>
      <c r="J276" s="189"/>
      <c r="K276" s="189"/>
      <c r="L276" s="189"/>
      <c r="M276" s="189"/>
      <c r="N276" s="189"/>
      <c r="O276" s="189"/>
      <c r="P276" s="189"/>
      <c r="Q276" s="189"/>
      <c r="R276" s="190" t="s">
        <v>222</v>
      </c>
      <c r="S276" s="190"/>
      <c r="T276" s="190"/>
      <c r="U276" s="4" t="s">
        <v>224</v>
      </c>
      <c r="V276" s="190" t="s">
        <v>30</v>
      </c>
      <c r="W276" s="190"/>
      <c r="X276" s="191">
        <v>660000</v>
      </c>
      <c r="Y276" s="191"/>
      <c r="Z276" s="191"/>
      <c r="AA276" s="191">
        <v>394435</v>
      </c>
      <c r="AB276" s="191"/>
      <c r="AC276" s="191"/>
      <c r="AD276" s="192">
        <v>59.76287878787879</v>
      </c>
      <c r="AE276" s="192"/>
    </row>
    <row r="277" spans="2:31" ht="23.25" customHeight="1" x14ac:dyDescent="0.25">
      <c r="B277" s="5"/>
      <c r="C277" s="5"/>
      <c r="D277" s="5"/>
      <c r="E277" s="5"/>
      <c r="F277" s="5"/>
      <c r="G277" s="5"/>
      <c r="H277" s="6"/>
      <c r="I277" s="189" t="s">
        <v>31</v>
      </c>
      <c r="J277" s="189"/>
      <c r="K277" s="189"/>
      <c r="L277" s="189"/>
      <c r="M277" s="189"/>
      <c r="N277" s="189"/>
      <c r="O277" s="189"/>
      <c r="P277" s="189"/>
      <c r="Q277" s="189"/>
      <c r="R277" s="190" t="s">
        <v>222</v>
      </c>
      <c r="S277" s="190"/>
      <c r="T277" s="190"/>
      <c r="U277" s="4" t="s">
        <v>224</v>
      </c>
      <c r="V277" s="190" t="s">
        <v>32</v>
      </c>
      <c r="W277" s="190"/>
      <c r="X277" s="191">
        <v>660000</v>
      </c>
      <c r="Y277" s="191"/>
      <c r="Z277" s="191"/>
      <c r="AA277" s="191">
        <v>394435</v>
      </c>
      <c r="AB277" s="191"/>
      <c r="AC277" s="191"/>
      <c r="AD277" s="192">
        <v>59.76287878787879</v>
      </c>
      <c r="AE277" s="192"/>
    </row>
    <row r="278" spans="2:31" ht="23.25" customHeight="1" x14ac:dyDescent="0.25">
      <c r="B278" s="189" t="s">
        <v>225</v>
      </c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90" t="s">
        <v>226</v>
      </c>
      <c r="S278" s="190"/>
      <c r="T278" s="190"/>
      <c r="U278" s="4"/>
      <c r="V278" s="190"/>
      <c r="W278" s="190"/>
      <c r="X278" s="191">
        <v>86831593.909999996</v>
      </c>
      <c r="Y278" s="191"/>
      <c r="Z278" s="191"/>
      <c r="AA278" s="191">
        <v>75312953.189999998</v>
      </c>
      <c r="AB278" s="191"/>
      <c r="AC278" s="191"/>
      <c r="AD278" s="192">
        <v>86.734505032881287</v>
      </c>
      <c r="AE278" s="192"/>
    </row>
    <row r="279" spans="2:31" ht="23.25" customHeight="1" x14ac:dyDescent="0.25">
      <c r="B279" s="5"/>
      <c r="C279" s="189" t="s">
        <v>227</v>
      </c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90" t="s">
        <v>228</v>
      </c>
      <c r="S279" s="190"/>
      <c r="T279" s="190"/>
      <c r="U279" s="4"/>
      <c r="V279" s="190"/>
      <c r="W279" s="190"/>
      <c r="X279" s="191">
        <v>50383112.68</v>
      </c>
      <c r="Y279" s="191"/>
      <c r="Z279" s="191"/>
      <c r="AA279" s="191">
        <v>49894781.960000001</v>
      </c>
      <c r="AB279" s="191"/>
      <c r="AC279" s="191"/>
      <c r="AD279" s="192">
        <v>99.030765083726465</v>
      </c>
      <c r="AE279" s="192"/>
    </row>
    <row r="280" spans="2:31" ht="23.25" customHeight="1" x14ac:dyDescent="0.25">
      <c r="B280" s="5"/>
      <c r="C280" s="5"/>
      <c r="D280" s="6"/>
      <c r="E280" s="189" t="s">
        <v>229</v>
      </c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90" t="s">
        <v>228</v>
      </c>
      <c r="S280" s="190"/>
      <c r="T280" s="190"/>
      <c r="U280" s="4" t="s">
        <v>230</v>
      </c>
      <c r="V280" s="190"/>
      <c r="W280" s="190"/>
      <c r="X280" s="191">
        <v>50383112.68</v>
      </c>
      <c r="Y280" s="191"/>
      <c r="Z280" s="191"/>
      <c r="AA280" s="191">
        <v>49894781.960000001</v>
      </c>
      <c r="AB280" s="191"/>
      <c r="AC280" s="191"/>
      <c r="AD280" s="192">
        <v>99.030765083726465</v>
      </c>
      <c r="AE280" s="192"/>
    </row>
    <row r="281" spans="2:31" ht="34.5" customHeight="1" x14ac:dyDescent="0.25">
      <c r="B281" s="5"/>
      <c r="C281" s="5"/>
      <c r="D281" s="6"/>
      <c r="E281" s="189" t="s">
        <v>231</v>
      </c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90" t="s">
        <v>228</v>
      </c>
      <c r="S281" s="190"/>
      <c r="T281" s="190"/>
      <c r="U281" s="4" t="s">
        <v>232</v>
      </c>
      <c r="V281" s="190"/>
      <c r="W281" s="190"/>
      <c r="X281" s="191">
        <v>48377769.640000001</v>
      </c>
      <c r="Y281" s="191"/>
      <c r="Z281" s="191"/>
      <c r="AA281" s="191">
        <v>48032650.840000004</v>
      </c>
      <c r="AB281" s="191"/>
      <c r="AC281" s="191"/>
      <c r="AD281" s="192">
        <v>99.286616967735014</v>
      </c>
      <c r="AE281" s="192"/>
    </row>
    <row r="282" spans="2:31" ht="45.75" customHeight="1" x14ac:dyDescent="0.25">
      <c r="B282" s="5"/>
      <c r="C282" s="5"/>
      <c r="D282" s="6"/>
      <c r="E282" s="6"/>
      <c r="F282" s="6"/>
      <c r="G282" s="189" t="s">
        <v>233</v>
      </c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90" t="s">
        <v>228</v>
      </c>
      <c r="S282" s="190"/>
      <c r="T282" s="190"/>
      <c r="U282" s="4" t="s">
        <v>234</v>
      </c>
      <c r="V282" s="190"/>
      <c r="W282" s="190"/>
      <c r="X282" s="191">
        <v>46289337.219999999</v>
      </c>
      <c r="Y282" s="191"/>
      <c r="Z282" s="191"/>
      <c r="AA282" s="191">
        <v>45944873.460000001</v>
      </c>
      <c r="AB282" s="191"/>
      <c r="AC282" s="191"/>
      <c r="AD282" s="192">
        <v>99.255846420174777</v>
      </c>
      <c r="AE282" s="192"/>
    </row>
    <row r="283" spans="2:31" ht="23.25" customHeight="1" x14ac:dyDescent="0.25">
      <c r="B283" s="5"/>
      <c r="C283" s="5"/>
      <c r="D283" s="5"/>
      <c r="E283" s="5"/>
      <c r="F283" s="5"/>
      <c r="G283" s="189" t="s">
        <v>235</v>
      </c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90" t="s">
        <v>228</v>
      </c>
      <c r="S283" s="190"/>
      <c r="T283" s="190"/>
      <c r="U283" s="4" t="s">
        <v>236</v>
      </c>
      <c r="V283" s="190"/>
      <c r="W283" s="190"/>
      <c r="X283" s="191">
        <v>197730</v>
      </c>
      <c r="Y283" s="191"/>
      <c r="Z283" s="191"/>
      <c r="AA283" s="191">
        <v>197730</v>
      </c>
      <c r="AB283" s="191"/>
      <c r="AC283" s="191"/>
      <c r="AD283" s="192">
        <v>100</v>
      </c>
      <c r="AE283" s="192"/>
    </row>
    <row r="284" spans="2:31" ht="23.25" customHeight="1" x14ac:dyDescent="0.25">
      <c r="B284" s="5"/>
      <c r="C284" s="5"/>
      <c r="D284" s="5"/>
      <c r="E284" s="5"/>
      <c r="F284" s="5"/>
      <c r="G284" s="5"/>
      <c r="H284" s="189" t="s">
        <v>29</v>
      </c>
      <c r="I284" s="189"/>
      <c r="J284" s="189"/>
      <c r="K284" s="189"/>
      <c r="L284" s="189"/>
      <c r="M284" s="189"/>
      <c r="N284" s="189"/>
      <c r="O284" s="189"/>
      <c r="P284" s="189"/>
      <c r="Q284" s="189"/>
      <c r="R284" s="190" t="s">
        <v>228</v>
      </c>
      <c r="S284" s="190"/>
      <c r="T284" s="190"/>
      <c r="U284" s="4" t="s">
        <v>236</v>
      </c>
      <c r="V284" s="190" t="s">
        <v>30</v>
      </c>
      <c r="W284" s="190"/>
      <c r="X284" s="191">
        <v>197730</v>
      </c>
      <c r="Y284" s="191"/>
      <c r="Z284" s="191"/>
      <c r="AA284" s="191">
        <v>197730</v>
      </c>
      <c r="AB284" s="191"/>
      <c r="AC284" s="191"/>
      <c r="AD284" s="192">
        <v>100</v>
      </c>
      <c r="AE284" s="192"/>
    </row>
    <row r="285" spans="2:31" ht="23.25" customHeight="1" x14ac:dyDescent="0.25">
      <c r="B285" s="5"/>
      <c r="C285" s="5"/>
      <c r="D285" s="5"/>
      <c r="E285" s="5"/>
      <c r="F285" s="5"/>
      <c r="G285" s="5"/>
      <c r="H285" s="6"/>
      <c r="I285" s="189" t="s">
        <v>31</v>
      </c>
      <c r="J285" s="189"/>
      <c r="K285" s="189"/>
      <c r="L285" s="189"/>
      <c r="M285" s="189"/>
      <c r="N285" s="189"/>
      <c r="O285" s="189"/>
      <c r="P285" s="189"/>
      <c r="Q285" s="189"/>
      <c r="R285" s="190" t="s">
        <v>228</v>
      </c>
      <c r="S285" s="190"/>
      <c r="T285" s="190"/>
      <c r="U285" s="4" t="s">
        <v>236</v>
      </c>
      <c r="V285" s="190" t="s">
        <v>32</v>
      </c>
      <c r="W285" s="190"/>
      <c r="X285" s="191">
        <v>197730</v>
      </c>
      <c r="Y285" s="191"/>
      <c r="Z285" s="191"/>
      <c r="AA285" s="191">
        <v>197730</v>
      </c>
      <c r="AB285" s="191"/>
      <c r="AC285" s="191"/>
      <c r="AD285" s="192">
        <v>100</v>
      </c>
      <c r="AE285" s="192"/>
    </row>
    <row r="286" spans="2:31" ht="23.25" customHeight="1" x14ac:dyDescent="0.25">
      <c r="B286" s="5"/>
      <c r="C286" s="5"/>
      <c r="D286" s="5"/>
      <c r="E286" s="5"/>
      <c r="F286" s="5"/>
      <c r="G286" s="189" t="s">
        <v>237</v>
      </c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90" t="s">
        <v>228</v>
      </c>
      <c r="S286" s="190"/>
      <c r="T286" s="190"/>
      <c r="U286" s="4" t="s">
        <v>238</v>
      </c>
      <c r="V286" s="190"/>
      <c r="W286" s="190"/>
      <c r="X286" s="191">
        <v>28631331.07</v>
      </c>
      <c r="Y286" s="191"/>
      <c r="Z286" s="191"/>
      <c r="AA286" s="191">
        <v>28286867.309999999</v>
      </c>
      <c r="AB286" s="191"/>
      <c r="AC286" s="191"/>
      <c r="AD286" s="192">
        <v>98.796899245942043</v>
      </c>
      <c r="AE286" s="192"/>
    </row>
    <row r="287" spans="2:31" ht="45.75" customHeight="1" x14ac:dyDescent="0.25">
      <c r="B287" s="5"/>
      <c r="C287" s="5"/>
      <c r="D287" s="5"/>
      <c r="E287" s="5"/>
      <c r="F287" s="5"/>
      <c r="G287" s="5"/>
      <c r="H287" s="189" t="s">
        <v>17</v>
      </c>
      <c r="I287" s="189"/>
      <c r="J287" s="189"/>
      <c r="K287" s="189"/>
      <c r="L287" s="189"/>
      <c r="M287" s="189"/>
      <c r="N287" s="189"/>
      <c r="O287" s="189"/>
      <c r="P287" s="189"/>
      <c r="Q287" s="189"/>
      <c r="R287" s="190" t="s">
        <v>228</v>
      </c>
      <c r="S287" s="190"/>
      <c r="T287" s="190"/>
      <c r="U287" s="4" t="s">
        <v>238</v>
      </c>
      <c r="V287" s="190" t="s">
        <v>18</v>
      </c>
      <c r="W287" s="190"/>
      <c r="X287" s="191">
        <v>24642161.550000001</v>
      </c>
      <c r="Y287" s="191"/>
      <c r="Z287" s="191"/>
      <c r="AA287" s="191">
        <v>24642161.550000001</v>
      </c>
      <c r="AB287" s="191"/>
      <c r="AC287" s="191"/>
      <c r="AD287" s="192">
        <v>100</v>
      </c>
      <c r="AE287" s="192"/>
    </row>
    <row r="288" spans="2:31" ht="15" customHeight="1" x14ac:dyDescent="0.25">
      <c r="B288" s="5"/>
      <c r="C288" s="5"/>
      <c r="D288" s="5"/>
      <c r="E288" s="5"/>
      <c r="F288" s="5"/>
      <c r="G288" s="5"/>
      <c r="H288" s="6"/>
      <c r="I288" s="189" t="s">
        <v>129</v>
      </c>
      <c r="J288" s="189"/>
      <c r="K288" s="189"/>
      <c r="L288" s="189"/>
      <c r="M288" s="189"/>
      <c r="N288" s="189"/>
      <c r="O288" s="189"/>
      <c r="P288" s="189"/>
      <c r="Q288" s="189"/>
      <c r="R288" s="190" t="s">
        <v>228</v>
      </c>
      <c r="S288" s="190"/>
      <c r="T288" s="190"/>
      <c r="U288" s="4" t="s">
        <v>238</v>
      </c>
      <c r="V288" s="190" t="s">
        <v>130</v>
      </c>
      <c r="W288" s="190"/>
      <c r="X288" s="191">
        <v>24642161.550000001</v>
      </c>
      <c r="Y288" s="191"/>
      <c r="Z288" s="191"/>
      <c r="AA288" s="191">
        <v>24642161.550000001</v>
      </c>
      <c r="AB288" s="191"/>
      <c r="AC288" s="191"/>
      <c r="AD288" s="192">
        <v>100</v>
      </c>
      <c r="AE288" s="192"/>
    </row>
    <row r="289" spans="2:31" ht="23.25" customHeight="1" x14ac:dyDescent="0.25">
      <c r="B289" s="5"/>
      <c r="C289" s="5"/>
      <c r="D289" s="5"/>
      <c r="E289" s="5"/>
      <c r="F289" s="5"/>
      <c r="G289" s="5"/>
      <c r="H289" s="189" t="s">
        <v>29</v>
      </c>
      <c r="I289" s="189"/>
      <c r="J289" s="189"/>
      <c r="K289" s="189"/>
      <c r="L289" s="189"/>
      <c r="M289" s="189"/>
      <c r="N289" s="189"/>
      <c r="O289" s="189"/>
      <c r="P289" s="189"/>
      <c r="Q289" s="189"/>
      <c r="R289" s="190" t="s">
        <v>228</v>
      </c>
      <c r="S289" s="190"/>
      <c r="T289" s="190"/>
      <c r="U289" s="4" t="s">
        <v>238</v>
      </c>
      <c r="V289" s="190" t="s">
        <v>30</v>
      </c>
      <c r="W289" s="190"/>
      <c r="X289" s="191">
        <v>3920349.52</v>
      </c>
      <c r="Y289" s="191"/>
      <c r="Z289" s="191"/>
      <c r="AA289" s="191">
        <v>3575885.76</v>
      </c>
      <c r="AB289" s="191"/>
      <c r="AC289" s="191"/>
      <c r="AD289" s="192">
        <v>91.213442621820107</v>
      </c>
      <c r="AE289" s="192"/>
    </row>
    <row r="290" spans="2:31" ht="23.25" customHeight="1" x14ac:dyDescent="0.25">
      <c r="B290" s="5"/>
      <c r="C290" s="5"/>
      <c r="D290" s="5"/>
      <c r="E290" s="5"/>
      <c r="F290" s="5"/>
      <c r="G290" s="5"/>
      <c r="H290" s="6"/>
      <c r="I290" s="189" t="s">
        <v>31</v>
      </c>
      <c r="J290" s="189"/>
      <c r="K290" s="189"/>
      <c r="L290" s="189"/>
      <c r="M290" s="189"/>
      <c r="N290" s="189"/>
      <c r="O290" s="189"/>
      <c r="P290" s="189"/>
      <c r="Q290" s="189"/>
      <c r="R290" s="190" t="s">
        <v>228</v>
      </c>
      <c r="S290" s="190"/>
      <c r="T290" s="190"/>
      <c r="U290" s="4" t="s">
        <v>238</v>
      </c>
      <c r="V290" s="190" t="s">
        <v>32</v>
      </c>
      <c r="W290" s="190"/>
      <c r="X290" s="191">
        <v>3920349.52</v>
      </c>
      <c r="Y290" s="191"/>
      <c r="Z290" s="191"/>
      <c r="AA290" s="191">
        <v>3575885.76</v>
      </c>
      <c r="AB290" s="191"/>
      <c r="AC290" s="191"/>
      <c r="AD290" s="192">
        <v>91.213442621820107</v>
      </c>
      <c r="AE290" s="192"/>
    </row>
    <row r="291" spans="2:31" ht="15" customHeight="1" x14ac:dyDescent="0.25">
      <c r="B291" s="5"/>
      <c r="C291" s="5"/>
      <c r="D291" s="5"/>
      <c r="E291" s="5"/>
      <c r="F291" s="5"/>
      <c r="G291" s="5"/>
      <c r="H291" s="189" t="s">
        <v>33</v>
      </c>
      <c r="I291" s="189"/>
      <c r="J291" s="189"/>
      <c r="K291" s="189"/>
      <c r="L291" s="189"/>
      <c r="M291" s="189"/>
      <c r="N291" s="189"/>
      <c r="O291" s="189"/>
      <c r="P291" s="189"/>
      <c r="Q291" s="189"/>
      <c r="R291" s="190" t="s">
        <v>228</v>
      </c>
      <c r="S291" s="190"/>
      <c r="T291" s="190"/>
      <c r="U291" s="4" t="s">
        <v>238</v>
      </c>
      <c r="V291" s="190" t="s">
        <v>34</v>
      </c>
      <c r="W291" s="190"/>
      <c r="X291" s="191">
        <v>68820</v>
      </c>
      <c r="Y291" s="191"/>
      <c r="Z291" s="191"/>
      <c r="AA291" s="191">
        <v>68820</v>
      </c>
      <c r="AB291" s="191"/>
      <c r="AC291" s="191"/>
      <c r="AD291" s="192">
        <v>100</v>
      </c>
      <c r="AE291" s="192"/>
    </row>
    <row r="292" spans="2:31" ht="15" customHeight="1" x14ac:dyDescent="0.25">
      <c r="B292" s="5"/>
      <c r="C292" s="5"/>
      <c r="D292" s="5"/>
      <c r="E292" s="5"/>
      <c r="F292" s="5"/>
      <c r="G292" s="5"/>
      <c r="H292" s="6"/>
      <c r="I292" s="189" t="s">
        <v>35</v>
      </c>
      <c r="J292" s="189"/>
      <c r="K292" s="189"/>
      <c r="L292" s="189"/>
      <c r="M292" s="189"/>
      <c r="N292" s="189"/>
      <c r="O292" s="189"/>
      <c r="P292" s="189"/>
      <c r="Q292" s="189"/>
      <c r="R292" s="190" t="s">
        <v>228</v>
      </c>
      <c r="S292" s="190"/>
      <c r="T292" s="190"/>
      <c r="U292" s="4" t="s">
        <v>238</v>
      </c>
      <c r="V292" s="190" t="s">
        <v>36</v>
      </c>
      <c r="W292" s="190"/>
      <c r="X292" s="191">
        <v>68820</v>
      </c>
      <c r="Y292" s="191"/>
      <c r="Z292" s="191"/>
      <c r="AA292" s="191">
        <v>68820</v>
      </c>
      <c r="AB292" s="191"/>
      <c r="AC292" s="191"/>
      <c r="AD292" s="192">
        <v>100</v>
      </c>
      <c r="AE292" s="192"/>
    </row>
    <row r="293" spans="2:31" ht="15" customHeight="1" x14ac:dyDescent="0.25">
      <c r="B293" s="5"/>
      <c r="C293" s="5"/>
      <c r="D293" s="5"/>
      <c r="E293" s="5"/>
      <c r="F293" s="5"/>
      <c r="G293" s="189" t="s">
        <v>239</v>
      </c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90" t="s">
        <v>228</v>
      </c>
      <c r="S293" s="190"/>
      <c r="T293" s="190"/>
      <c r="U293" s="4" t="s">
        <v>240</v>
      </c>
      <c r="V293" s="190"/>
      <c r="W293" s="190"/>
      <c r="X293" s="191">
        <v>17460276.149999999</v>
      </c>
      <c r="Y293" s="191"/>
      <c r="Z293" s="191"/>
      <c r="AA293" s="191">
        <v>17460276.149999999</v>
      </c>
      <c r="AB293" s="191"/>
      <c r="AC293" s="191"/>
      <c r="AD293" s="192">
        <v>100</v>
      </c>
      <c r="AE293" s="192"/>
    </row>
    <row r="294" spans="2:31" ht="45.75" customHeight="1" x14ac:dyDescent="0.25">
      <c r="B294" s="5"/>
      <c r="C294" s="5"/>
      <c r="D294" s="5"/>
      <c r="E294" s="5"/>
      <c r="F294" s="5"/>
      <c r="G294" s="5"/>
      <c r="H294" s="189" t="s">
        <v>17</v>
      </c>
      <c r="I294" s="189"/>
      <c r="J294" s="189"/>
      <c r="K294" s="189"/>
      <c r="L294" s="189"/>
      <c r="M294" s="189"/>
      <c r="N294" s="189"/>
      <c r="O294" s="189"/>
      <c r="P294" s="189"/>
      <c r="Q294" s="189"/>
      <c r="R294" s="190" t="s">
        <v>228</v>
      </c>
      <c r="S294" s="190"/>
      <c r="T294" s="190"/>
      <c r="U294" s="4" t="s">
        <v>240</v>
      </c>
      <c r="V294" s="190" t="s">
        <v>18</v>
      </c>
      <c r="W294" s="190"/>
      <c r="X294" s="191">
        <v>17460276.149999999</v>
      </c>
      <c r="Y294" s="191"/>
      <c r="Z294" s="191"/>
      <c r="AA294" s="191">
        <v>17460276.149999999</v>
      </c>
      <c r="AB294" s="191"/>
      <c r="AC294" s="191"/>
      <c r="AD294" s="192">
        <v>100</v>
      </c>
      <c r="AE294" s="192"/>
    </row>
    <row r="295" spans="2:31" ht="15" customHeight="1" x14ac:dyDescent="0.25">
      <c r="B295" s="5"/>
      <c r="C295" s="5"/>
      <c r="D295" s="5"/>
      <c r="E295" s="5"/>
      <c r="F295" s="5"/>
      <c r="G295" s="5"/>
      <c r="H295" s="6"/>
      <c r="I295" s="189" t="s">
        <v>129</v>
      </c>
      <c r="J295" s="189"/>
      <c r="K295" s="189"/>
      <c r="L295" s="189"/>
      <c r="M295" s="189"/>
      <c r="N295" s="189"/>
      <c r="O295" s="189"/>
      <c r="P295" s="189"/>
      <c r="Q295" s="189"/>
      <c r="R295" s="190" t="s">
        <v>228</v>
      </c>
      <c r="S295" s="190"/>
      <c r="T295" s="190"/>
      <c r="U295" s="4" t="s">
        <v>240</v>
      </c>
      <c r="V295" s="190" t="s">
        <v>130</v>
      </c>
      <c r="W295" s="190"/>
      <c r="X295" s="191">
        <v>17460276.149999999</v>
      </c>
      <c r="Y295" s="191"/>
      <c r="Z295" s="191"/>
      <c r="AA295" s="191">
        <v>17460276.149999999</v>
      </c>
      <c r="AB295" s="191"/>
      <c r="AC295" s="191"/>
      <c r="AD295" s="192">
        <v>100</v>
      </c>
      <c r="AE295" s="192"/>
    </row>
    <row r="296" spans="2:31" ht="34.5" customHeight="1" x14ac:dyDescent="0.25">
      <c r="B296" s="5"/>
      <c r="C296" s="5"/>
      <c r="D296" s="6"/>
      <c r="E296" s="6"/>
      <c r="F296" s="6"/>
      <c r="G296" s="189" t="s">
        <v>241</v>
      </c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90" t="s">
        <v>228</v>
      </c>
      <c r="S296" s="190"/>
      <c r="T296" s="190"/>
      <c r="U296" s="4" t="s">
        <v>242</v>
      </c>
      <c r="V296" s="190"/>
      <c r="W296" s="190"/>
      <c r="X296" s="191">
        <v>2088432.42</v>
      </c>
      <c r="Y296" s="191"/>
      <c r="Z296" s="191"/>
      <c r="AA296" s="191">
        <v>2087777.38</v>
      </c>
      <c r="AB296" s="191"/>
      <c r="AC296" s="191"/>
      <c r="AD296" s="192">
        <v>99.968634848141264</v>
      </c>
      <c r="AE296" s="192"/>
    </row>
    <row r="297" spans="2:31" ht="23.25" customHeight="1" x14ac:dyDescent="0.25">
      <c r="B297" s="5"/>
      <c r="C297" s="5"/>
      <c r="D297" s="5"/>
      <c r="E297" s="5"/>
      <c r="F297" s="5"/>
      <c r="G297" s="189" t="s">
        <v>243</v>
      </c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90" t="s">
        <v>228</v>
      </c>
      <c r="S297" s="190"/>
      <c r="T297" s="190"/>
      <c r="U297" s="4" t="s">
        <v>244</v>
      </c>
      <c r="V297" s="190"/>
      <c r="W297" s="190"/>
      <c r="X297" s="191">
        <v>2088432.42</v>
      </c>
      <c r="Y297" s="191"/>
      <c r="Z297" s="191"/>
      <c r="AA297" s="191">
        <v>2087777.38</v>
      </c>
      <c r="AB297" s="191"/>
      <c r="AC297" s="191"/>
      <c r="AD297" s="192">
        <v>99.968634848141264</v>
      </c>
      <c r="AE297" s="192"/>
    </row>
    <row r="298" spans="2:31" ht="45.75" customHeight="1" x14ac:dyDescent="0.25">
      <c r="B298" s="5"/>
      <c r="C298" s="5"/>
      <c r="D298" s="5"/>
      <c r="E298" s="5"/>
      <c r="F298" s="5"/>
      <c r="G298" s="5"/>
      <c r="H298" s="189" t="s">
        <v>17</v>
      </c>
      <c r="I298" s="189"/>
      <c r="J298" s="189"/>
      <c r="K298" s="189"/>
      <c r="L298" s="189"/>
      <c r="M298" s="189"/>
      <c r="N298" s="189"/>
      <c r="O298" s="189"/>
      <c r="P298" s="189"/>
      <c r="Q298" s="189"/>
      <c r="R298" s="190" t="s">
        <v>228</v>
      </c>
      <c r="S298" s="190"/>
      <c r="T298" s="190"/>
      <c r="U298" s="4" t="s">
        <v>244</v>
      </c>
      <c r="V298" s="190" t="s">
        <v>18</v>
      </c>
      <c r="W298" s="190"/>
      <c r="X298" s="191">
        <v>1393539.24</v>
      </c>
      <c r="Y298" s="191"/>
      <c r="Z298" s="191"/>
      <c r="AA298" s="191">
        <v>1392884.2</v>
      </c>
      <c r="AB298" s="191"/>
      <c r="AC298" s="191"/>
      <c r="AD298" s="192">
        <v>99.952994506275971</v>
      </c>
      <c r="AE298" s="192"/>
    </row>
    <row r="299" spans="2:31" ht="15" customHeight="1" x14ac:dyDescent="0.25">
      <c r="B299" s="5"/>
      <c r="C299" s="5"/>
      <c r="D299" s="5"/>
      <c r="E299" s="5"/>
      <c r="F299" s="5"/>
      <c r="G299" s="5"/>
      <c r="H299" s="6"/>
      <c r="I299" s="189" t="s">
        <v>129</v>
      </c>
      <c r="J299" s="189"/>
      <c r="K299" s="189"/>
      <c r="L299" s="189"/>
      <c r="M299" s="189"/>
      <c r="N299" s="189"/>
      <c r="O299" s="189"/>
      <c r="P299" s="189"/>
      <c r="Q299" s="189"/>
      <c r="R299" s="190" t="s">
        <v>228</v>
      </c>
      <c r="S299" s="190"/>
      <c r="T299" s="190"/>
      <c r="U299" s="4" t="s">
        <v>244</v>
      </c>
      <c r="V299" s="190" t="s">
        <v>130</v>
      </c>
      <c r="W299" s="190"/>
      <c r="X299" s="191">
        <v>1393539.24</v>
      </c>
      <c r="Y299" s="191"/>
      <c r="Z299" s="191"/>
      <c r="AA299" s="191">
        <v>1392884.2</v>
      </c>
      <c r="AB299" s="191"/>
      <c r="AC299" s="191"/>
      <c r="AD299" s="192">
        <v>99.952994506275971</v>
      </c>
      <c r="AE299" s="192"/>
    </row>
    <row r="300" spans="2:31" ht="23.25" customHeight="1" x14ac:dyDescent="0.25">
      <c r="B300" s="5"/>
      <c r="C300" s="5"/>
      <c r="D300" s="5"/>
      <c r="E300" s="5"/>
      <c r="F300" s="5"/>
      <c r="G300" s="5"/>
      <c r="H300" s="189" t="s">
        <v>29</v>
      </c>
      <c r="I300" s="189"/>
      <c r="J300" s="189"/>
      <c r="K300" s="189"/>
      <c r="L300" s="189"/>
      <c r="M300" s="189"/>
      <c r="N300" s="189"/>
      <c r="O300" s="189"/>
      <c r="P300" s="189"/>
      <c r="Q300" s="189"/>
      <c r="R300" s="190" t="s">
        <v>228</v>
      </c>
      <c r="S300" s="190"/>
      <c r="T300" s="190"/>
      <c r="U300" s="4" t="s">
        <v>244</v>
      </c>
      <c r="V300" s="190" t="s">
        <v>30</v>
      </c>
      <c r="W300" s="190"/>
      <c r="X300" s="191">
        <v>694893.18</v>
      </c>
      <c r="Y300" s="191"/>
      <c r="Z300" s="191"/>
      <c r="AA300" s="191">
        <v>694893.18</v>
      </c>
      <c r="AB300" s="191"/>
      <c r="AC300" s="191"/>
      <c r="AD300" s="192">
        <v>100</v>
      </c>
      <c r="AE300" s="192"/>
    </row>
    <row r="301" spans="2:31" ht="23.25" customHeight="1" x14ac:dyDescent="0.25">
      <c r="B301" s="5"/>
      <c r="C301" s="5"/>
      <c r="D301" s="5"/>
      <c r="E301" s="5"/>
      <c r="F301" s="5"/>
      <c r="G301" s="5"/>
      <c r="H301" s="6"/>
      <c r="I301" s="189" t="s">
        <v>31</v>
      </c>
      <c r="J301" s="189"/>
      <c r="K301" s="189"/>
      <c r="L301" s="189"/>
      <c r="M301" s="189"/>
      <c r="N301" s="189"/>
      <c r="O301" s="189"/>
      <c r="P301" s="189"/>
      <c r="Q301" s="189"/>
      <c r="R301" s="190" t="s">
        <v>228</v>
      </c>
      <c r="S301" s="190"/>
      <c r="T301" s="190"/>
      <c r="U301" s="4" t="s">
        <v>244</v>
      </c>
      <c r="V301" s="190" t="s">
        <v>32</v>
      </c>
      <c r="W301" s="190"/>
      <c r="X301" s="191">
        <v>694893.18</v>
      </c>
      <c r="Y301" s="191"/>
      <c r="Z301" s="191"/>
      <c r="AA301" s="191">
        <v>694893.18</v>
      </c>
      <c r="AB301" s="191"/>
      <c r="AC301" s="191"/>
      <c r="AD301" s="192">
        <v>100</v>
      </c>
      <c r="AE301" s="192"/>
    </row>
    <row r="302" spans="2:31" ht="34.5" customHeight="1" x14ac:dyDescent="0.25">
      <c r="B302" s="5"/>
      <c r="C302" s="5"/>
      <c r="D302" s="6"/>
      <c r="E302" s="189" t="s">
        <v>245</v>
      </c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90" t="s">
        <v>228</v>
      </c>
      <c r="S302" s="190"/>
      <c r="T302" s="190"/>
      <c r="U302" s="4" t="s">
        <v>246</v>
      </c>
      <c r="V302" s="190"/>
      <c r="W302" s="190"/>
      <c r="X302" s="191">
        <v>2005343.04</v>
      </c>
      <c r="Y302" s="191"/>
      <c r="Z302" s="191"/>
      <c r="AA302" s="191">
        <v>1862131.12</v>
      </c>
      <c r="AB302" s="191"/>
      <c r="AC302" s="191"/>
      <c r="AD302" s="192">
        <v>92.858482706280526</v>
      </c>
      <c r="AE302" s="192"/>
    </row>
    <row r="303" spans="2:31" ht="68.25" customHeight="1" x14ac:dyDescent="0.25">
      <c r="B303" s="5"/>
      <c r="C303" s="5"/>
      <c r="D303" s="6"/>
      <c r="E303" s="6"/>
      <c r="F303" s="6"/>
      <c r="G303" s="189" t="s">
        <v>247</v>
      </c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90" t="s">
        <v>228</v>
      </c>
      <c r="S303" s="190"/>
      <c r="T303" s="190"/>
      <c r="U303" s="4" t="s">
        <v>248</v>
      </c>
      <c r="V303" s="190"/>
      <c r="W303" s="190"/>
      <c r="X303" s="191">
        <v>2005343.04</v>
      </c>
      <c r="Y303" s="191"/>
      <c r="Z303" s="191"/>
      <c r="AA303" s="191">
        <v>1862131.12</v>
      </c>
      <c r="AB303" s="191"/>
      <c r="AC303" s="191"/>
      <c r="AD303" s="192">
        <v>92.858482706280526</v>
      </c>
      <c r="AE303" s="192"/>
    </row>
    <row r="304" spans="2:31" ht="23.25" customHeight="1" x14ac:dyDescent="0.25">
      <c r="B304" s="5"/>
      <c r="C304" s="5"/>
      <c r="D304" s="5"/>
      <c r="E304" s="5"/>
      <c r="F304" s="5"/>
      <c r="G304" s="189" t="s">
        <v>249</v>
      </c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90" t="s">
        <v>228</v>
      </c>
      <c r="S304" s="190"/>
      <c r="T304" s="190"/>
      <c r="U304" s="4" t="s">
        <v>250</v>
      </c>
      <c r="V304" s="190"/>
      <c r="W304" s="190"/>
      <c r="X304" s="191">
        <v>2005343.04</v>
      </c>
      <c r="Y304" s="191"/>
      <c r="Z304" s="191"/>
      <c r="AA304" s="191">
        <v>1862131.12</v>
      </c>
      <c r="AB304" s="191"/>
      <c r="AC304" s="191"/>
      <c r="AD304" s="192">
        <v>92.858482706280526</v>
      </c>
      <c r="AE304" s="192"/>
    </row>
    <row r="305" spans="2:31" ht="23.25" customHeight="1" x14ac:dyDescent="0.25">
      <c r="B305" s="5"/>
      <c r="C305" s="5"/>
      <c r="D305" s="5"/>
      <c r="E305" s="5"/>
      <c r="F305" s="5"/>
      <c r="G305" s="5"/>
      <c r="H305" s="189" t="s">
        <v>29</v>
      </c>
      <c r="I305" s="189"/>
      <c r="J305" s="189"/>
      <c r="K305" s="189"/>
      <c r="L305" s="189"/>
      <c r="M305" s="189"/>
      <c r="N305" s="189"/>
      <c r="O305" s="189"/>
      <c r="P305" s="189"/>
      <c r="Q305" s="189"/>
      <c r="R305" s="190" t="s">
        <v>228</v>
      </c>
      <c r="S305" s="190"/>
      <c r="T305" s="190"/>
      <c r="U305" s="4" t="s">
        <v>250</v>
      </c>
      <c r="V305" s="190" t="s">
        <v>30</v>
      </c>
      <c r="W305" s="190"/>
      <c r="X305" s="191">
        <v>2005343.04</v>
      </c>
      <c r="Y305" s="191"/>
      <c r="Z305" s="191"/>
      <c r="AA305" s="191">
        <v>1862131.12</v>
      </c>
      <c r="AB305" s="191"/>
      <c r="AC305" s="191"/>
      <c r="AD305" s="192">
        <v>92.858482706280526</v>
      </c>
      <c r="AE305" s="192"/>
    </row>
    <row r="306" spans="2:31" ht="23.25" customHeight="1" x14ac:dyDescent="0.25">
      <c r="B306" s="5"/>
      <c r="C306" s="5"/>
      <c r="D306" s="5"/>
      <c r="E306" s="5"/>
      <c r="F306" s="5"/>
      <c r="G306" s="5"/>
      <c r="H306" s="6"/>
      <c r="I306" s="189" t="s">
        <v>31</v>
      </c>
      <c r="J306" s="189"/>
      <c r="K306" s="189"/>
      <c r="L306" s="189"/>
      <c r="M306" s="189"/>
      <c r="N306" s="189"/>
      <c r="O306" s="189"/>
      <c r="P306" s="189"/>
      <c r="Q306" s="189"/>
      <c r="R306" s="190" t="s">
        <v>228</v>
      </c>
      <c r="S306" s="190"/>
      <c r="T306" s="190"/>
      <c r="U306" s="4" t="s">
        <v>250</v>
      </c>
      <c r="V306" s="190" t="s">
        <v>32</v>
      </c>
      <c r="W306" s="190"/>
      <c r="X306" s="191">
        <v>2005343.04</v>
      </c>
      <c r="Y306" s="191"/>
      <c r="Z306" s="191"/>
      <c r="AA306" s="191">
        <v>1862131.12</v>
      </c>
      <c r="AB306" s="191"/>
      <c r="AC306" s="191"/>
      <c r="AD306" s="192">
        <v>92.858482706280526</v>
      </c>
      <c r="AE306" s="192"/>
    </row>
    <row r="307" spans="2:31" ht="23.25" customHeight="1" x14ac:dyDescent="0.25">
      <c r="B307" s="5"/>
      <c r="C307" s="189" t="s">
        <v>251</v>
      </c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90" t="s">
        <v>252</v>
      </c>
      <c r="S307" s="190"/>
      <c r="T307" s="190"/>
      <c r="U307" s="4"/>
      <c r="V307" s="190"/>
      <c r="W307" s="190"/>
      <c r="X307" s="191">
        <v>36448481.229999997</v>
      </c>
      <c r="Y307" s="191"/>
      <c r="Z307" s="191"/>
      <c r="AA307" s="191">
        <v>25418171.23</v>
      </c>
      <c r="AB307" s="191"/>
      <c r="AC307" s="191"/>
      <c r="AD307" s="192">
        <v>69.737257554311554</v>
      </c>
      <c r="AE307" s="192"/>
    </row>
    <row r="308" spans="2:31" ht="23.25" customHeight="1" x14ac:dyDescent="0.25">
      <c r="B308" s="5"/>
      <c r="C308" s="5"/>
      <c r="D308" s="6"/>
      <c r="E308" s="189" t="s">
        <v>229</v>
      </c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90" t="s">
        <v>252</v>
      </c>
      <c r="S308" s="190"/>
      <c r="T308" s="190"/>
      <c r="U308" s="4" t="s">
        <v>230</v>
      </c>
      <c r="V308" s="190"/>
      <c r="W308" s="190"/>
      <c r="X308" s="191">
        <v>34384681.229999997</v>
      </c>
      <c r="Y308" s="191"/>
      <c r="Z308" s="191"/>
      <c r="AA308" s="191">
        <v>25008187.899999999</v>
      </c>
      <c r="AB308" s="191"/>
      <c r="AC308" s="191"/>
      <c r="AD308" s="192">
        <v>72.730608530931548</v>
      </c>
      <c r="AE308" s="192"/>
    </row>
    <row r="309" spans="2:31" ht="15" customHeight="1" x14ac:dyDescent="0.25">
      <c r="B309" s="5"/>
      <c r="C309" s="5"/>
      <c r="D309" s="6"/>
      <c r="E309" s="189" t="s">
        <v>253</v>
      </c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90" t="s">
        <v>252</v>
      </c>
      <c r="S309" s="190"/>
      <c r="T309" s="190"/>
      <c r="U309" s="4" t="s">
        <v>254</v>
      </c>
      <c r="V309" s="190"/>
      <c r="W309" s="190"/>
      <c r="X309" s="191">
        <v>29946351.170000002</v>
      </c>
      <c r="Y309" s="191"/>
      <c r="Z309" s="191"/>
      <c r="AA309" s="191">
        <v>20569857.84</v>
      </c>
      <c r="AB309" s="191"/>
      <c r="AC309" s="191"/>
      <c r="AD309" s="192">
        <v>68.689029001325224</v>
      </c>
      <c r="AE309" s="192"/>
    </row>
    <row r="310" spans="2:31" ht="23.25" customHeight="1" x14ac:dyDescent="0.25">
      <c r="B310" s="5"/>
      <c r="C310" s="5"/>
      <c r="D310" s="6"/>
      <c r="E310" s="6"/>
      <c r="F310" s="6"/>
      <c r="G310" s="189" t="s">
        <v>255</v>
      </c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90" t="s">
        <v>252</v>
      </c>
      <c r="S310" s="190"/>
      <c r="T310" s="190"/>
      <c r="U310" s="4" t="s">
        <v>256</v>
      </c>
      <c r="V310" s="190"/>
      <c r="W310" s="190"/>
      <c r="X310" s="191">
        <v>1219000</v>
      </c>
      <c r="Y310" s="191"/>
      <c r="Z310" s="191"/>
      <c r="AA310" s="191">
        <v>1219000</v>
      </c>
      <c r="AB310" s="191"/>
      <c r="AC310" s="191"/>
      <c r="AD310" s="192">
        <v>100</v>
      </c>
      <c r="AE310" s="192"/>
    </row>
    <row r="311" spans="2:31" ht="34.5" customHeight="1" x14ac:dyDescent="0.25">
      <c r="B311" s="5"/>
      <c r="C311" s="5"/>
      <c r="D311" s="5"/>
      <c r="E311" s="5"/>
      <c r="F311" s="5"/>
      <c r="G311" s="189" t="s">
        <v>257</v>
      </c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90" t="s">
        <v>252</v>
      </c>
      <c r="S311" s="190"/>
      <c r="T311" s="190"/>
      <c r="U311" s="4" t="s">
        <v>258</v>
      </c>
      <c r="V311" s="190"/>
      <c r="W311" s="190"/>
      <c r="X311" s="191">
        <v>1219000</v>
      </c>
      <c r="Y311" s="191"/>
      <c r="Z311" s="191"/>
      <c r="AA311" s="191">
        <v>1219000</v>
      </c>
      <c r="AB311" s="191"/>
      <c r="AC311" s="191"/>
      <c r="AD311" s="192">
        <v>100</v>
      </c>
      <c r="AE311" s="192"/>
    </row>
    <row r="312" spans="2:31" ht="45.75" customHeight="1" x14ac:dyDescent="0.25">
      <c r="B312" s="5"/>
      <c r="C312" s="5"/>
      <c r="D312" s="5"/>
      <c r="E312" s="5"/>
      <c r="F312" s="5"/>
      <c r="G312" s="5"/>
      <c r="H312" s="189" t="s">
        <v>17</v>
      </c>
      <c r="I312" s="189"/>
      <c r="J312" s="189"/>
      <c r="K312" s="189"/>
      <c r="L312" s="189"/>
      <c r="M312" s="189"/>
      <c r="N312" s="189"/>
      <c r="O312" s="189"/>
      <c r="P312" s="189"/>
      <c r="Q312" s="189"/>
      <c r="R312" s="190" t="s">
        <v>252</v>
      </c>
      <c r="S312" s="190"/>
      <c r="T312" s="190"/>
      <c r="U312" s="4" t="s">
        <v>258</v>
      </c>
      <c r="V312" s="190" t="s">
        <v>18</v>
      </c>
      <c r="W312" s="190"/>
      <c r="X312" s="191">
        <v>1219000</v>
      </c>
      <c r="Y312" s="191"/>
      <c r="Z312" s="191"/>
      <c r="AA312" s="191">
        <v>1219000</v>
      </c>
      <c r="AB312" s="191"/>
      <c r="AC312" s="191"/>
      <c r="AD312" s="192">
        <v>100</v>
      </c>
      <c r="AE312" s="192"/>
    </row>
    <row r="313" spans="2:31" ht="23.25" customHeight="1" x14ac:dyDescent="0.25">
      <c r="B313" s="5"/>
      <c r="C313" s="5"/>
      <c r="D313" s="5"/>
      <c r="E313" s="5"/>
      <c r="F313" s="5"/>
      <c r="G313" s="5"/>
      <c r="H313" s="6"/>
      <c r="I313" s="189" t="s">
        <v>19</v>
      </c>
      <c r="J313" s="189"/>
      <c r="K313" s="189"/>
      <c r="L313" s="189"/>
      <c r="M313" s="189"/>
      <c r="N313" s="189"/>
      <c r="O313" s="189"/>
      <c r="P313" s="189"/>
      <c r="Q313" s="189"/>
      <c r="R313" s="190" t="s">
        <v>252</v>
      </c>
      <c r="S313" s="190"/>
      <c r="T313" s="190"/>
      <c r="U313" s="4" t="s">
        <v>258</v>
      </c>
      <c r="V313" s="190" t="s">
        <v>20</v>
      </c>
      <c r="W313" s="190"/>
      <c r="X313" s="191">
        <v>1219000</v>
      </c>
      <c r="Y313" s="191"/>
      <c r="Z313" s="191"/>
      <c r="AA313" s="191">
        <v>1219000</v>
      </c>
      <c r="AB313" s="191"/>
      <c r="AC313" s="191"/>
      <c r="AD313" s="192">
        <v>100</v>
      </c>
      <c r="AE313" s="192"/>
    </row>
    <row r="314" spans="2:31" ht="45.75" customHeight="1" x14ac:dyDescent="0.25">
      <c r="B314" s="5"/>
      <c r="C314" s="5"/>
      <c r="D314" s="6"/>
      <c r="E314" s="6"/>
      <c r="F314" s="6"/>
      <c r="G314" s="189" t="s">
        <v>259</v>
      </c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90" t="s">
        <v>252</v>
      </c>
      <c r="S314" s="190"/>
      <c r="T314" s="190"/>
      <c r="U314" s="4" t="s">
        <v>260</v>
      </c>
      <c r="V314" s="190"/>
      <c r="W314" s="190"/>
      <c r="X314" s="191">
        <v>13128933.5</v>
      </c>
      <c r="Y314" s="191"/>
      <c r="Z314" s="191"/>
      <c r="AA314" s="191">
        <v>8243953.6100000003</v>
      </c>
      <c r="AB314" s="191"/>
      <c r="AC314" s="191"/>
      <c r="AD314" s="192">
        <v>62.792256583522189</v>
      </c>
      <c r="AE314" s="192"/>
    </row>
    <row r="315" spans="2:31" ht="34.5" customHeight="1" x14ac:dyDescent="0.25">
      <c r="B315" s="5"/>
      <c r="C315" s="5"/>
      <c r="D315" s="5"/>
      <c r="E315" s="5"/>
      <c r="F315" s="5"/>
      <c r="G315" s="189" t="s">
        <v>261</v>
      </c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90" t="s">
        <v>252</v>
      </c>
      <c r="S315" s="190"/>
      <c r="T315" s="190"/>
      <c r="U315" s="4" t="s">
        <v>262</v>
      </c>
      <c r="V315" s="190"/>
      <c r="W315" s="190"/>
      <c r="X315" s="191">
        <v>128933.5</v>
      </c>
      <c r="Y315" s="191"/>
      <c r="Z315" s="191"/>
      <c r="AA315" s="191">
        <v>128933.5</v>
      </c>
      <c r="AB315" s="191"/>
      <c r="AC315" s="191"/>
      <c r="AD315" s="192">
        <v>100</v>
      </c>
      <c r="AE315" s="192"/>
    </row>
    <row r="316" spans="2:31" ht="23.25" customHeight="1" x14ac:dyDescent="0.25">
      <c r="B316" s="5"/>
      <c r="C316" s="5"/>
      <c r="D316" s="5"/>
      <c r="E316" s="5"/>
      <c r="F316" s="5"/>
      <c r="G316" s="5"/>
      <c r="H316" s="189" t="s">
        <v>29</v>
      </c>
      <c r="I316" s="189"/>
      <c r="J316" s="189"/>
      <c r="K316" s="189"/>
      <c r="L316" s="189"/>
      <c r="M316" s="189"/>
      <c r="N316" s="189"/>
      <c r="O316" s="189"/>
      <c r="P316" s="189"/>
      <c r="Q316" s="189"/>
      <c r="R316" s="190" t="s">
        <v>252</v>
      </c>
      <c r="S316" s="190"/>
      <c r="T316" s="190"/>
      <c r="U316" s="4" t="s">
        <v>262</v>
      </c>
      <c r="V316" s="190" t="s">
        <v>30</v>
      </c>
      <c r="W316" s="190"/>
      <c r="X316" s="191">
        <v>128933.5</v>
      </c>
      <c r="Y316" s="191"/>
      <c r="Z316" s="191"/>
      <c r="AA316" s="191">
        <v>128933.5</v>
      </c>
      <c r="AB316" s="191"/>
      <c r="AC316" s="191"/>
      <c r="AD316" s="192">
        <v>100</v>
      </c>
      <c r="AE316" s="192"/>
    </row>
    <row r="317" spans="2:31" ht="23.25" customHeight="1" x14ac:dyDescent="0.25">
      <c r="B317" s="5"/>
      <c r="C317" s="5"/>
      <c r="D317" s="5"/>
      <c r="E317" s="5"/>
      <c r="F317" s="5"/>
      <c r="G317" s="5"/>
      <c r="H317" s="6"/>
      <c r="I317" s="189" t="s">
        <v>31</v>
      </c>
      <c r="J317" s="189"/>
      <c r="K317" s="189"/>
      <c r="L317" s="189"/>
      <c r="M317" s="189"/>
      <c r="N317" s="189"/>
      <c r="O317" s="189"/>
      <c r="P317" s="189"/>
      <c r="Q317" s="189"/>
      <c r="R317" s="190" t="s">
        <v>252</v>
      </c>
      <c r="S317" s="190"/>
      <c r="T317" s="190"/>
      <c r="U317" s="4" t="s">
        <v>262</v>
      </c>
      <c r="V317" s="190" t="s">
        <v>32</v>
      </c>
      <c r="W317" s="190"/>
      <c r="X317" s="191">
        <v>128933.5</v>
      </c>
      <c r="Y317" s="191"/>
      <c r="Z317" s="191"/>
      <c r="AA317" s="191">
        <v>128933.5</v>
      </c>
      <c r="AB317" s="191"/>
      <c r="AC317" s="191"/>
      <c r="AD317" s="192">
        <v>100</v>
      </c>
      <c r="AE317" s="192"/>
    </row>
    <row r="318" spans="2:31" ht="34.5" customHeight="1" x14ac:dyDescent="0.25">
      <c r="B318" s="5"/>
      <c r="C318" s="5"/>
      <c r="D318" s="5"/>
      <c r="E318" s="5"/>
      <c r="F318" s="5"/>
      <c r="G318" s="189" t="s">
        <v>263</v>
      </c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90" t="s">
        <v>252</v>
      </c>
      <c r="S318" s="190"/>
      <c r="T318" s="190"/>
      <c r="U318" s="4" t="s">
        <v>264</v>
      </c>
      <c r="V318" s="190"/>
      <c r="W318" s="190"/>
      <c r="X318" s="191">
        <v>13000000</v>
      </c>
      <c r="Y318" s="191"/>
      <c r="Z318" s="191"/>
      <c r="AA318" s="191">
        <v>8115020.1100000003</v>
      </c>
      <c r="AB318" s="191"/>
      <c r="AC318" s="191"/>
      <c r="AD318" s="192">
        <v>62.423231615384623</v>
      </c>
      <c r="AE318" s="192"/>
    </row>
    <row r="319" spans="2:31" ht="23.25" customHeight="1" x14ac:dyDescent="0.25">
      <c r="B319" s="5"/>
      <c r="C319" s="5"/>
      <c r="D319" s="5"/>
      <c r="E319" s="5"/>
      <c r="F319" s="5"/>
      <c r="G319" s="5"/>
      <c r="H319" s="189" t="s">
        <v>149</v>
      </c>
      <c r="I319" s="189"/>
      <c r="J319" s="189"/>
      <c r="K319" s="189"/>
      <c r="L319" s="189"/>
      <c r="M319" s="189"/>
      <c r="N319" s="189"/>
      <c r="O319" s="189"/>
      <c r="P319" s="189"/>
      <c r="Q319" s="189"/>
      <c r="R319" s="190" t="s">
        <v>252</v>
      </c>
      <c r="S319" s="190"/>
      <c r="T319" s="190"/>
      <c r="U319" s="4" t="s">
        <v>264</v>
      </c>
      <c r="V319" s="190" t="s">
        <v>150</v>
      </c>
      <c r="W319" s="190"/>
      <c r="X319" s="191">
        <v>13000000</v>
      </c>
      <c r="Y319" s="191"/>
      <c r="Z319" s="191"/>
      <c r="AA319" s="191">
        <v>8115020.1100000003</v>
      </c>
      <c r="AB319" s="191"/>
      <c r="AC319" s="191"/>
      <c r="AD319" s="192">
        <v>62.423231615384623</v>
      </c>
      <c r="AE319" s="192"/>
    </row>
    <row r="320" spans="2:31" ht="15" customHeight="1" x14ac:dyDescent="0.25">
      <c r="B320" s="5"/>
      <c r="C320" s="5"/>
      <c r="D320" s="5"/>
      <c r="E320" s="5"/>
      <c r="F320" s="5"/>
      <c r="G320" s="5"/>
      <c r="H320" s="6"/>
      <c r="I320" s="189" t="s">
        <v>265</v>
      </c>
      <c r="J320" s="189"/>
      <c r="K320" s="189"/>
      <c r="L320" s="189"/>
      <c r="M320" s="189"/>
      <c r="N320" s="189"/>
      <c r="O320" s="189"/>
      <c r="P320" s="189"/>
      <c r="Q320" s="189"/>
      <c r="R320" s="190" t="s">
        <v>252</v>
      </c>
      <c r="S320" s="190"/>
      <c r="T320" s="190"/>
      <c r="U320" s="4" t="s">
        <v>264</v>
      </c>
      <c r="V320" s="190" t="s">
        <v>266</v>
      </c>
      <c r="W320" s="190"/>
      <c r="X320" s="191">
        <v>13000000</v>
      </c>
      <c r="Y320" s="191"/>
      <c r="Z320" s="191"/>
      <c r="AA320" s="191">
        <v>8115020.1100000003</v>
      </c>
      <c r="AB320" s="191"/>
      <c r="AC320" s="191"/>
      <c r="AD320" s="192">
        <v>62.423231615384623</v>
      </c>
      <c r="AE320" s="192"/>
    </row>
    <row r="321" spans="2:31" ht="34.5" customHeight="1" x14ac:dyDescent="0.25">
      <c r="B321" s="5"/>
      <c r="C321" s="5"/>
      <c r="D321" s="6"/>
      <c r="E321" s="6"/>
      <c r="F321" s="6"/>
      <c r="G321" s="189" t="s">
        <v>267</v>
      </c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90" t="s">
        <v>252</v>
      </c>
      <c r="S321" s="190"/>
      <c r="T321" s="190"/>
      <c r="U321" s="4" t="s">
        <v>268</v>
      </c>
      <c r="V321" s="190"/>
      <c r="W321" s="190"/>
      <c r="X321" s="191">
        <v>15598417.67</v>
      </c>
      <c r="Y321" s="191"/>
      <c r="Z321" s="191"/>
      <c r="AA321" s="191">
        <v>11106904.23</v>
      </c>
      <c r="AB321" s="191"/>
      <c r="AC321" s="191"/>
      <c r="AD321" s="192">
        <v>71.205326495145712</v>
      </c>
      <c r="AE321" s="192"/>
    </row>
    <row r="322" spans="2:31" ht="15" customHeight="1" x14ac:dyDescent="0.25">
      <c r="B322" s="5"/>
      <c r="C322" s="5"/>
      <c r="D322" s="5"/>
      <c r="E322" s="5"/>
      <c r="F322" s="5"/>
      <c r="G322" s="189" t="s">
        <v>269</v>
      </c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90" t="s">
        <v>252</v>
      </c>
      <c r="S322" s="190"/>
      <c r="T322" s="190"/>
      <c r="U322" s="4" t="s">
        <v>270</v>
      </c>
      <c r="V322" s="190"/>
      <c r="W322" s="190"/>
      <c r="X322" s="191">
        <v>15598417.67</v>
      </c>
      <c r="Y322" s="191"/>
      <c r="Z322" s="191"/>
      <c r="AA322" s="191">
        <v>11106904.23</v>
      </c>
      <c r="AB322" s="191"/>
      <c r="AC322" s="191"/>
      <c r="AD322" s="192">
        <v>71.205326495145712</v>
      </c>
      <c r="AE322" s="192"/>
    </row>
    <row r="323" spans="2:31" ht="23.25" customHeight="1" x14ac:dyDescent="0.25">
      <c r="B323" s="5"/>
      <c r="C323" s="5"/>
      <c r="D323" s="5"/>
      <c r="E323" s="5"/>
      <c r="F323" s="5"/>
      <c r="G323" s="5"/>
      <c r="H323" s="189" t="s">
        <v>29</v>
      </c>
      <c r="I323" s="189"/>
      <c r="J323" s="189"/>
      <c r="K323" s="189"/>
      <c r="L323" s="189"/>
      <c r="M323" s="189"/>
      <c r="N323" s="189"/>
      <c r="O323" s="189"/>
      <c r="P323" s="189"/>
      <c r="Q323" s="189"/>
      <c r="R323" s="190" t="s">
        <v>252</v>
      </c>
      <c r="S323" s="190"/>
      <c r="T323" s="190"/>
      <c r="U323" s="4" t="s">
        <v>270</v>
      </c>
      <c r="V323" s="190" t="s">
        <v>30</v>
      </c>
      <c r="W323" s="190"/>
      <c r="X323" s="191">
        <v>15598417.67</v>
      </c>
      <c r="Y323" s="191"/>
      <c r="Z323" s="191"/>
      <c r="AA323" s="191">
        <v>11106904.23</v>
      </c>
      <c r="AB323" s="191"/>
      <c r="AC323" s="191"/>
      <c r="AD323" s="192">
        <v>71.205326495145712</v>
      </c>
      <c r="AE323" s="192"/>
    </row>
    <row r="324" spans="2:31" ht="23.25" customHeight="1" x14ac:dyDescent="0.25">
      <c r="B324" s="5"/>
      <c r="C324" s="5"/>
      <c r="D324" s="5"/>
      <c r="E324" s="5"/>
      <c r="F324" s="5"/>
      <c r="G324" s="5"/>
      <c r="H324" s="6"/>
      <c r="I324" s="189" t="s">
        <v>31</v>
      </c>
      <c r="J324" s="189"/>
      <c r="K324" s="189"/>
      <c r="L324" s="189"/>
      <c r="M324" s="189"/>
      <c r="N324" s="189"/>
      <c r="O324" s="189"/>
      <c r="P324" s="189"/>
      <c r="Q324" s="189"/>
      <c r="R324" s="190" t="s">
        <v>252</v>
      </c>
      <c r="S324" s="190"/>
      <c r="T324" s="190"/>
      <c r="U324" s="4" t="s">
        <v>270</v>
      </c>
      <c r="V324" s="190" t="s">
        <v>32</v>
      </c>
      <c r="W324" s="190"/>
      <c r="X324" s="191">
        <v>15598417.67</v>
      </c>
      <c r="Y324" s="191"/>
      <c r="Z324" s="191"/>
      <c r="AA324" s="191">
        <v>11106904.23</v>
      </c>
      <c r="AB324" s="191"/>
      <c r="AC324" s="191"/>
      <c r="AD324" s="192">
        <v>71.205326495145712</v>
      </c>
      <c r="AE324" s="192"/>
    </row>
    <row r="325" spans="2:31" ht="23.25" customHeight="1" x14ac:dyDescent="0.25">
      <c r="B325" s="5"/>
      <c r="C325" s="5"/>
      <c r="D325" s="6"/>
      <c r="E325" s="189" t="s">
        <v>271</v>
      </c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90" t="s">
        <v>252</v>
      </c>
      <c r="S325" s="190"/>
      <c r="T325" s="190"/>
      <c r="U325" s="4" t="s">
        <v>272</v>
      </c>
      <c r="V325" s="190"/>
      <c r="W325" s="190"/>
      <c r="X325" s="191">
        <v>4438330.0599999996</v>
      </c>
      <c r="Y325" s="191"/>
      <c r="Z325" s="191"/>
      <c r="AA325" s="191">
        <v>4438330.0599999996</v>
      </c>
      <c r="AB325" s="191"/>
      <c r="AC325" s="191"/>
      <c r="AD325" s="192">
        <v>100</v>
      </c>
      <c r="AE325" s="192"/>
    </row>
    <row r="326" spans="2:31" ht="15" customHeight="1" x14ac:dyDescent="0.25">
      <c r="B326" s="5"/>
      <c r="C326" s="5"/>
      <c r="D326" s="6"/>
      <c r="E326" s="6"/>
      <c r="F326" s="6"/>
      <c r="G326" s="189" t="s">
        <v>273</v>
      </c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90" t="s">
        <v>252</v>
      </c>
      <c r="S326" s="190"/>
      <c r="T326" s="190"/>
      <c r="U326" s="4" t="s">
        <v>274</v>
      </c>
      <c r="V326" s="190"/>
      <c r="W326" s="190"/>
      <c r="X326" s="191">
        <v>4438330.0599999996</v>
      </c>
      <c r="Y326" s="191"/>
      <c r="Z326" s="191"/>
      <c r="AA326" s="191">
        <v>4438330.0599999996</v>
      </c>
      <c r="AB326" s="191"/>
      <c r="AC326" s="191"/>
      <c r="AD326" s="192">
        <v>100</v>
      </c>
      <c r="AE326" s="192"/>
    </row>
    <row r="327" spans="2:31" ht="23.25" customHeight="1" x14ac:dyDescent="0.25">
      <c r="B327" s="5"/>
      <c r="C327" s="5"/>
      <c r="D327" s="5"/>
      <c r="E327" s="5"/>
      <c r="F327" s="5"/>
      <c r="G327" s="189" t="s">
        <v>275</v>
      </c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90" t="s">
        <v>252</v>
      </c>
      <c r="S327" s="190"/>
      <c r="T327" s="190"/>
      <c r="U327" s="4" t="s">
        <v>276</v>
      </c>
      <c r="V327" s="190"/>
      <c r="W327" s="190"/>
      <c r="X327" s="191">
        <v>4438330.0599999996</v>
      </c>
      <c r="Y327" s="191"/>
      <c r="Z327" s="191"/>
      <c r="AA327" s="191">
        <v>4438330.0599999996</v>
      </c>
      <c r="AB327" s="191"/>
      <c r="AC327" s="191"/>
      <c r="AD327" s="192">
        <v>100</v>
      </c>
      <c r="AE327" s="192"/>
    </row>
    <row r="328" spans="2:31" ht="23.25" customHeight="1" x14ac:dyDescent="0.25">
      <c r="B328" s="5"/>
      <c r="C328" s="5"/>
      <c r="D328" s="5"/>
      <c r="E328" s="5"/>
      <c r="F328" s="5"/>
      <c r="G328" s="5"/>
      <c r="H328" s="189" t="s">
        <v>29</v>
      </c>
      <c r="I328" s="189"/>
      <c r="J328" s="189"/>
      <c r="K328" s="189"/>
      <c r="L328" s="189"/>
      <c r="M328" s="189"/>
      <c r="N328" s="189"/>
      <c r="O328" s="189"/>
      <c r="P328" s="189"/>
      <c r="Q328" s="189"/>
      <c r="R328" s="190" t="s">
        <v>252</v>
      </c>
      <c r="S328" s="190"/>
      <c r="T328" s="190"/>
      <c r="U328" s="4" t="s">
        <v>276</v>
      </c>
      <c r="V328" s="190" t="s">
        <v>30</v>
      </c>
      <c r="W328" s="190"/>
      <c r="X328" s="191">
        <v>4438330.0599999996</v>
      </c>
      <c r="Y328" s="191"/>
      <c r="Z328" s="191"/>
      <c r="AA328" s="191">
        <v>4438330.0599999996</v>
      </c>
      <c r="AB328" s="191"/>
      <c r="AC328" s="191"/>
      <c r="AD328" s="192">
        <v>100</v>
      </c>
      <c r="AE328" s="192"/>
    </row>
    <row r="329" spans="2:31" ht="23.25" customHeight="1" x14ac:dyDescent="0.25">
      <c r="B329" s="5"/>
      <c r="C329" s="5"/>
      <c r="D329" s="5"/>
      <c r="E329" s="5"/>
      <c r="F329" s="5"/>
      <c r="G329" s="5"/>
      <c r="H329" s="6"/>
      <c r="I329" s="189" t="s">
        <v>31</v>
      </c>
      <c r="J329" s="189"/>
      <c r="K329" s="189"/>
      <c r="L329" s="189"/>
      <c r="M329" s="189"/>
      <c r="N329" s="189"/>
      <c r="O329" s="189"/>
      <c r="P329" s="189"/>
      <c r="Q329" s="189"/>
      <c r="R329" s="190" t="s">
        <v>252</v>
      </c>
      <c r="S329" s="190"/>
      <c r="T329" s="190"/>
      <c r="U329" s="4" t="s">
        <v>276</v>
      </c>
      <c r="V329" s="190" t="s">
        <v>32</v>
      </c>
      <c r="W329" s="190"/>
      <c r="X329" s="191">
        <v>4438330.0599999996</v>
      </c>
      <c r="Y329" s="191"/>
      <c r="Z329" s="191"/>
      <c r="AA329" s="191">
        <v>4438330.0599999996</v>
      </c>
      <c r="AB329" s="191"/>
      <c r="AC329" s="191"/>
      <c r="AD329" s="192">
        <v>100</v>
      </c>
      <c r="AE329" s="192"/>
    </row>
    <row r="330" spans="2:31" ht="15" customHeight="1" x14ac:dyDescent="0.25">
      <c r="B330" s="5"/>
      <c r="C330" s="5"/>
      <c r="D330" s="6"/>
      <c r="E330" s="189" t="s">
        <v>113</v>
      </c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90" t="s">
        <v>252</v>
      </c>
      <c r="S330" s="190"/>
      <c r="T330" s="190"/>
      <c r="U330" s="4" t="s">
        <v>114</v>
      </c>
      <c r="V330" s="190"/>
      <c r="W330" s="190"/>
      <c r="X330" s="191">
        <v>2063800</v>
      </c>
      <c r="Y330" s="191"/>
      <c r="Z330" s="191"/>
      <c r="AA330" s="191">
        <v>409983.33</v>
      </c>
      <c r="AB330" s="191"/>
      <c r="AC330" s="191"/>
      <c r="AD330" s="192">
        <v>19.865458377749786</v>
      </c>
      <c r="AE330" s="192"/>
    </row>
    <row r="331" spans="2:31" ht="23.25" customHeight="1" x14ac:dyDescent="0.25">
      <c r="B331" s="5"/>
      <c r="C331" s="5"/>
      <c r="D331" s="5"/>
      <c r="E331" s="5"/>
      <c r="F331" s="5"/>
      <c r="G331" s="189" t="s">
        <v>277</v>
      </c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90" t="s">
        <v>252</v>
      </c>
      <c r="S331" s="190"/>
      <c r="T331" s="190"/>
      <c r="U331" s="4" t="s">
        <v>278</v>
      </c>
      <c r="V331" s="190"/>
      <c r="W331" s="190"/>
      <c r="X331" s="191">
        <v>2063800</v>
      </c>
      <c r="Y331" s="191"/>
      <c r="Z331" s="191"/>
      <c r="AA331" s="191">
        <v>409983.33</v>
      </c>
      <c r="AB331" s="191"/>
      <c r="AC331" s="191"/>
      <c r="AD331" s="192">
        <v>19.865458377749786</v>
      </c>
      <c r="AE331" s="192"/>
    </row>
    <row r="332" spans="2:31" ht="23.25" customHeight="1" x14ac:dyDescent="0.25">
      <c r="B332" s="5"/>
      <c r="C332" s="5"/>
      <c r="D332" s="5"/>
      <c r="E332" s="5"/>
      <c r="F332" s="5"/>
      <c r="G332" s="5"/>
      <c r="H332" s="189" t="s">
        <v>29</v>
      </c>
      <c r="I332" s="189"/>
      <c r="J332" s="189"/>
      <c r="K332" s="189"/>
      <c r="L332" s="189"/>
      <c r="M332" s="189"/>
      <c r="N332" s="189"/>
      <c r="O332" s="189"/>
      <c r="P332" s="189"/>
      <c r="Q332" s="189"/>
      <c r="R332" s="190" t="s">
        <v>252</v>
      </c>
      <c r="S332" s="190"/>
      <c r="T332" s="190"/>
      <c r="U332" s="4" t="s">
        <v>278</v>
      </c>
      <c r="V332" s="190" t="s">
        <v>30</v>
      </c>
      <c r="W332" s="190"/>
      <c r="X332" s="191">
        <v>700000</v>
      </c>
      <c r="Y332" s="191"/>
      <c r="Z332" s="191"/>
      <c r="AA332" s="191">
        <v>409983.33</v>
      </c>
      <c r="AB332" s="191"/>
      <c r="AC332" s="191"/>
      <c r="AD332" s="192">
        <v>58.569047142857144</v>
      </c>
      <c r="AE332" s="192"/>
    </row>
    <row r="333" spans="2:31" ht="23.25" customHeight="1" x14ac:dyDescent="0.25">
      <c r="B333" s="5"/>
      <c r="C333" s="5"/>
      <c r="D333" s="5"/>
      <c r="E333" s="5"/>
      <c r="F333" s="5"/>
      <c r="G333" s="5"/>
      <c r="H333" s="6"/>
      <c r="I333" s="189" t="s">
        <v>31</v>
      </c>
      <c r="J333" s="189"/>
      <c r="K333" s="189"/>
      <c r="L333" s="189"/>
      <c r="M333" s="189"/>
      <c r="N333" s="189"/>
      <c r="O333" s="189"/>
      <c r="P333" s="189"/>
      <c r="Q333" s="189"/>
      <c r="R333" s="190" t="s">
        <v>252</v>
      </c>
      <c r="S333" s="190"/>
      <c r="T333" s="190"/>
      <c r="U333" s="4" t="s">
        <v>278</v>
      </c>
      <c r="V333" s="190" t="s">
        <v>32</v>
      </c>
      <c r="W333" s="190"/>
      <c r="X333" s="191">
        <v>700000</v>
      </c>
      <c r="Y333" s="191"/>
      <c r="Z333" s="191"/>
      <c r="AA333" s="191">
        <v>409983.33</v>
      </c>
      <c r="AB333" s="191"/>
      <c r="AC333" s="191"/>
      <c r="AD333" s="192">
        <v>58.569047142857144</v>
      </c>
      <c r="AE333" s="192"/>
    </row>
    <row r="334" spans="2:31" ht="15" customHeight="1" x14ac:dyDescent="0.25">
      <c r="B334" s="5"/>
      <c r="C334" s="5"/>
      <c r="D334" s="5"/>
      <c r="E334" s="5"/>
      <c r="F334" s="5"/>
      <c r="G334" s="5"/>
      <c r="H334" s="189" t="s">
        <v>33</v>
      </c>
      <c r="I334" s="189"/>
      <c r="J334" s="189"/>
      <c r="K334" s="189"/>
      <c r="L334" s="189"/>
      <c r="M334" s="189"/>
      <c r="N334" s="189"/>
      <c r="O334" s="189"/>
      <c r="P334" s="189"/>
      <c r="Q334" s="189"/>
      <c r="R334" s="190" t="s">
        <v>252</v>
      </c>
      <c r="S334" s="190"/>
      <c r="T334" s="190"/>
      <c r="U334" s="4" t="s">
        <v>278</v>
      </c>
      <c r="V334" s="190" t="s">
        <v>34</v>
      </c>
      <c r="W334" s="190"/>
      <c r="X334" s="191">
        <v>1363800</v>
      </c>
      <c r="Y334" s="191"/>
      <c r="Z334" s="191"/>
      <c r="AA334" s="191">
        <v>0</v>
      </c>
      <c r="AB334" s="191"/>
      <c r="AC334" s="191"/>
      <c r="AD334" s="192">
        <v>0</v>
      </c>
      <c r="AE334" s="192"/>
    </row>
    <row r="335" spans="2:31" ht="34.5" customHeight="1" x14ac:dyDescent="0.25">
      <c r="B335" s="5"/>
      <c r="C335" s="5"/>
      <c r="D335" s="5"/>
      <c r="E335" s="5"/>
      <c r="F335" s="5"/>
      <c r="G335" s="5"/>
      <c r="H335" s="6"/>
      <c r="I335" s="189" t="s">
        <v>153</v>
      </c>
      <c r="J335" s="189"/>
      <c r="K335" s="189"/>
      <c r="L335" s="189"/>
      <c r="M335" s="189"/>
      <c r="N335" s="189"/>
      <c r="O335" s="189"/>
      <c r="P335" s="189"/>
      <c r="Q335" s="189"/>
      <c r="R335" s="190" t="s">
        <v>252</v>
      </c>
      <c r="S335" s="190"/>
      <c r="T335" s="190"/>
      <c r="U335" s="4" t="s">
        <v>278</v>
      </c>
      <c r="V335" s="190" t="s">
        <v>154</v>
      </c>
      <c r="W335" s="190"/>
      <c r="X335" s="191">
        <v>1363800</v>
      </c>
      <c r="Y335" s="191"/>
      <c r="Z335" s="191"/>
      <c r="AA335" s="191">
        <v>0</v>
      </c>
      <c r="AB335" s="191"/>
      <c r="AC335" s="191"/>
      <c r="AD335" s="192">
        <v>0</v>
      </c>
      <c r="AE335" s="192"/>
    </row>
    <row r="336" spans="2:31" ht="15" customHeight="1" x14ac:dyDescent="0.25">
      <c r="B336" s="189" t="s">
        <v>279</v>
      </c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90" t="s">
        <v>280</v>
      </c>
      <c r="S336" s="190"/>
      <c r="T336" s="190"/>
      <c r="U336" s="4"/>
      <c r="V336" s="190"/>
      <c r="W336" s="190"/>
      <c r="X336" s="191">
        <v>583805515.94000006</v>
      </c>
      <c r="Y336" s="191"/>
      <c r="Z336" s="191"/>
      <c r="AA336" s="191">
        <v>552918064.02999997</v>
      </c>
      <c r="AB336" s="191"/>
      <c r="AC336" s="191"/>
      <c r="AD336" s="192">
        <v>94.709290839729832</v>
      </c>
      <c r="AE336" s="192"/>
    </row>
    <row r="337" spans="2:31" ht="15" customHeight="1" x14ac:dyDescent="0.25">
      <c r="B337" s="5"/>
      <c r="C337" s="189" t="s">
        <v>281</v>
      </c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90" t="s">
        <v>282</v>
      </c>
      <c r="S337" s="190"/>
      <c r="T337" s="190"/>
      <c r="U337" s="4"/>
      <c r="V337" s="190"/>
      <c r="W337" s="190"/>
      <c r="X337" s="191">
        <v>3358025.95</v>
      </c>
      <c r="Y337" s="191"/>
      <c r="Z337" s="191"/>
      <c r="AA337" s="191">
        <v>2751464.26</v>
      </c>
      <c r="AB337" s="191"/>
      <c r="AC337" s="191"/>
      <c r="AD337" s="192">
        <v>81.936956443115022</v>
      </c>
      <c r="AE337" s="192"/>
    </row>
    <row r="338" spans="2:31" ht="15" customHeight="1" x14ac:dyDescent="0.25">
      <c r="B338" s="5"/>
      <c r="C338" s="5"/>
      <c r="D338" s="6"/>
      <c r="E338" s="189" t="s">
        <v>283</v>
      </c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90" t="s">
        <v>282</v>
      </c>
      <c r="S338" s="190"/>
      <c r="T338" s="190"/>
      <c r="U338" s="4" t="s">
        <v>284</v>
      </c>
      <c r="V338" s="190"/>
      <c r="W338" s="190"/>
      <c r="X338" s="191">
        <v>3358025.95</v>
      </c>
      <c r="Y338" s="191"/>
      <c r="Z338" s="191"/>
      <c r="AA338" s="191">
        <v>2751464.26</v>
      </c>
      <c r="AB338" s="191"/>
      <c r="AC338" s="191"/>
      <c r="AD338" s="192">
        <v>81.936956443115022</v>
      </c>
      <c r="AE338" s="192"/>
    </row>
    <row r="339" spans="2:31" ht="23.25" customHeight="1" x14ac:dyDescent="0.25">
      <c r="B339" s="5"/>
      <c r="C339" s="5"/>
      <c r="D339" s="6"/>
      <c r="E339" s="189" t="s">
        <v>285</v>
      </c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90" t="s">
        <v>282</v>
      </c>
      <c r="S339" s="190"/>
      <c r="T339" s="190"/>
      <c r="U339" s="4" t="s">
        <v>286</v>
      </c>
      <c r="V339" s="190"/>
      <c r="W339" s="190"/>
      <c r="X339" s="191">
        <v>200000</v>
      </c>
      <c r="Y339" s="191"/>
      <c r="Z339" s="191"/>
      <c r="AA339" s="191">
        <v>149900</v>
      </c>
      <c r="AB339" s="191"/>
      <c r="AC339" s="191"/>
      <c r="AD339" s="192">
        <v>74.95</v>
      </c>
      <c r="AE339" s="192"/>
    </row>
    <row r="340" spans="2:31" ht="34.5" customHeight="1" x14ac:dyDescent="0.25">
      <c r="B340" s="5"/>
      <c r="C340" s="5"/>
      <c r="D340" s="6"/>
      <c r="E340" s="6"/>
      <c r="F340" s="6"/>
      <c r="G340" s="189" t="s">
        <v>287</v>
      </c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90" t="s">
        <v>282</v>
      </c>
      <c r="S340" s="190"/>
      <c r="T340" s="190"/>
      <c r="U340" s="4" t="s">
        <v>288</v>
      </c>
      <c r="V340" s="190"/>
      <c r="W340" s="190"/>
      <c r="X340" s="191">
        <v>200000</v>
      </c>
      <c r="Y340" s="191"/>
      <c r="Z340" s="191"/>
      <c r="AA340" s="191">
        <v>149900</v>
      </c>
      <c r="AB340" s="191"/>
      <c r="AC340" s="191"/>
      <c r="AD340" s="192">
        <v>74.95</v>
      </c>
      <c r="AE340" s="192"/>
    </row>
    <row r="341" spans="2:31" ht="15" customHeight="1" x14ac:dyDescent="0.25">
      <c r="B341" s="5"/>
      <c r="C341" s="5"/>
      <c r="D341" s="5"/>
      <c r="E341" s="5"/>
      <c r="F341" s="5"/>
      <c r="G341" s="189" t="s">
        <v>289</v>
      </c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90" t="s">
        <v>282</v>
      </c>
      <c r="S341" s="190"/>
      <c r="T341" s="190"/>
      <c r="U341" s="4" t="s">
        <v>290</v>
      </c>
      <c r="V341" s="190"/>
      <c r="W341" s="190"/>
      <c r="X341" s="191">
        <v>200000</v>
      </c>
      <c r="Y341" s="191"/>
      <c r="Z341" s="191"/>
      <c r="AA341" s="191">
        <v>149900</v>
      </c>
      <c r="AB341" s="191"/>
      <c r="AC341" s="191"/>
      <c r="AD341" s="192">
        <v>74.95</v>
      </c>
      <c r="AE341" s="192"/>
    </row>
    <row r="342" spans="2:31" ht="23.25" customHeight="1" x14ac:dyDescent="0.25">
      <c r="B342" s="5"/>
      <c r="C342" s="5"/>
      <c r="D342" s="5"/>
      <c r="E342" s="5"/>
      <c r="F342" s="5"/>
      <c r="G342" s="5"/>
      <c r="H342" s="189" t="s">
        <v>29</v>
      </c>
      <c r="I342" s="189"/>
      <c r="J342" s="189"/>
      <c r="K342" s="189"/>
      <c r="L342" s="189"/>
      <c r="M342" s="189"/>
      <c r="N342" s="189"/>
      <c r="O342" s="189"/>
      <c r="P342" s="189"/>
      <c r="Q342" s="189"/>
      <c r="R342" s="190" t="s">
        <v>282</v>
      </c>
      <c r="S342" s="190"/>
      <c r="T342" s="190"/>
      <c r="U342" s="4" t="s">
        <v>290</v>
      </c>
      <c r="V342" s="190" t="s">
        <v>30</v>
      </c>
      <c r="W342" s="190"/>
      <c r="X342" s="191">
        <v>200000</v>
      </c>
      <c r="Y342" s="191"/>
      <c r="Z342" s="191"/>
      <c r="AA342" s="191">
        <v>149900</v>
      </c>
      <c r="AB342" s="191"/>
      <c r="AC342" s="191"/>
      <c r="AD342" s="192">
        <v>74.95</v>
      </c>
      <c r="AE342" s="192"/>
    </row>
    <row r="343" spans="2:31" ht="23.25" customHeight="1" x14ac:dyDescent="0.25">
      <c r="B343" s="5"/>
      <c r="C343" s="5"/>
      <c r="D343" s="5"/>
      <c r="E343" s="5"/>
      <c r="F343" s="5"/>
      <c r="G343" s="5"/>
      <c r="H343" s="6"/>
      <c r="I343" s="189" t="s">
        <v>31</v>
      </c>
      <c r="J343" s="189"/>
      <c r="K343" s="189"/>
      <c r="L343" s="189"/>
      <c r="M343" s="189"/>
      <c r="N343" s="189"/>
      <c r="O343" s="189"/>
      <c r="P343" s="189"/>
      <c r="Q343" s="189"/>
      <c r="R343" s="190" t="s">
        <v>282</v>
      </c>
      <c r="S343" s="190"/>
      <c r="T343" s="190"/>
      <c r="U343" s="4" t="s">
        <v>290</v>
      </c>
      <c r="V343" s="190" t="s">
        <v>32</v>
      </c>
      <c r="W343" s="190"/>
      <c r="X343" s="191">
        <v>200000</v>
      </c>
      <c r="Y343" s="191"/>
      <c r="Z343" s="191"/>
      <c r="AA343" s="191">
        <v>149900</v>
      </c>
      <c r="AB343" s="191"/>
      <c r="AC343" s="191"/>
      <c r="AD343" s="192">
        <v>74.95</v>
      </c>
      <c r="AE343" s="192"/>
    </row>
    <row r="344" spans="2:31" ht="23.25" customHeight="1" x14ac:dyDescent="0.25">
      <c r="B344" s="5"/>
      <c r="C344" s="5"/>
      <c r="D344" s="6"/>
      <c r="E344" s="189" t="s">
        <v>291</v>
      </c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90" t="s">
        <v>282</v>
      </c>
      <c r="S344" s="190"/>
      <c r="T344" s="190"/>
      <c r="U344" s="4" t="s">
        <v>292</v>
      </c>
      <c r="V344" s="190"/>
      <c r="W344" s="190"/>
      <c r="X344" s="191">
        <v>242133.5</v>
      </c>
      <c r="Y344" s="191"/>
      <c r="Z344" s="191"/>
      <c r="AA344" s="191">
        <v>242133.5</v>
      </c>
      <c r="AB344" s="191"/>
      <c r="AC344" s="191"/>
      <c r="AD344" s="192">
        <v>100</v>
      </c>
      <c r="AE344" s="192"/>
    </row>
    <row r="345" spans="2:31" ht="34.5" customHeight="1" x14ac:dyDescent="0.25">
      <c r="B345" s="5"/>
      <c r="C345" s="5"/>
      <c r="D345" s="6"/>
      <c r="E345" s="6"/>
      <c r="F345" s="6"/>
      <c r="G345" s="189" t="s">
        <v>293</v>
      </c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90" t="s">
        <v>282</v>
      </c>
      <c r="S345" s="190"/>
      <c r="T345" s="190"/>
      <c r="U345" s="4" t="s">
        <v>294</v>
      </c>
      <c r="V345" s="190"/>
      <c r="W345" s="190"/>
      <c r="X345" s="191">
        <v>242133.5</v>
      </c>
      <c r="Y345" s="191"/>
      <c r="Z345" s="191"/>
      <c r="AA345" s="191">
        <v>242133.5</v>
      </c>
      <c r="AB345" s="191"/>
      <c r="AC345" s="191"/>
      <c r="AD345" s="192">
        <v>100</v>
      </c>
      <c r="AE345" s="192"/>
    </row>
    <row r="346" spans="2:31" ht="23.25" customHeight="1" x14ac:dyDescent="0.25">
      <c r="B346" s="5"/>
      <c r="C346" s="5"/>
      <c r="D346" s="5"/>
      <c r="E346" s="5"/>
      <c r="F346" s="5"/>
      <c r="G346" s="189" t="s">
        <v>295</v>
      </c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90" t="s">
        <v>282</v>
      </c>
      <c r="S346" s="190"/>
      <c r="T346" s="190"/>
      <c r="U346" s="4" t="s">
        <v>296</v>
      </c>
      <c r="V346" s="190"/>
      <c r="W346" s="190"/>
      <c r="X346" s="191">
        <v>242133.5</v>
      </c>
      <c r="Y346" s="191"/>
      <c r="Z346" s="191"/>
      <c r="AA346" s="191">
        <v>242133.5</v>
      </c>
      <c r="AB346" s="191"/>
      <c r="AC346" s="191"/>
      <c r="AD346" s="192">
        <v>100</v>
      </c>
      <c r="AE346" s="192"/>
    </row>
    <row r="347" spans="2:31" ht="23.25" customHeight="1" x14ac:dyDescent="0.25">
      <c r="B347" s="5"/>
      <c r="C347" s="5"/>
      <c r="D347" s="5"/>
      <c r="E347" s="5"/>
      <c r="F347" s="5"/>
      <c r="G347" s="5"/>
      <c r="H347" s="189" t="s">
        <v>29</v>
      </c>
      <c r="I347" s="189"/>
      <c r="J347" s="189"/>
      <c r="K347" s="189"/>
      <c r="L347" s="189"/>
      <c r="M347" s="189"/>
      <c r="N347" s="189"/>
      <c r="O347" s="189"/>
      <c r="P347" s="189"/>
      <c r="Q347" s="189"/>
      <c r="R347" s="190" t="s">
        <v>282</v>
      </c>
      <c r="S347" s="190"/>
      <c r="T347" s="190"/>
      <c r="U347" s="4" t="s">
        <v>296</v>
      </c>
      <c r="V347" s="190" t="s">
        <v>30</v>
      </c>
      <c r="W347" s="190"/>
      <c r="X347" s="191">
        <v>242133.5</v>
      </c>
      <c r="Y347" s="191"/>
      <c r="Z347" s="191"/>
      <c r="AA347" s="191">
        <v>242133.5</v>
      </c>
      <c r="AB347" s="191"/>
      <c r="AC347" s="191"/>
      <c r="AD347" s="192">
        <v>100</v>
      </c>
      <c r="AE347" s="192"/>
    </row>
    <row r="348" spans="2:31" ht="23.25" customHeight="1" x14ac:dyDescent="0.25">
      <c r="B348" s="5"/>
      <c r="C348" s="5"/>
      <c r="D348" s="5"/>
      <c r="E348" s="5"/>
      <c r="F348" s="5"/>
      <c r="G348" s="5"/>
      <c r="H348" s="6"/>
      <c r="I348" s="189" t="s">
        <v>31</v>
      </c>
      <c r="J348" s="189"/>
      <c r="K348" s="189"/>
      <c r="L348" s="189"/>
      <c r="M348" s="189"/>
      <c r="N348" s="189"/>
      <c r="O348" s="189"/>
      <c r="P348" s="189"/>
      <c r="Q348" s="189"/>
      <c r="R348" s="190" t="s">
        <v>282</v>
      </c>
      <c r="S348" s="190"/>
      <c r="T348" s="190"/>
      <c r="U348" s="4" t="s">
        <v>296</v>
      </c>
      <c r="V348" s="190" t="s">
        <v>32</v>
      </c>
      <c r="W348" s="190"/>
      <c r="X348" s="191">
        <v>242133.5</v>
      </c>
      <c r="Y348" s="191"/>
      <c r="Z348" s="191"/>
      <c r="AA348" s="191">
        <v>242133.5</v>
      </c>
      <c r="AB348" s="191"/>
      <c r="AC348" s="191"/>
      <c r="AD348" s="192">
        <v>100</v>
      </c>
      <c r="AE348" s="192"/>
    </row>
    <row r="349" spans="2:31" ht="23.25" customHeight="1" x14ac:dyDescent="0.25">
      <c r="B349" s="5"/>
      <c r="C349" s="5"/>
      <c r="D349" s="6"/>
      <c r="E349" s="189" t="s">
        <v>297</v>
      </c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90" t="s">
        <v>282</v>
      </c>
      <c r="S349" s="190"/>
      <c r="T349" s="190"/>
      <c r="U349" s="4" t="s">
        <v>298</v>
      </c>
      <c r="V349" s="190"/>
      <c r="W349" s="190"/>
      <c r="X349" s="191">
        <v>2915892.45</v>
      </c>
      <c r="Y349" s="191"/>
      <c r="Z349" s="191"/>
      <c r="AA349" s="191">
        <v>2359430.7599999998</v>
      </c>
      <c r="AB349" s="191"/>
      <c r="AC349" s="191"/>
      <c r="AD349" s="192">
        <v>80.916247785476429</v>
      </c>
      <c r="AE349" s="192"/>
    </row>
    <row r="350" spans="2:31" ht="34.5" customHeight="1" x14ac:dyDescent="0.25">
      <c r="B350" s="5"/>
      <c r="C350" s="5"/>
      <c r="D350" s="6"/>
      <c r="E350" s="6"/>
      <c r="F350" s="6"/>
      <c r="G350" s="189" t="s">
        <v>299</v>
      </c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90" t="s">
        <v>282</v>
      </c>
      <c r="S350" s="190"/>
      <c r="T350" s="190"/>
      <c r="U350" s="4" t="s">
        <v>300</v>
      </c>
      <c r="V350" s="190"/>
      <c r="W350" s="190"/>
      <c r="X350" s="191">
        <v>2915892.45</v>
      </c>
      <c r="Y350" s="191"/>
      <c r="Z350" s="191"/>
      <c r="AA350" s="191">
        <v>2359430.7599999998</v>
      </c>
      <c r="AB350" s="191"/>
      <c r="AC350" s="191"/>
      <c r="AD350" s="192">
        <v>80.916247785476429</v>
      </c>
      <c r="AE350" s="192"/>
    </row>
    <row r="351" spans="2:31" ht="34.5" customHeight="1" x14ac:dyDescent="0.25">
      <c r="B351" s="5"/>
      <c r="C351" s="5"/>
      <c r="D351" s="5"/>
      <c r="E351" s="5"/>
      <c r="F351" s="5"/>
      <c r="G351" s="189" t="s">
        <v>301</v>
      </c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90" t="s">
        <v>282</v>
      </c>
      <c r="S351" s="190"/>
      <c r="T351" s="190"/>
      <c r="U351" s="4" t="s">
        <v>302</v>
      </c>
      <c r="V351" s="190"/>
      <c r="W351" s="190"/>
      <c r="X351" s="191">
        <v>2915892.45</v>
      </c>
      <c r="Y351" s="191"/>
      <c r="Z351" s="191"/>
      <c r="AA351" s="191">
        <v>2359430.7599999998</v>
      </c>
      <c r="AB351" s="191"/>
      <c r="AC351" s="191"/>
      <c r="AD351" s="192">
        <v>80.916247785476429</v>
      </c>
      <c r="AE351" s="192"/>
    </row>
    <row r="352" spans="2:31" ht="23.25" customHeight="1" x14ac:dyDescent="0.25">
      <c r="B352" s="5"/>
      <c r="C352" s="5"/>
      <c r="D352" s="5"/>
      <c r="E352" s="5"/>
      <c r="F352" s="5"/>
      <c r="G352" s="5"/>
      <c r="H352" s="189" t="s">
        <v>29</v>
      </c>
      <c r="I352" s="189"/>
      <c r="J352" s="189"/>
      <c r="K352" s="189"/>
      <c r="L352" s="189"/>
      <c r="M352" s="189"/>
      <c r="N352" s="189"/>
      <c r="O352" s="189"/>
      <c r="P352" s="189"/>
      <c r="Q352" s="189"/>
      <c r="R352" s="190" t="s">
        <v>282</v>
      </c>
      <c r="S352" s="190"/>
      <c r="T352" s="190"/>
      <c r="U352" s="4" t="s">
        <v>302</v>
      </c>
      <c r="V352" s="190" t="s">
        <v>30</v>
      </c>
      <c r="W352" s="190"/>
      <c r="X352" s="191">
        <v>2915892.45</v>
      </c>
      <c r="Y352" s="191"/>
      <c r="Z352" s="191"/>
      <c r="AA352" s="191">
        <v>2359430.7599999998</v>
      </c>
      <c r="AB352" s="191"/>
      <c r="AC352" s="191"/>
      <c r="AD352" s="192">
        <v>80.916247785476429</v>
      </c>
      <c r="AE352" s="192"/>
    </row>
    <row r="353" spans="2:31" ht="23.25" customHeight="1" x14ac:dyDescent="0.25">
      <c r="B353" s="5"/>
      <c r="C353" s="5"/>
      <c r="D353" s="5"/>
      <c r="E353" s="5"/>
      <c r="F353" s="5"/>
      <c r="G353" s="5"/>
      <c r="H353" s="6"/>
      <c r="I353" s="189" t="s">
        <v>31</v>
      </c>
      <c r="J353" s="189"/>
      <c r="K353" s="189"/>
      <c r="L353" s="189"/>
      <c r="M353" s="189"/>
      <c r="N353" s="189"/>
      <c r="O353" s="189"/>
      <c r="P353" s="189"/>
      <c r="Q353" s="189"/>
      <c r="R353" s="190" t="s">
        <v>282</v>
      </c>
      <c r="S353" s="190"/>
      <c r="T353" s="190"/>
      <c r="U353" s="4" t="s">
        <v>302</v>
      </c>
      <c r="V353" s="190" t="s">
        <v>32</v>
      </c>
      <c r="W353" s="190"/>
      <c r="X353" s="191">
        <v>2915892.45</v>
      </c>
      <c r="Y353" s="191"/>
      <c r="Z353" s="191"/>
      <c r="AA353" s="191">
        <v>2359430.7599999998</v>
      </c>
      <c r="AB353" s="191"/>
      <c r="AC353" s="191"/>
      <c r="AD353" s="192">
        <v>80.916247785476429</v>
      </c>
      <c r="AE353" s="192"/>
    </row>
    <row r="354" spans="2:31" ht="15" customHeight="1" x14ac:dyDescent="0.25">
      <c r="B354" s="5"/>
      <c r="C354" s="189" t="s">
        <v>303</v>
      </c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90" t="s">
        <v>304</v>
      </c>
      <c r="S354" s="190"/>
      <c r="T354" s="190"/>
      <c r="U354" s="4"/>
      <c r="V354" s="190"/>
      <c r="W354" s="190"/>
      <c r="X354" s="191">
        <v>110181120</v>
      </c>
      <c r="Y354" s="191"/>
      <c r="Z354" s="191"/>
      <c r="AA354" s="191">
        <v>110085177.28</v>
      </c>
      <c r="AB354" s="191"/>
      <c r="AC354" s="191"/>
      <c r="AD354" s="192">
        <v>99.912922722150583</v>
      </c>
      <c r="AE354" s="192"/>
    </row>
    <row r="355" spans="2:31" ht="15" customHeight="1" x14ac:dyDescent="0.25">
      <c r="B355" s="5"/>
      <c r="C355" s="5"/>
      <c r="D355" s="6"/>
      <c r="E355" s="189" t="s">
        <v>283</v>
      </c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90" t="s">
        <v>304</v>
      </c>
      <c r="S355" s="190"/>
      <c r="T355" s="190"/>
      <c r="U355" s="4" t="s">
        <v>284</v>
      </c>
      <c r="V355" s="190"/>
      <c r="W355" s="190"/>
      <c r="X355" s="191">
        <v>2010120</v>
      </c>
      <c r="Y355" s="191"/>
      <c r="Z355" s="191"/>
      <c r="AA355" s="191">
        <v>2010050.77</v>
      </c>
      <c r="AB355" s="191"/>
      <c r="AC355" s="191"/>
      <c r="AD355" s="192">
        <v>99.996555927009339</v>
      </c>
      <c r="AE355" s="192"/>
    </row>
    <row r="356" spans="2:31" ht="15" customHeight="1" x14ac:dyDescent="0.25">
      <c r="B356" s="5"/>
      <c r="C356" s="5"/>
      <c r="D356" s="6"/>
      <c r="E356" s="189" t="s">
        <v>305</v>
      </c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90" t="s">
        <v>304</v>
      </c>
      <c r="S356" s="190"/>
      <c r="T356" s="190"/>
      <c r="U356" s="4" t="s">
        <v>306</v>
      </c>
      <c r="V356" s="190"/>
      <c r="W356" s="190"/>
      <c r="X356" s="191">
        <v>2010120</v>
      </c>
      <c r="Y356" s="191"/>
      <c r="Z356" s="191"/>
      <c r="AA356" s="191">
        <v>2010050.77</v>
      </c>
      <c r="AB356" s="191"/>
      <c r="AC356" s="191"/>
      <c r="AD356" s="192">
        <v>99.996555927009339</v>
      </c>
      <c r="AE356" s="192"/>
    </row>
    <row r="357" spans="2:31" ht="23.25" customHeight="1" x14ac:dyDescent="0.25">
      <c r="B357" s="5"/>
      <c r="C357" s="5"/>
      <c r="D357" s="6"/>
      <c r="E357" s="6"/>
      <c r="F357" s="6"/>
      <c r="G357" s="189" t="s">
        <v>307</v>
      </c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90" t="s">
        <v>304</v>
      </c>
      <c r="S357" s="190"/>
      <c r="T357" s="190"/>
      <c r="U357" s="4" t="s">
        <v>308</v>
      </c>
      <c r="V357" s="190"/>
      <c r="W357" s="190"/>
      <c r="X357" s="191">
        <v>2010120</v>
      </c>
      <c r="Y357" s="191"/>
      <c r="Z357" s="191"/>
      <c r="AA357" s="191">
        <v>2010050.77</v>
      </c>
      <c r="AB357" s="191"/>
      <c r="AC357" s="191"/>
      <c r="AD357" s="192">
        <v>99.996555927009339</v>
      </c>
      <c r="AE357" s="192"/>
    </row>
    <row r="358" spans="2:31" ht="45.75" customHeight="1" x14ac:dyDescent="0.25">
      <c r="B358" s="5"/>
      <c r="C358" s="5"/>
      <c r="D358" s="5"/>
      <c r="E358" s="5"/>
      <c r="F358" s="5"/>
      <c r="G358" s="189" t="s">
        <v>309</v>
      </c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90" t="s">
        <v>304</v>
      </c>
      <c r="S358" s="190"/>
      <c r="T358" s="190"/>
      <c r="U358" s="4" t="s">
        <v>310</v>
      </c>
      <c r="V358" s="190"/>
      <c r="W358" s="190"/>
      <c r="X358" s="191">
        <v>2010120</v>
      </c>
      <c r="Y358" s="191"/>
      <c r="Z358" s="191"/>
      <c r="AA358" s="191">
        <v>2010050.77</v>
      </c>
      <c r="AB358" s="191"/>
      <c r="AC358" s="191"/>
      <c r="AD358" s="192">
        <v>99.996555927009339</v>
      </c>
      <c r="AE358" s="192"/>
    </row>
    <row r="359" spans="2:31" ht="23.25" customHeight="1" x14ac:dyDescent="0.25">
      <c r="B359" s="5"/>
      <c r="C359" s="5"/>
      <c r="D359" s="5"/>
      <c r="E359" s="5"/>
      <c r="F359" s="5"/>
      <c r="G359" s="5"/>
      <c r="H359" s="189" t="s">
        <v>29</v>
      </c>
      <c r="I359" s="189"/>
      <c r="J359" s="189"/>
      <c r="K359" s="189"/>
      <c r="L359" s="189"/>
      <c r="M359" s="189"/>
      <c r="N359" s="189"/>
      <c r="O359" s="189"/>
      <c r="P359" s="189"/>
      <c r="Q359" s="189"/>
      <c r="R359" s="190" t="s">
        <v>304</v>
      </c>
      <c r="S359" s="190"/>
      <c r="T359" s="190"/>
      <c r="U359" s="4" t="s">
        <v>310</v>
      </c>
      <c r="V359" s="190" t="s">
        <v>30</v>
      </c>
      <c r="W359" s="190"/>
      <c r="X359" s="191">
        <v>2010120</v>
      </c>
      <c r="Y359" s="191"/>
      <c r="Z359" s="191"/>
      <c r="AA359" s="191">
        <v>2010050.77</v>
      </c>
      <c r="AB359" s="191"/>
      <c r="AC359" s="191"/>
      <c r="AD359" s="192">
        <v>99.996555927009339</v>
      </c>
      <c r="AE359" s="192"/>
    </row>
    <row r="360" spans="2:31" ht="23.25" customHeight="1" x14ac:dyDescent="0.25">
      <c r="B360" s="5"/>
      <c r="C360" s="5"/>
      <c r="D360" s="5"/>
      <c r="E360" s="5"/>
      <c r="F360" s="5"/>
      <c r="G360" s="5"/>
      <c r="H360" s="6"/>
      <c r="I360" s="189" t="s">
        <v>31</v>
      </c>
      <c r="J360" s="189"/>
      <c r="K360" s="189"/>
      <c r="L360" s="189"/>
      <c r="M360" s="189"/>
      <c r="N360" s="189"/>
      <c r="O360" s="189"/>
      <c r="P360" s="189"/>
      <c r="Q360" s="189"/>
      <c r="R360" s="190" t="s">
        <v>304</v>
      </c>
      <c r="S360" s="190"/>
      <c r="T360" s="190"/>
      <c r="U360" s="4" t="s">
        <v>310</v>
      </c>
      <c r="V360" s="190" t="s">
        <v>32</v>
      </c>
      <c r="W360" s="190"/>
      <c r="X360" s="191">
        <v>2010120</v>
      </c>
      <c r="Y360" s="191"/>
      <c r="Z360" s="191"/>
      <c r="AA360" s="191">
        <v>2010050.77</v>
      </c>
      <c r="AB360" s="191"/>
      <c r="AC360" s="191"/>
      <c r="AD360" s="192">
        <v>99.996555927009339</v>
      </c>
      <c r="AE360" s="192"/>
    </row>
    <row r="361" spans="2:31" ht="23.25" customHeight="1" x14ac:dyDescent="0.25">
      <c r="B361" s="5"/>
      <c r="C361" s="5"/>
      <c r="D361" s="6"/>
      <c r="E361" s="189" t="s">
        <v>311</v>
      </c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90" t="s">
        <v>304</v>
      </c>
      <c r="S361" s="190"/>
      <c r="T361" s="190"/>
      <c r="U361" s="4" t="s">
        <v>312</v>
      </c>
      <c r="V361" s="190"/>
      <c r="W361" s="190"/>
      <c r="X361" s="191">
        <v>108171000</v>
      </c>
      <c r="Y361" s="191"/>
      <c r="Z361" s="191"/>
      <c r="AA361" s="191">
        <v>108075126.51000001</v>
      </c>
      <c r="AB361" s="191"/>
      <c r="AC361" s="191"/>
      <c r="AD361" s="192">
        <v>99.911368583076793</v>
      </c>
      <c r="AE361" s="192"/>
    </row>
    <row r="362" spans="2:31" ht="15" customHeight="1" x14ac:dyDescent="0.25">
      <c r="B362" s="5"/>
      <c r="C362" s="5"/>
      <c r="D362" s="6"/>
      <c r="E362" s="189" t="s">
        <v>313</v>
      </c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90" t="s">
        <v>304</v>
      </c>
      <c r="S362" s="190"/>
      <c r="T362" s="190"/>
      <c r="U362" s="4" t="s">
        <v>314</v>
      </c>
      <c r="V362" s="190"/>
      <c r="W362" s="190"/>
      <c r="X362" s="191">
        <v>108171000</v>
      </c>
      <c r="Y362" s="191"/>
      <c r="Z362" s="191"/>
      <c r="AA362" s="191">
        <v>108075126.51000001</v>
      </c>
      <c r="AB362" s="191"/>
      <c r="AC362" s="191"/>
      <c r="AD362" s="192">
        <v>99.911368583076793</v>
      </c>
      <c r="AE362" s="192"/>
    </row>
    <row r="363" spans="2:31" ht="45.75" customHeight="1" x14ac:dyDescent="0.25">
      <c r="B363" s="5"/>
      <c r="C363" s="5"/>
      <c r="D363" s="6"/>
      <c r="E363" s="6"/>
      <c r="F363" s="6"/>
      <c r="G363" s="189" t="s">
        <v>315</v>
      </c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90" t="s">
        <v>304</v>
      </c>
      <c r="S363" s="190"/>
      <c r="T363" s="190"/>
      <c r="U363" s="4" t="s">
        <v>316</v>
      </c>
      <c r="V363" s="190"/>
      <c r="W363" s="190"/>
      <c r="X363" s="191">
        <v>108171000</v>
      </c>
      <c r="Y363" s="191"/>
      <c r="Z363" s="191"/>
      <c r="AA363" s="191">
        <v>108075126.51000001</v>
      </c>
      <c r="AB363" s="191"/>
      <c r="AC363" s="191"/>
      <c r="AD363" s="192">
        <v>99.911368583076793</v>
      </c>
      <c r="AE363" s="192"/>
    </row>
    <row r="364" spans="2:31" ht="34.5" customHeight="1" x14ac:dyDescent="0.25">
      <c r="B364" s="5"/>
      <c r="C364" s="5"/>
      <c r="D364" s="5"/>
      <c r="E364" s="5"/>
      <c r="F364" s="5"/>
      <c r="G364" s="189" t="s">
        <v>317</v>
      </c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90" t="s">
        <v>304</v>
      </c>
      <c r="S364" s="190"/>
      <c r="T364" s="190"/>
      <c r="U364" s="4" t="s">
        <v>318</v>
      </c>
      <c r="V364" s="190"/>
      <c r="W364" s="190"/>
      <c r="X364" s="191">
        <v>108171000</v>
      </c>
      <c r="Y364" s="191"/>
      <c r="Z364" s="191"/>
      <c r="AA364" s="191">
        <v>108075126.51000001</v>
      </c>
      <c r="AB364" s="191"/>
      <c r="AC364" s="191"/>
      <c r="AD364" s="192">
        <v>99.911368583076793</v>
      </c>
      <c r="AE364" s="192"/>
    </row>
    <row r="365" spans="2:31" ht="23.25" customHeight="1" x14ac:dyDescent="0.25">
      <c r="B365" s="5"/>
      <c r="C365" s="5"/>
      <c r="D365" s="5"/>
      <c r="E365" s="5"/>
      <c r="F365" s="5"/>
      <c r="G365" s="5"/>
      <c r="H365" s="189" t="s">
        <v>29</v>
      </c>
      <c r="I365" s="189"/>
      <c r="J365" s="189"/>
      <c r="K365" s="189"/>
      <c r="L365" s="189"/>
      <c r="M365" s="189"/>
      <c r="N365" s="189"/>
      <c r="O365" s="189"/>
      <c r="P365" s="189"/>
      <c r="Q365" s="189"/>
      <c r="R365" s="190" t="s">
        <v>304</v>
      </c>
      <c r="S365" s="190"/>
      <c r="T365" s="190"/>
      <c r="U365" s="4" t="s">
        <v>318</v>
      </c>
      <c r="V365" s="190" t="s">
        <v>30</v>
      </c>
      <c r="W365" s="190"/>
      <c r="X365" s="191">
        <v>108171000</v>
      </c>
      <c r="Y365" s="191"/>
      <c r="Z365" s="191"/>
      <c r="AA365" s="191">
        <v>108075126.51000001</v>
      </c>
      <c r="AB365" s="191"/>
      <c r="AC365" s="191"/>
      <c r="AD365" s="192">
        <v>99.911368583076793</v>
      </c>
      <c r="AE365" s="192"/>
    </row>
    <row r="366" spans="2:31" ht="23.25" customHeight="1" x14ac:dyDescent="0.25">
      <c r="B366" s="5"/>
      <c r="C366" s="5"/>
      <c r="D366" s="5"/>
      <c r="E366" s="5"/>
      <c r="F366" s="5"/>
      <c r="G366" s="5"/>
      <c r="H366" s="6"/>
      <c r="I366" s="189" t="s">
        <v>31</v>
      </c>
      <c r="J366" s="189"/>
      <c r="K366" s="189"/>
      <c r="L366" s="189"/>
      <c r="M366" s="189"/>
      <c r="N366" s="189"/>
      <c r="O366" s="189"/>
      <c r="P366" s="189"/>
      <c r="Q366" s="189"/>
      <c r="R366" s="190" t="s">
        <v>304</v>
      </c>
      <c r="S366" s="190"/>
      <c r="T366" s="190"/>
      <c r="U366" s="4" t="s">
        <v>318</v>
      </c>
      <c r="V366" s="190" t="s">
        <v>32</v>
      </c>
      <c r="W366" s="190"/>
      <c r="X366" s="191">
        <v>108171000</v>
      </c>
      <c r="Y366" s="191"/>
      <c r="Z366" s="191"/>
      <c r="AA366" s="191">
        <v>108075126.51000001</v>
      </c>
      <c r="AB366" s="191"/>
      <c r="AC366" s="191"/>
      <c r="AD366" s="192">
        <v>99.911368583076793</v>
      </c>
      <c r="AE366" s="192"/>
    </row>
    <row r="367" spans="2:31" ht="15" customHeight="1" x14ac:dyDescent="0.25">
      <c r="B367" s="5"/>
      <c r="C367" s="189" t="s">
        <v>319</v>
      </c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90" t="s">
        <v>320</v>
      </c>
      <c r="S367" s="190"/>
      <c r="T367" s="190"/>
      <c r="U367" s="4"/>
      <c r="V367" s="190"/>
      <c r="W367" s="190"/>
      <c r="X367" s="191">
        <v>456917969.99000001</v>
      </c>
      <c r="Y367" s="191"/>
      <c r="Z367" s="191"/>
      <c r="AA367" s="191">
        <v>426770976.61000001</v>
      </c>
      <c r="AB367" s="191"/>
      <c r="AC367" s="191"/>
      <c r="AD367" s="192">
        <v>93.402099422646955</v>
      </c>
      <c r="AE367" s="192"/>
    </row>
    <row r="368" spans="2:31" ht="23.25" customHeight="1" x14ac:dyDescent="0.25">
      <c r="B368" s="5"/>
      <c r="C368" s="5"/>
      <c r="D368" s="6"/>
      <c r="E368" s="189" t="s">
        <v>311</v>
      </c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90" t="s">
        <v>320</v>
      </c>
      <c r="S368" s="190"/>
      <c r="T368" s="190"/>
      <c r="U368" s="4" t="s">
        <v>312</v>
      </c>
      <c r="V368" s="190"/>
      <c r="W368" s="190"/>
      <c r="X368" s="191">
        <v>413763000</v>
      </c>
      <c r="Y368" s="191"/>
      <c r="Z368" s="191"/>
      <c r="AA368" s="191">
        <v>389185163.38</v>
      </c>
      <c r="AB368" s="191"/>
      <c r="AC368" s="191"/>
      <c r="AD368" s="192">
        <v>94.059924009638365</v>
      </c>
      <c r="AE368" s="192"/>
    </row>
    <row r="369" spans="2:31" ht="15" customHeight="1" x14ac:dyDescent="0.25">
      <c r="B369" s="5"/>
      <c r="C369" s="5"/>
      <c r="D369" s="6"/>
      <c r="E369" s="189" t="s">
        <v>321</v>
      </c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90" t="s">
        <v>320</v>
      </c>
      <c r="S369" s="190"/>
      <c r="T369" s="190"/>
      <c r="U369" s="4" t="s">
        <v>322</v>
      </c>
      <c r="V369" s="190"/>
      <c r="W369" s="190"/>
      <c r="X369" s="191">
        <v>413763000</v>
      </c>
      <c r="Y369" s="191"/>
      <c r="Z369" s="191"/>
      <c r="AA369" s="191">
        <v>389185163.38</v>
      </c>
      <c r="AB369" s="191"/>
      <c r="AC369" s="191"/>
      <c r="AD369" s="192">
        <v>94.059924009638365</v>
      </c>
      <c r="AE369" s="192"/>
    </row>
    <row r="370" spans="2:31" ht="23.25" customHeight="1" x14ac:dyDescent="0.25">
      <c r="B370" s="5"/>
      <c r="C370" s="5"/>
      <c r="D370" s="6"/>
      <c r="E370" s="6"/>
      <c r="F370" s="6"/>
      <c r="G370" s="189" t="s">
        <v>323</v>
      </c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90" t="s">
        <v>320</v>
      </c>
      <c r="S370" s="190"/>
      <c r="T370" s="190"/>
      <c r="U370" s="4" t="s">
        <v>324</v>
      </c>
      <c r="V370" s="190"/>
      <c r="W370" s="190"/>
      <c r="X370" s="191">
        <v>413763000</v>
      </c>
      <c r="Y370" s="191"/>
      <c r="Z370" s="191"/>
      <c r="AA370" s="191">
        <v>389185163.38</v>
      </c>
      <c r="AB370" s="191"/>
      <c r="AC370" s="191"/>
      <c r="AD370" s="192">
        <v>94.059924009638365</v>
      </c>
      <c r="AE370" s="192"/>
    </row>
    <row r="371" spans="2:31" ht="23.25" customHeight="1" x14ac:dyDescent="0.25">
      <c r="B371" s="5"/>
      <c r="C371" s="5"/>
      <c r="D371" s="5"/>
      <c r="E371" s="5"/>
      <c r="F371" s="5"/>
      <c r="G371" s="189" t="s">
        <v>325</v>
      </c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90" t="s">
        <v>320</v>
      </c>
      <c r="S371" s="190"/>
      <c r="T371" s="190"/>
      <c r="U371" s="4" t="s">
        <v>326</v>
      </c>
      <c r="V371" s="190"/>
      <c r="W371" s="190"/>
      <c r="X371" s="191">
        <v>157823000</v>
      </c>
      <c r="Y371" s="191"/>
      <c r="Z371" s="191"/>
      <c r="AA371" s="191">
        <v>157741176.78</v>
      </c>
      <c r="AB371" s="191"/>
      <c r="AC371" s="191"/>
      <c r="AD371" s="192">
        <v>99.948155072454583</v>
      </c>
      <c r="AE371" s="192"/>
    </row>
    <row r="372" spans="2:31" ht="23.25" customHeight="1" x14ac:dyDescent="0.25">
      <c r="B372" s="5"/>
      <c r="C372" s="5"/>
      <c r="D372" s="5"/>
      <c r="E372" s="5"/>
      <c r="F372" s="5"/>
      <c r="G372" s="5"/>
      <c r="H372" s="189" t="s">
        <v>29</v>
      </c>
      <c r="I372" s="189"/>
      <c r="J372" s="189"/>
      <c r="K372" s="189"/>
      <c r="L372" s="189"/>
      <c r="M372" s="189"/>
      <c r="N372" s="189"/>
      <c r="O372" s="189"/>
      <c r="P372" s="189"/>
      <c r="Q372" s="189"/>
      <c r="R372" s="190" t="s">
        <v>320</v>
      </c>
      <c r="S372" s="190"/>
      <c r="T372" s="190"/>
      <c r="U372" s="4" t="s">
        <v>326</v>
      </c>
      <c r="V372" s="190" t="s">
        <v>30</v>
      </c>
      <c r="W372" s="190"/>
      <c r="X372" s="191">
        <v>157823000</v>
      </c>
      <c r="Y372" s="191"/>
      <c r="Z372" s="191"/>
      <c r="AA372" s="191">
        <v>157741176.78</v>
      </c>
      <c r="AB372" s="191"/>
      <c r="AC372" s="191"/>
      <c r="AD372" s="192">
        <v>99.948155072454583</v>
      </c>
      <c r="AE372" s="192"/>
    </row>
    <row r="373" spans="2:31" ht="23.25" customHeight="1" x14ac:dyDescent="0.25">
      <c r="B373" s="5"/>
      <c r="C373" s="5"/>
      <c r="D373" s="5"/>
      <c r="E373" s="5"/>
      <c r="F373" s="5"/>
      <c r="G373" s="5"/>
      <c r="H373" s="6"/>
      <c r="I373" s="189" t="s">
        <v>31</v>
      </c>
      <c r="J373" s="189"/>
      <c r="K373" s="189"/>
      <c r="L373" s="189"/>
      <c r="M373" s="189"/>
      <c r="N373" s="189"/>
      <c r="O373" s="189"/>
      <c r="P373" s="189"/>
      <c r="Q373" s="189"/>
      <c r="R373" s="190" t="s">
        <v>320</v>
      </c>
      <c r="S373" s="190"/>
      <c r="T373" s="190"/>
      <c r="U373" s="4" t="s">
        <v>326</v>
      </c>
      <c r="V373" s="190" t="s">
        <v>32</v>
      </c>
      <c r="W373" s="190"/>
      <c r="X373" s="191">
        <v>157823000</v>
      </c>
      <c r="Y373" s="191"/>
      <c r="Z373" s="191"/>
      <c r="AA373" s="191">
        <v>157741176.78</v>
      </c>
      <c r="AB373" s="191"/>
      <c r="AC373" s="191"/>
      <c r="AD373" s="192">
        <v>99.948155072454583</v>
      </c>
      <c r="AE373" s="192"/>
    </row>
    <row r="374" spans="2:31" ht="15" customHeight="1" x14ac:dyDescent="0.25">
      <c r="B374" s="5"/>
      <c r="C374" s="5"/>
      <c r="D374" s="5"/>
      <c r="E374" s="5"/>
      <c r="F374" s="5"/>
      <c r="G374" s="189" t="s">
        <v>327</v>
      </c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90" t="s">
        <v>320</v>
      </c>
      <c r="S374" s="190"/>
      <c r="T374" s="190"/>
      <c r="U374" s="4" t="s">
        <v>328</v>
      </c>
      <c r="V374" s="190"/>
      <c r="W374" s="190"/>
      <c r="X374" s="191">
        <v>24450000</v>
      </c>
      <c r="Y374" s="191"/>
      <c r="Z374" s="191"/>
      <c r="AA374" s="191">
        <v>13851768.51</v>
      </c>
      <c r="AB374" s="191"/>
      <c r="AC374" s="191"/>
      <c r="AD374" s="192">
        <v>56.653449938650304</v>
      </c>
      <c r="AE374" s="192"/>
    </row>
    <row r="375" spans="2:31" ht="23.25" customHeight="1" x14ac:dyDescent="0.25">
      <c r="B375" s="5"/>
      <c r="C375" s="5"/>
      <c r="D375" s="5"/>
      <c r="E375" s="5"/>
      <c r="F375" s="5"/>
      <c r="G375" s="5"/>
      <c r="H375" s="189" t="s">
        <v>29</v>
      </c>
      <c r="I375" s="189"/>
      <c r="J375" s="189"/>
      <c r="K375" s="189"/>
      <c r="L375" s="189"/>
      <c r="M375" s="189"/>
      <c r="N375" s="189"/>
      <c r="O375" s="189"/>
      <c r="P375" s="189"/>
      <c r="Q375" s="189"/>
      <c r="R375" s="190" t="s">
        <v>320</v>
      </c>
      <c r="S375" s="190"/>
      <c r="T375" s="190"/>
      <c r="U375" s="4" t="s">
        <v>328</v>
      </c>
      <c r="V375" s="190" t="s">
        <v>30</v>
      </c>
      <c r="W375" s="190"/>
      <c r="X375" s="191">
        <v>24450000</v>
      </c>
      <c r="Y375" s="191"/>
      <c r="Z375" s="191"/>
      <c r="AA375" s="191">
        <v>13851768.51</v>
      </c>
      <c r="AB375" s="191"/>
      <c r="AC375" s="191"/>
      <c r="AD375" s="192">
        <v>56.653449938650304</v>
      </c>
      <c r="AE375" s="192"/>
    </row>
    <row r="376" spans="2:31" ht="23.25" customHeight="1" x14ac:dyDescent="0.25">
      <c r="B376" s="5"/>
      <c r="C376" s="5"/>
      <c r="D376" s="5"/>
      <c r="E376" s="5"/>
      <c r="F376" s="5"/>
      <c r="G376" s="5"/>
      <c r="H376" s="6"/>
      <c r="I376" s="189" t="s">
        <v>31</v>
      </c>
      <c r="J376" s="189"/>
      <c r="K376" s="189"/>
      <c r="L376" s="189"/>
      <c r="M376" s="189"/>
      <c r="N376" s="189"/>
      <c r="O376" s="189"/>
      <c r="P376" s="189"/>
      <c r="Q376" s="189"/>
      <c r="R376" s="190" t="s">
        <v>320</v>
      </c>
      <c r="S376" s="190"/>
      <c r="T376" s="190"/>
      <c r="U376" s="4" t="s">
        <v>328</v>
      </c>
      <c r="V376" s="190" t="s">
        <v>32</v>
      </c>
      <c r="W376" s="190"/>
      <c r="X376" s="191">
        <v>24450000</v>
      </c>
      <c r="Y376" s="191"/>
      <c r="Z376" s="191"/>
      <c r="AA376" s="191">
        <v>13851768.51</v>
      </c>
      <c r="AB376" s="191"/>
      <c r="AC376" s="191"/>
      <c r="AD376" s="192">
        <v>56.653449938650304</v>
      </c>
      <c r="AE376" s="192"/>
    </row>
    <row r="377" spans="2:31" ht="34.5" customHeight="1" x14ac:dyDescent="0.25">
      <c r="B377" s="5"/>
      <c r="C377" s="5"/>
      <c r="D377" s="5"/>
      <c r="E377" s="5"/>
      <c r="F377" s="5"/>
      <c r="G377" s="189" t="s">
        <v>329</v>
      </c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90" t="s">
        <v>320</v>
      </c>
      <c r="S377" s="190"/>
      <c r="T377" s="190"/>
      <c r="U377" s="4" t="s">
        <v>330</v>
      </c>
      <c r="V377" s="190"/>
      <c r="W377" s="190"/>
      <c r="X377" s="191">
        <v>6514990</v>
      </c>
      <c r="Y377" s="191"/>
      <c r="Z377" s="191"/>
      <c r="AA377" s="191">
        <v>3394773.36</v>
      </c>
      <c r="AB377" s="191"/>
      <c r="AC377" s="191"/>
      <c r="AD377" s="192">
        <v>52.107115436861761</v>
      </c>
      <c r="AE377" s="192"/>
    </row>
    <row r="378" spans="2:31" ht="23.25" customHeight="1" x14ac:dyDescent="0.25">
      <c r="B378" s="5"/>
      <c r="C378" s="5"/>
      <c r="D378" s="5"/>
      <c r="E378" s="5"/>
      <c r="F378" s="5"/>
      <c r="G378" s="5"/>
      <c r="H378" s="189" t="s">
        <v>29</v>
      </c>
      <c r="I378" s="189"/>
      <c r="J378" s="189"/>
      <c r="K378" s="189"/>
      <c r="L378" s="189"/>
      <c r="M378" s="189"/>
      <c r="N378" s="189"/>
      <c r="O378" s="189"/>
      <c r="P378" s="189"/>
      <c r="Q378" s="189"/>
      <c r="R378" s="190" t="s">
        <v>320</v>
      </c>
      <c r="S378" s="190"/>
      <c r="T378" s="190"/>
      <c r="U378" s="4" t="s">
        <v>330</v>
      </c>
      <c r="V378" s="190" t="s">
        <v>30</v>
      </c>
      <c r="W378" s="190"/>
      <c r="X378" s="191">
        <v>6514990</v>
      </c>
      <c r="Y378" s="191"/>
      <c r="Z378" s="191"/>
      <c r="AA378" s="191">
        <v>3394773.36</v>
      </c>
      <c r="AB378" s="191"/>
      <c r="AC378" s="191"/>
      <c r="AD378" s="192">
        <v>52.107115436861761</v>
      </c>
      <c r="AE378" s="192"/>
    </row>
    <row r="379" spans="2:31" ht="23.25" customHeight="1" x14ac:dyDescent="0.25">
      <c r="B379" s="5"/>
      <c r="C379" s="5"/>
      <c r="D379" s="5"/>
      <c r="E379" s="5"/>
      <c r="F379" s="5"/>
      <c r="G379" s="5"/>
      <c r="H379" s="6"/>
      <c r="I379" s="189" t="s">
        <v>31</v>
      </c>
      <c r="J379" s="189"/>
      <c r="K379" s="189"/>
      <c r="L379" s="189"/>
      <c r="M379" s="189"/>
      <c r="N379" s="189"/>
      <c r="O379" s="189"/>
      <c r="P379" s="189"/>
      <c r="Q379" s="189"/>
      <c r="R379" s="190" t="s">
        <v>320</v>
      </c>
      <c r="S379" s="190"/>
      <c r="T379" s="190"/>
      <c r="U379" s="4" t="s">
        <v>330</v>
      </c>
      <c r="V379" s="190" t="s">
        <v>32</v>
      </c>
      <c r="W379" s="190"/>
      <c r="X379" s="191">
        <v>6514990</v>
      </c>
      <c r="Y379" s="191"/>
      <c r="Z379" s="191"/>
      <c r="AA379" s="191">
        <v>3394773.36</v>
      </c>
      <c r="AB379" s="191"/>
      <c r="AC379" s="191"/>
      <c r="AD379" s="192">
        <v>52.107115436861761</v>
      </c>
      <c r="AE379" s="192"/>
    </row>
    <row r="380" spans="2:31" ht="45.75" customHeight="1" x14ac:dyDescent="0.25">
      <c r="B380" s="5"/>
      <c r="C380" s="5"/>
      <c r="D380" s="5"/>
      <c r="E380" s="5"/>
      <c r="F380" s="5"/>
      <c r="G380" s="189" t="s">
        <v>331</v>
      </c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90" t="s">
        <v>320</v>
      </c>
      <c r="S380" s="190"/>
      <c r="T380" s="190"/>
      <c r="U380" s="4" t="s">
        <v>332</v>
      </c>
      <c r="V380" s="190"/>
      <c r="W380" s="190"/>
      <c r="X380" s="191">
        <v>7075000</v>
      </c>
      <c r="Y380" s="191"/>
      <c r="Z380" s="191"/>
      <c r="AA380" s="191">
        <v>6678917.9100000001</v>
      </c>
      <c r="AB380" s="191"/>
      <c r="AC380" s="191"/>
      <c r="AD380" s="192">
        <v>94.401666572438174</v>
      </c>
      <c r="AE380" s="192"/>
    </row>
    <row r="381" spans="2:31" ht="23.25" customHeight="1" x14ac:dyDescent="0.25">
      <c r="B381" s="5"/>
      <c r="C381" s="5"/>
      <c r="D381" s="5"/>
      <c r="E381" s="5"/>
      <c r="F381" s="5"/>
      <c r="G381" s="5"/>
      <c r="H381" s="189" t="s">
        <v>29</v>
      </c>
      <c r="I381" s="189"/>
      <c r="J381" s="189"/>
      <c r="K381" s="189"/>
      <c r="L381" s="189"/>
      <c r="M381" s="189"/>
      <c r="N381" s="189"/>
      <c r="O381" s="189"/>
      <c r="P381" s="189"/>
      <c r="Q381" s="189"/>
      <c r="R381" s="190" t="s">
        <v>320</v>
      </c>
      <c r="S381" s="190"/>
      <c r="T381" s="190"/>
      <c r="U381" s="4" t="s">
        <v>332</v>
      </c>
      <c r="V381" s="190" t="s">
        <v>30</v>
      </c>
      <c r="W381" s="190"/>
      <c r="X381" s="191">
        <v>7075000</v>
      </c>
      <c r="Y381" s="191"/>
      <c r="Z381" s="191"/>
      <c r="AA381" s="191">
        <v>6678917.9100000001</v>
      </c>
      <c r="AB381" s="191"/>
      <c r="AC381" s="191"/>
      <c r="AD381" s="192">
        <v>94.401666572438174</v>
      </c>
      <c r="AE381" s="192"/>
    </row>
    <row r="382" spans="2:31" ht="23.25" customHeight="1" x14ac:dyDescent="0.25">
      <c r="B382" s="5"/>
      <c r="C382" s="5"/>
      <c r="D382" s="5"/>
      <c r="E382" s="5"/>
      <c r="F382" s="5"/>
      <c r="G382" s="5"/>
      <c r="H382" s="6"/>
      <c r="I382" s="189" t="s">
        <v>31</v>
      </c>
      <c r="J382" s="189"/>
      <c r="K382" s="189"/>
      <c r="L382" s="189"/>
      <c r="M382" s="189"/>
      <c r="N382" s="189"/>
      <c r="O382" s="189"/>
      <c r="P382" s="189"/>
      <c r="Q382" s="189"/>
      <c r="R382" s="190" t="s">
        <v>320</v>
      </c>
      <c r="S382" s="190"/>
      <c r="T382" s="190"/>
      <c r="U382" s="4" t="s">
        <v>332</v>
      </c>
      <c r="V382" s="190" t="s">
        <v>32</v>
      </c>
      <c r="W382" s="190"/>
      <c r="X382" s="191">
        <v>7075000</v>
      </c>
      <c r="Y382" s="191"/>
      <c r="Z382" s="191"/>
      <c r="AA382" s="191">
        <v>6678917.9100000001</v>
      </c>
      <c r="AB382" s="191"/>
      <c r="AC382" s="191"/>
      <c r="AD382" s="192">
        <v>94.401666572438174</v>
      </c>
      <c r="AE382" s="192"/>
    </row>
    <row r="383" spans="2:31" ht="23.25" customHeight="1" x14ac:dyDescent="0.25">
      <c r="B383" s="5"/>
      <c r="C383" s="5"/>
      <c r="D383" s="5"/>
      <c r="E383" s="5"/>
      <c r="F383" s="5"/>
      <c r="G383" s="189" t="s">
        <v>333</v>
      </c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90" t="s">
        <v>320</v>
      </c>
      <c r="S383" s="190"/>
      <c r="T383" s="190"/>
      <c r="U383" s="4" t="s">
        <v>334</v>
      </c>
      <c r="V383" s="190"/>
      <c r="W383" s="190"/>
      <c r="X383" s="191">
        <v>217900010</v>
      </c>
      <c r="Y383" s="191"/>
      <c r="Z383" s="191"/>
      <c r="AA383" s="191">
        <v>207518526.81999999</v>
      </c>
      <c r="AB383" s="191"/>
      <c r="AC383" s="191"/>
      <c r="AD383" s="192">
        <v>95.235666496756934</v>
      </c>
      <c r="AE383" s="192"/>
    </row>
    <row r="384" spans="2:31" ht="23.25" customHeight="1" x14ac:dyDescent="0.25">
      <c r="B384" s="5"/>
      <c r="C384" s="5"/>
      <c r="D384" s="5"/>
      <c r="E384" s="5"/>
      <c r="F384" s="5"/>
      <c r="G384" s="5"/>
      <c r="H384" s="189" t="s">
        <v>29</v>
      </c>
      <c r="I384" s="189"/>
      <c r="J384" s="189"/>
      <c r="K384" s="189"/>
      <c r="L384" s="189"/>
      <c r="M384" s="189"/>
      <c r="N384" s="189"/>
      <c r="O384" s="189"/>
      <c r="P384" s="189"/>
      <c r="Q384" s="189"/>
      <c r="R384" s="190" t="s">
        <v>320</v>
      </c>
      <c r="S384" s="190"/>
      <c r="T384" s="190"/>
      <c r="U384" s="4" t="s">
        <v>334</v>
      </c>
      <c r="V384" s="190" t="s">
        <v>30</v>
      </c>
      <c r="W384" s="190"/>
      <c r="X384" s="191">
        <v>217900010</v>
      </c>
      <c r="Y384" s="191"/>
      <c r="Z384" s="191"/>
      <c r="AA384" s="191">
        <v>207518526.81999999</v>
      </c>
      <c r="AB384" s="191"/>
      <c r="AC384" s="191"/>
      <c r="AD384" s="192">
        <v>95.235666496756934</v>
      </c>
      <c r="AE384" s="192"/>
    </row>
    <row r="385" spans="2:31" ht="23.25" customHeight="1" x14ac:dyDescent="0.25">
      <c r="B385" s="5"/>
      <c r="C385" s="5"/>
      <c r="D385" s="5"/>
      <c r="E385" s="5"/>
      <c r="F385" s="5"/>
      <c r="G385" s="5"/>
      <c r="H385" s="6"/>
      <c r="I385" s="189" t="s">
        <v>31</v>
      </c>
      <c r="J385" s="189"/>
      <c r="K385" s="189"/>
      <c r="L385" s="189"/>
      <c r="M385" s="189"/>
      <c r="N385" s="189"/>
      <c r="O385" s="189"/>
      <c r="P385" s="189"/>
      <c r="Q385" s="189"/>
      <c r="R385" s="190" t="s">
        <v>320</v>
      </c>
      <c r="S385" s="190"/>
      <c r="T385" s="190"/>
      <c r="U385" s="4" t="s">
        <v>334</v>
      </c>
      <c r="V385" s="190" t="s">
        <v>32</v>
      </c>
      <c r="W385" s="190"/>
      <c r="X385" s="191">
        <v>217900010</v>
      </c>
      <c r="Y385" s="191"/>
      <c r="Z385" s="191"/>
      <c r="AA385" s="191">
        <v>207518526.81999999</v>
      </c>
      <c r="AB385" s="191"/>
      <c r="AC385" s="191"/>
      <c r="AD385" s="192">
        <v>95.235666496756934</v>
      </c>
      <c r="AE385" s="192"/>
    </row>
    <row r="386" spans="2:31" ht="23.25" customHeight="1" x14ac:dyDescent="0.25">
      <c r="B386" s="5"/>
      <c r="C386" s="5"/>
      <c r="D386" s="6"/>
      <c r="E386" s="189" t="s">
        <v>335</v>
      </c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90" t="s">
        <v>320</v>
      </c>
      <c r="S386" s="190"/>
      <c r="T386" s="190"/>
      <c r="U386" s="4" t="s">
        <v>336</v>
      </c>
      <c r="V386" s="190"/>
      <c r="W386" s="190"/>
      <c r="X386" s="191">
        <v>43154969.990000002</v>
      </c>
      <c r="Y386" s="191"/>
      <c r="Z386" s="191"/>
      <c r="AA386" s="191">
        <v>37585813.229999997</v>
      </c>
      <c r="AB386" s="191"/>
      <c r="AC386" s="191"/>
      <c r="AD386" s="192">
        <v>87.094981733759738</v>
      </c>
      <c r="AE386" s="192"/>
    </row>
    <row r="387" spans="2:31" ht="15" customHeight="1" x14ac:dyDescent="0.25">
      <c r="B387" s="5"/>
      <c r="C387" s="5"/>
      <c r="D387" s="6"/>
      <c r="E387" s="189" t="s">
        <v>337</v>
      </c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90" t="s">
        <v>320</v>
      </c>
      <c r="S387" s="190"/>
      <c r="T387" s="190"/>
      <c r="U387" s="4" t="s">
        <v>338</v>
      </c>
      <c r="V387" s="190"/>
      <c r="W387" s="190"/>
      <c r="X387" s="191">
        <v>32442082.09</v>
      </c>
      <c r="Y387" s="191"/>
      <c r="Z387" s="191"/>
      <c r="AA387" s="191">
        <v>28043894.84</v>
      </c>
      <c r="AB387" s="191"/>
      <c r="AC387" s="191"/>
      <c r="AD387" s="192">
        <v>86.442956288074669</v>
      </c>
      <c r="AE387" s="192"/>
    </row>
    <row r="388" spans="2:31" ht="23.25" customHeight="1" x14ac:dyDescent="0.25">
      <c r="B388" s="5"/>
      <c r="C388" s="5"/>
      <c r="D388" s="6"/>
      <c r="E388" s="6"/>
      <c r="F388" s="6"/>
      <c r="G388" s="189" t="s">
        <v>339</v>
      </c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90" t="s">
        <v>320</v>
      </c>
      <c r="S388" s="190"/>
      <c r="T388" s="190"/>
      <c r="U388" s="4" t="s">
        <v>340</v>
      </c>
      <c r="V388" s="190"/>
      <c r="W388" s="190"/>
      <c r="X388" s="191">
        <v>8524182.0899999999</v>
      </c>
      <c r="Y388" s="191"/>
      <c r="Z388" s="191"/>
      <c r="AA388" s="191">
        <v>7584143.2699999996</v>
      </c>
      <c r="AB388" s="191"/>
      <c r="AC388" s="191"/>
      <c r="AD388" s="192">
        <v>88.972093626404444</v>
      </c>
      <c r="AE388" s="192"/>
    </row>
    <row r="389" spans="2:31" ht="15" customHeight="1" x14ac:dyDescent="0.25">
      <c r="B389" s="5"/>
      <c r="C389" s="5"/>
      <c r="D389" s="5"/>
      <c r="E389" s="5"/>
      <c r="F389" s="5"/>
      <c r="G389" s="189" t="s">
        <v>341</v>
      </c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90" t="s">
        <v>320</v>
      </c>
      <c r="S389" s="190"/>
      <c r="T389" s="190"/>
      <c r="U389" s="4" t="s">
        <v>342</v>
      </c>
      <c r="V389" s="190"/>
      <c r="W389" s="190"/>
      <c r="X389" s="191">
        <v>2980002.09</v>
      </c>
      <c r="Y389" s="191"/>
      <c r="Z389" s="191"/>
      <c r="AA389" s="191">
        <v>2403015.71</v>
      </c>
      <c r="AB389" s="191"/>
      <c r="AC389" s="191"/>
      <c r="AD389" s="192">
        <v>80.638054518948337</v>
      </c>
      <c r="AE389" s="192"/>
    </row>
    <row r="390" spans="2:31" ht="23.25" customHeight="1" x14ac:dyDescent="0.25">
      <c r="B390" s="5"/>
      <c r="C390" s="5"/>
      <c r="D390" s="5"/>
      <c r="E390" s="5"/>
      <c r="F390" s="5"/>
      <c r="G390" s="5"/>
      <c r="H390" s="189" t="s">
        <v>29</v>
      </c>
      <c r="I390" s="189"/>
      <c r="J390" s="189"/>
      <c r="K390" s="189"/>
      <c r="L390" s="189"/>
      <c r="M390" s="189"/>
      <c r="N390" s="189"/>
      <c r="O390" s="189"/>
      <c r="P390" s="189"/>
      <c r="Q390" s="189"/>
      <c r="R390" s="190" t="s">
        <v>320</v>
      </c>
      <c r="S390" s="190"/>
      <c r="T390" s="190"/>
      <c r="U390" s="4" t="s">
        <v>342</v>
      </c>
      <c r="V390" s="190" t="s">
        <v>30</v>
      </c>
      <c r="W390" s="190"/>
      <c r="X390" s="191">
        <v>2980002.09</v>
      </c>
      <c r="Y390" s="191"/>
      <c r="Z390" s="191"/>
      <c r="AA390" s="191">
        <v>2403015.71</v>
      </c>
      <c r="AB390" s="191"/>
      <c r="AC390" s="191"/>
      <c r="AD390" s="192">
        <v>80.638054518948337</v>
      </c>
      <c r="AE390" s="192"/>
    </row>
    <row r="391" spans="2:31" ht="23.25" customHeight="1" x14ac:dyDescent="0.25">
      <c r="B391" s="5"/>
      <c r="C391" s="5"/>
      <c r="D391" s="5"/>
      <c r="E391" s="5"/>
      <c r="F391" s="5"/>
      <c r="G391" s="5"/>
      <c r="H391" s="6"/>
      <c r="I391" s="189" t="s">
        <v>31</v>
      </c>
      <c r="J391" s="189"/>
      <c r="K391" s="189"/>
      <c r="L391" s="189"/>
      <c r="M391" s="189"/>
      <c r="N391" s="189"/>
      <c r="O391" s="189"/>
      <c r="P391" s="189"/>
      <c r="Q391" s="189"/>
      <c r="R391" s="190" t="s">
        <v>320</v>
      </c>
      <c r="S391" s="190"/>
      <c r="T391" s="190"/>
      <c r="U391" s="4" t="s">
        <v>342</v>
      </c>
      <c r="V391" s="190" t="s">
        <v>32</v>
      </c>
      <c r="W391" s="190"/>
      <c r="X391" s="191">
        <v>2980002.09</v>
      </c>
      <c r="Y391" s="191"/>
      <c r="Z391" s="191"/>
      <c r="AA391" s="191">
        <v>2403015.71</v>
      </c>
      <c r="AB391" s="191"/>
      <c r="AC391" s="191"/>
      <c r="AD391" s="192">
        <v>80.638054518948337</v>
      </c>
      <c r="AE391" s="192"/>
    </row>
    <row r="392" spans="2:31" ht="15" customHeight="1" x14ac:dyDescent="0.25">
      <c r="B392" s="5"/>
      <c r="C392" s="5"/>
      <c r="D392" s="5"/>
      <c r="E392" s="5"/>
      <c r="F392" s="5"/>
      <c r="G392" s="189" t="s">
        <v>343</v>
      </c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90" t="s">
        <v>320</v>
      </c>
      <c r="S392" s="190"/>
      <c r="T392" s="190"/>
      <c r="U392" s="4" t="s">
        <v>344</v>
      </c>
      <c r="V392" s="190"/>
      <c r="W392" s="190"/>
      <c r="X392" s="191">
        <v>2796380</v>
      </c>
      <c r="Y392" s="191"/>
      <c r="Z392" s="191"/>
      <c r="AA392" s="191">
        <v>2433327.56</v>
      </c>
      <c r="AB392" s="191"/>
      <c r="AC392" s="191"/>
      <c r="AD392" s="192">
        <v>87.017056337121574</v>
      </c>
      <c r="AE392" s="192"/>
    </row>
    <row r="393" spans="2:31" ht="23.25" customHeight="1" x14ac:dyDescent="0.25">
      <c r="B393" s="5"/>
      <c r="C393" s="5"/>
      <c r="D393" s="5"/>
      <c r="E393" s="5"/>
      <c r="F393" s="5"/>
      <c r="G393" s="5"/>
      <c r="H393" s="189" t="s">
        <v>29</v>
      </c>
      <c r="I393" s="189"/>
      <c r="J393" s="189"/>
      <c r="K393" s="189"/>
      <c r="L393" s="189"/>
      <c r="M393" s="189"/>
      <c r="N393" s="189"/>
      <c r="O393" s="189"/>
      <c r="P393" s="189"/>
      <c r="Q393" s="189"/>
      <c r="R393" s="190" t="s">
        <v>320</v>
      </c>
      <c r="S393" s="190"/>
      <c r="T393" s="190"/>
      <c r="U393" s="4" t="s">
        <v>344</v>
      </c>
      <c r="V393" s="190" t="s">
        <v>30</v>
      </c>
      <c r="W393" s="190"/>
      <c r="X393" s="191">
        <v>2796380</v>
      </c>
      <c r="Y393" s="191"/>
      <c r="Z393" s="191"/>
      <c r="AA393" s="191">
        <v>2433327.56</v>
      </c>
      <c r="AB393" s="191"/>
      <c r="AC393" s="191"/>
      <c r="AD393" s="192">
        <v>87.017056337121574</v>
      </c>
      <c r="AE393" s="192"/>
    </row>
    <row r="394" spans="2:31" ht="23.25" customHeight="1" x14ac:dyDescent="0.25">
      <c r="B394" s="5"/>
      <c r="C394" s="5"/>
      <c r="D394" s="5"/>
      <c r="E394" s="5"/>
      <c r="F394" s="5"/>
      <c r="G394" s="5"/>
      <c r="H394" s="6"/>
      <c r="I394" s="189" t="s">
        <v>31</v>
      </c>
      <c r="J394" s="189"/>
      <c r="K394" s="189"/>
      <c r="L394" s="189"/>
      <c r="M394" s="189"/>
      <c r="N394" s="189"/>
      <c r="O394" s="189"/>
      <c r="P394" s="189"/>
      <c r="Q394" s="189"/>
      <c r="R394" s="190" t="s">
        <v>320</v>
      </c>
      <c r="S394" s="190"/>
      <c r="T394" s="190"/>
      <c r="U394" s="4" t="s">
        <v>344</v>
      </c>
      <c r="V394" s="190" t="s">
        <v>32</v>
      </c>
      <c r="W394" s="190"/>
      <c r="X394" s="191">
        <v>2796380</v>
      </c>
      <c r="Y394" s="191"/>
      <c r="Z394" s="191"/>
      <c r="AA394" s="191">
        <v>2433327.56</v>
      </c>
      <c r="AB394" s="191"/>
      <c r="AC394" s="191"/>
      <c r="AD394" s="192">
        <v>87.017056337121574</v>
      </c>
      <c r="AE394" s="192"/>
    </row>
    <row r="395" spans="2:31" ht="15" customHeight="1" x14ac:dyDescent="0.25">
      <c r="B395" s="5"/>
      <c r="C395" s="5"/>
      <c r="D395" s="5"/>
      <c r="E395" s="5"/>
      <c r="F395" s="5"/>
      <c r="G395" s="189" t="s">
        <v>345</v>
      </c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90" t="s">
        <v>320</v>
      </c>
      <c r="S395" s="190"/>
      <c r="T395" s="190"/>
      <c r="U395" s="4" t="s">
        <v>346</v>
      </c>
      <c r="V395" s="190"/>
      <c r="W395" s="190"/>
      <c r="X395" s="191">
        <v>2747800</v>
      </c>
      <c r="Y395" s="191"/>
      <c r="Z395" s="191"/>
      <c r="AA395" s="191">
        <v>2747800</v>
      </c>
      <c r="AB395" s="191"/>
      <c r="AC395" s="191"/>
      <c r="AD395" s="192">
        <v>100</v>
      </c>
      <c r="AE395" s="192"/>
    </row>
    <row r="396" spans="2:31" ht="23.25" customHeight="1" x14ac:dyDescent="0.25">
      <c r="B396" s="5"/>
      <c r="C396" s="5"/>
      <c r="D396" s="5"/>
      <c r="E396" s="5"/>
      <c r="F396" s="5"/>
      <c r="G396" s="5"/>
      <c r="H396" s="189" t="s">
        <v>29</v>
      </c>
      <c r="I396" s="189"/>
      <c r="J396" s="189"/>
      <c r="K396" s="189"/>
      <c r="L396" s="189"/>
      <c r="M396" s="189"/>
      <c r="N396" s="189"/>
      <c r="O396" s="189"/>
      <c r="P396" s="189"/>
      <c r="Q396" s="189"/>
      <c r="R396" s="190" t="s">
        <v>320</v>
      </c>
      <c r="S396" s="190"/>
      <c r="T396" s="190"/>
      <c r="U396" s="4" t="s">
        <v>346</v>
      </c>
      <c r="V396" s="190" t="s">
        <v>30</v>
      </c>
      <c r="W396" s="190"/>
      <c r="X396" s="191">
        <v>2747800</v>
      </c>
      <c r="Y396" s="191"/>
      <c r="Z396" s="191"/>
      <c r="AA396" s="191">
        <v>2747800</v>
      </c>
      <c r="AB396" s="191"/>
      <c r="AC396" s="191"/>
      <c r="AD396" s="192">
        <v>100</v>
      </c>
      <c r="AE396" s="192"/>
    </row>
    <row r="397" spans="2:31" ht="23.25" customHeight="1" x14ac:dyDescent="0.25">
      <c r="B397" s="5"/>
      <c r="C397" s="5"/>
      <c r="D397" s="5"/>
      <c r="E397" s="5"/>
      <c r="F397" s="5"/>
      <c r="G397" s="5"/>
      <c r="H397" s="6"/>
      <c r="I397" s="189" t="s">
        <v>31</v>
      </c>
      <c r="J397" s="189"/>
      <c r="K397" s="189"/>
      <c r="L397" s="189"/>
      <c r="M397" s="189"/>
      <c r="N397" s="189"/>
      <c r="O397" s="189"/>
      <c r="P397" s="189"/>
      <c r="Q397" s="189"/>
      <c r="R397" s="190" t="s">
        <v>320</v>
      </c>
      <c r="S397" s="190"/>
      <c r="T397" s="190"/>
      <c r="U397" s="4" t="s">
        <v>346</v>
      </c>
      <c r="V397" s="190" t="s">
        <v>32</v>
      </c>
      <c r="W397" s="190"/>
      <c r="X397" s="191">
        <v>2747800</v>
      </c>
      <c r="Y397" s="191"/>
      <c r="Z397" s="191"/>
      <c r="AA397" s="191">
        <v>2747800</v>
      </c>
      <c r="AB397" s="191"/>
      <c r="AC397" s="191"/>
      <c r="AD397" s="192">
        <v>100</v>
      </c>
      <c r="AE397" s="192"/>
    </row>
    <row r="398" spans="2:31" ht="15" customHeight="1" x14ac:dyDescent="0.25">
      <c r="B398" s="5"/>
      <c r="C398" s="5"/>
      <c r="D398" s="6"/>
      <c r="E398" s="6"/>
      <c r="F398" s="6"/>
      <c r="G398" s="189" t="s">
        <v>347</v>
      </c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90" t="s">
        <v>320</v>
      </c>
      <c r="S398" s="190"/>
      <c r="T398" s="190"/>
      <c r="U398" s="4" t="s">
        <v>348</v>
      </c>
      <c r="V398" s="190"/>
      <c r="W398" s="190"/>
      <c r="X398" s="191">
        <v>23917900</v>
      </c>
      <c r="Y398" s="191"/>
      <c r="Z398" s="191"/>
      <c r="AA398" s="191">
        <v>20459751.57</v>
      </c>
      <c r="AB398" s="191"/>
      <c r="AC398" s="191"/>
      <c r="AD398" s="192">
        <v>85.54158839195749</v>
      </c>
      <c r="AE398" s="192"/>
    </row>
    <row r="399" spans="2:31" ht="15" customHeight="1" x14ac:dyDescent="0.25">
      <c r="B399" s="5"/>
      <c r="C399" s="5"/>
      <c r="D399" s="5"/>
      <c r="E399" s="5"/>
      <c r="F399" s="5"/>
      <c r="G399" s="189" t="s">
        <v>349</v>
      </c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90" t="s">
        <v>320</v>
      </c>
      <c r="S399" s="190"/>
      <c r="T399" s="190"/>
      <c r="U399" s="4" t="s">
        <v>350</v>
      </c>
      <c r="V399" s="190"/>
      <c r="W399" s="190"/>
      <c r="X399" s="191">
        <v>23917900</v>
      </c>
      <c r="Y399" s="191"/>
      <c r="Z399" s="191"/>
      <c r="AA399" s="191">
        <v>20459751.57</v>
      </c>
      <c r="AB399" s="191"/>
      <c r="AC399" s="191"/>
      <c r="AD399" s="192">
        <v>85.54158839195749</v>
      </c>
      <c r="AE399" s="192"/>
    </row>
    <row r="400" spans="2:31" ht="23.25" customHeight="1" x14ac:dyDescent="0.25">
      <c r="B400" s="5"/>
      <c r="C400" s="5"/>
      <c r="D400" s="5"/>
      <c r="E400" s="5"/>
      <c r="F400" s="5"/>
      <c r="G400" s="5"/>
      <c r="H400" s="189" t="s">
        <v>29</v>
      </c>
      <c r="I400" s="189"/>
      <c r="J400" s="189"/>
      <c r="K400" s="189"/>
      <c r="L400" s="189"/>
      <c r="M400" s="189"/>
      <c r="N400" s="189"/>
      <c r="O400" s="189"/>
      <c r="P400" s="189"/>
      <c r="Q400" s="189"/>
      <c r="R400" s="190" t="s">
        <v>320</v>
      </c>
      <c r="S400" s="190"/>
      <c r="T400" s="190"/>
      <c r="U400" s="4" t="s">
        <v>350</v>
      </c>
      <c r="V400" s="190" t="s">
        <v>30</v>
      </c>
      <c r="W400" s="190"/>
      <c r="X400" s="191">
        <v>23917900</v>
      </c>
      <c r="Y400" s="191"/>
      <c r="Z400" s="191"/>
      <c r="AA400" s="191">
        <v>20459751.57</v>
      </c>
      <c r="AB400" s="191"/>
      <c r="AC400" s="191"/>
      <c r="AD400" s="192">
        <v>85.54158839195749</v>
      </c>
      <c r="AE400" s="192"/>
    </row>
    <row r="401" spans="2:31" ht="23.25" customHeight="1" x14ac:dyDescent="0.25">
      <c r="B401" s="5"/>
      <c r="C401" s="5"/>
      <c r="D401" s="5"/>
      <c r="E401" s="5"/>
      <c r="F401" s="5"/>
      <c r="G401" s="5"/>
      <c r="H401" s="6"/>
      <c r="I401" s="189" t="s">
        <v>31</v>
      </c>
      <c r="J401" s="189"/>
      <c r="K401" s="189"/>
      <c r="L401" s="189"/>
      <c r="M401" s="189"/>
      <c r="N401" s="189"/>
      <c r="O401" s="189"/>
      <c r="P401" s="189"/>
      <c r="Q401" s="189"/>
      <c r="R401" s="190" t="s">
        <v>320</v>
      </c>
      <c r="S401" s="190"/>
      <c r="T401" s="190"/>
      <c r="U401" s="4" t="s">
        <v>350</v>
      </c>
      <c r="V401" s="190" t="s">
        <v>32</v>
      </c>
      <c r="W401" s="190"/>
      <c r="X401" s="191">
        <v>23917900</v>
      </c>
      <c r="Y401" s="191"/>
      <c r="Z401" s="191"/>
      <c r="AA401" s="191">
        <v>20459751.57</v>
      </c>
      <c r="AB401" s="191"/>
      <c r="AC401" s="191"/>
      <c r="AD401" s="192">
        <v>85.54158839195749</v>
      </c>
      <c r="AE401" s="192"/>
    </row>
    <row r="402" spans="2:31" ht="15" customHeight="1" x14ac:dyDescent="0.25">
      <c r="B402" s="5"/>
      <c r="C402" s="5"/>
      <c r="D402" s="6"/>
      <c r="E402" s="189" t="s">
        <v>351</v>
      </c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90" t="s">
        <v>320</v>
      </c>
      <c r="S402" s="190"/>
      <c r="T402" s="190"/>
      <c r="U402" s="4" t="s">
        <v>352</v>
      </c>
      <c r="V402" s="190"/>
      <c r="W402" s="190"/>
      <c r="X402" s="191">
        <v>10712887.9</v>
      </c>
      <c r="Y402" s="191"/>
      <c r="Z402" s="191"/>
      <c r="AA402" s="191">
        <v>9541918.3900000006</v>
      </c>
      <c r="AB402" s="191"/>
      <c r="AC402" s="191"/>
      <c r="AD402" s="192">
        <v>89.069525221112414</v>
      </c>
      <c r="AE402" s="192"/>
    </row>
    <row r="403" spans="2:31" ht="23.25" customHeight="1" x14ac:dyDescent="0.25">
      <c r="B403" s="5"/>
      <c r="C403" s="5"/>
      <c r="D403" s="6"/>
      <c r="E403" s="6"/>
      <c r="F403" s="6"/>
      <c r="G403" s="189" t="s">
        <v>353</v>
      </c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90" t="s">
        <v>320</v>
      </c>
      <c r="S403" s="190"/>
      <c r="T403" s="190"/>
      <c r="U403" s="4" t="s">
        <v>354</v>
      </c>
      <c r="V403" s="190"/>
      <c r="W403" s="190"/>
      <c r="X403" s="191">
        <v>10712887.9</v>
      </c>
      <c r="Y403" s="191"/>
      <c r="Z403" s="191"/>
      <c r="AA403" s="191">
        <v>9541918.3900000006</v>
      </c>
      <c r="AB403" s="191"/>
      <c r="AC403" s="191"/>
      <c r="AD403" s="192">
        <v>89.069525221112414</v>
      </c>
      <c r="AE403" s="192"/>
    </row>
    <row r="404" spans="2:31" ht="23.25" customHeight="1" x14ac:dyDescent="0.25">
      <c r="B404" s="5"/>
      <c r="C404" s="5"/>
      <c r="D404" s="5"/>
      <c r="E404" s="5"/>
      <c r="F404" s="5"/>
      <c r="G404" s="189" t="s">
        <v>355</v>
      </c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90" t="s">
        <v>320</v>
      </c>
      <c r="S404" s="190"/>
      <c r="T404" s="190"/>
      <c r="U404" s="4" t="s">
        <v>356</v>
      </c>
      <c r="V404" s="190"/>
      <c r="W404" s="190"/>
      <c r="X404" s="191">
        <v>10712887.9</v>
      </c>
      <c r="Y404" s="191"/>
      <c r="Z404" s="191"/>
      <c r="AA404" s="191">
        <v>9541918.3900000006</v>
      </c>
      <c r="AB404" s="191"/>
      <c r="AC404" s="191"/>
      <c r="AD404" s="192">
        <v>89.069525221112414</v>
      </c>
      <c r="AE404" s="192"/>
    </row>
    <row r="405" spans="2:31" ht="23.25" customHeight="1" x14ac:dyDescent="0.25">
      <c r="B405" s="5"/>
      <c r="C405" s="5"/>
      <c r="D405" s="5"/>
      <c r="E405" s="5"/>
      <c r="F405" s="5"/>
      <c r="G405" s="5"/>
      <c r="H405" s="189" t="s">
        <v>29</v>
      </c>
      <c r="I405" s="189"/>
      <c r="J405" s="189"/>
      <c r="K405" s="189"/>
      <c r="L405" s="189"/>
      <c r="M405" s="189"/>
      <c r="N405" s="189"/>
      <c r="O405" s="189"/>
      <c r="P405" s="189"/>
      <c r="Q405" s="189"/>
      <c r="R405" s="190" t="s">
        <v>320</v>
      </c>
      <c r="S405" s="190"/>
      <c r="T405" s="190"/>
      <c r="U405" s="4" t="s">
        <v>356</v>
      </c>
      <c r="V405" s="190" t="s">
        <v>30</v>
      </c>
      <c r="W405" s="190"/>
      <c r="X405" s="191">
        <v>10712887.9</v>
      </c>
      <c r="Y405" s="191"/>
      <c r="Z405" s="191"/>
      <c r="AA405" s="191">
        <v>9541918.3900000006</v>
      </c>
      <c r="AB405" s="191"/>
      <c r="AC405" s="191"/>
      <c r="AD405" s="192">
        <v>89.069525221112414</v>
      </c>
      <c r="AE405" s="192"/>
    </row>
    <row r="406" spans="2:31" ht="23.25" customHeight="1" x14ac:dyDescent="0.25">
      <c r="B406" s="5"/>
      <c r="C406" s="5"/>
      <c r="D406" s="5"/>
      <c r="E406" s="5"/>
      <c r="F406" s="5"/>
      <c r="G406" s="5"/>
      <c r="H406" s="6"/>
      <c r="I406" s="189" t="s">
        <v>31</v>
      </c>
      <c r="J406" s="189"/>
      <c r="K406" s="189"/>
      <c r="L406" s="189"/>
      <c r="M406" s="189"/>
      <c r="N406" s="189"/>
      <c r="O406" s="189"/>
      <c r="P406" s="189"/>
      <c r="Q406" s="189"/>
      <c r="R406" s="190" t="s">
        <v>320</v>
      </c>
      <c r="S406" s="190"/>
      <c r="T406" s="190"/>
      <c r="U406" s="4" t="s">
        <v>356</v>
      </c>
      <c r="V406" s="190" t="s">
        <v>32</v>
      </c>
      <c r="W406" s="190"/>
      <c r="X406" s="191">
        <v>10712887.9</v>
      </c>
      <c r="Y406" s="191"/>
      <c r="Z406" s="191"/>
      <c r="AA406" s="191">
        <v>9541918.3900000006</v>
      </c>
      <c r="AB406" s="191"/>
      <c r="AC406" s="191"/>
      <c r="AD406" s="192">
        <v>89.069525221112414</v>
      </c>
      <c r="AE406" s="192"/>
    </row>
    <row r="407" spans="2:31" ht="15" customHeight="1" x14ac:dyDescent="0.25">
      <c r="B407" s="5"/>
      <c r="C407" s="189" t="s">
        <v>357</v>
      </c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90" t="s">
        <v>358</v>
      </c>
      <c r="S407" s="190"/>
      <c r="T407" s="190"/>
      <c r="U407" s="4"/>
      <c r="V407" s="190"/>
      <c r="W407" s="190"/>
      <c r="X407" s="191">
        <v>11948400</v>
      </c>
      <c r="Y407" s="191"/>
      <c r="Z407" s="191"/>
      <c r="AA407" s="191">
        <v>11910445.880000001</v>
      </c>
      <c r="AB407" s="191"/>
      <c r="AC407" s="191"/>
      <c r="AD407" s="192">
        <v>99.682349770680602</v>
      </c>
      <c r="AE407" s="192"/>
    </row>
    <row r="408" spans="2:31" ht="15" customHeight="1" x14ac:dyDescent="0.25">
      <c r="B408" s="5"/>
      <c r="C408" s="5"/>
      <c r="D408" s="6"/>
      <c r="E408" s="189" t="s">
        <v>191</v>
      </c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90" t="s">
        <v>358</v>
      </c>
      <c r="S408" s="190"/>
      <c r="T408" s="190"/>
      <c r="U408" s="4" t="s">
        <v>192</v>
      </c>
      <c r="V408" s="190"/>
      <c r="W408" s="190"/>
      <c r="X408" s="191">
        <v>11948400</v>
      </c>
      <c r="Y408" s="191"/>
      <c r="Z408" s="191"/>
      <c r="AA408" s="191">
        <v>11910445.880000001</v>
      </c>
      <c r="AB408" s="191"/>
      <c r="AC408" s="191"/>
      <c r="AD408" s="192">
        <v>99.682349770680602</v>
      </c>
      <c r="AE408" s="192"/>
    </row>
    <row r="409" spans="2:31" ht="34.5" customHeight="1" x14ac:dyDescent="0.25">
      <c r="B409" s="5"/>
      <c r="C409" s="5"/>
      <c r="D409" s="6"/>
      <c r="E409" s="189" t="s">
        <v>359</v>
      </c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90" t="s">
        <v>358</v>
      </c>
      <c r="S409" s="190"/>
      <c r="T409" s="190"/>
      <c r="U409" s="4" t="s">
        <v>360</v>
      </c>
      <c r="V409" s="190"/>
      <c r="W409" s="190"/>
      <c r="X409" s="191">
        <v>11948400</v>
      </c>
      <c r="Y409" s="191"/>
      <c r="Z409" s="191"/>
      <c r="AA409" s="191">
        <v>11910445.880000001</v>
      </c>
      <c r="AB409" s="191"/>
      <c r="AC409" s="191"/>
      <c r="AD409" s="192">
        <v>99.682349770680602</v>
      </c>
      <c r="AE409" s="192"/>
    </row>
    <row r="410" spans="2:31" ht="15" customHeight="1" x14ac:dyDescent="0.25">
      <c r="B410" s="5"/>
      <c r="C410" s="5"/>
      <c r="D410" s="6"/>
      <c r="E410" s="6"/>
      <c r="F410" s="6"/>
      <c r="G410" s="189" t="s">
        <v>361</v>
      </c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90" t="s">
        <v>358</v>
      </c>
      <c r="S410" s="190"/>
      <c r="T410" s="190"/>
      <c r="U410" s="4" t="s">
        <v>362</v>
      </c>
      <c r="V410" s="190"/>
      <c r="W410" s="190"/>
      <c r="X410" s="191">
        <v>3865400</v>
      </c>
      <c r="Y410" s="191"/>
      <c r="Z410" s="191"/>
      <c r="AA410" s="191">
        <v>3851288.84</v>
      </c>
      <c r="AB410" s="191"/>
      <c r="AC410" s="191"/>
      <c r="AD410" s="192">
        <v>99.634936617167696</v>
      </c>
      <c r="AE410" s="192"/>
    </row>
    <row r="411" spans="2:31" ht="15" customHeight="1" x14ac:dyDescent="0.25">
      <c r="B411" s="5"/>
      <c r="C411" s="5"/>
      <c r="D411" s="5"/>
      <c r="E411" s="5"/>
      <c r="F411" s="5"/>
      <c r="G411" s="189" t="s">
        <v>363</v>
      </c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90" t="s">
        <v>358</v>
      </c>
      <c r="S411" s="190"/>
      <c r="T411" s="190"/>
      <c r="U411" s="4" t="s">
        <v>364</v>
      </c>
      <c r="V411" s="190"/>
      <c r="W411" s="190"/>
      <c r="X411" s="191">
        <v>3865400</v>
      </c>
      <c r="Y411" s="191"/>
      <c r="Z411" s="191"/>
      <c r="AA411" s="191">
        <v>3851288.84</v>
      </c>
      <c r="AB411" s="191"/>
      <c r="AC411" s="191"/>
      <c r="AD411" s="192">
        <v>99.634936617167696</v>
      </c>
      <c r="AE411" s="192"/>
    </row>
    <row r="412" spans="2:31" ht="23.25" customHeight="1" x14ac:dyDescent="0.25">
      <c r="B412" s="5"/>
      <c r="C412" s="5"/>
      <c r="D412" s="5"/>
      <c r="E412" s="5"/>
      <c r="F412" s="5"/>
      <c r="G412" s="5"/>
      <c r="H412" s="189" t="s">
        <v>29</v>
      </c>
      <c r="I412" s="189"/>
      <c r="J412" s="189"/>
      <c r="K412" s="189"/>
      <c r="L412" s="189"/>
      <c r="M412" s="189"/>
      <c r="N412" s="189"/>
      <c r="O412" s="189"/>
      <c r="P412" s="189"/>
      <c r="Q412" s="189"/>
      <c r="R412" s="190" t="s">
        <v>358</v>
      </c>
      <c r="S412" s="190"/>
      <c r="T412" s="190"/>
      <c r="U412" s="4" t="s">
        <v>364</v>
      </c>
      <c r="V412" s="190" t="s">
        <v>30</v>
      </c>
      <c r="W412" s="190"/>
      <c r="X412" s="191">
        <v>3865400</v>
      </c>
      <c r="Y412" s="191"/>
      <c r="Z412" s="191"/>
      <c r="AA412" s="191">
        <v>3851288.84</v>
      </c>
      <c r="AB412" s="191"/>
      <c r="AC412" s="191"/>
      <c r="AD412" s="192">
        <v>99.634936617167696</v>
      </c>
      <c r="AE412" s="192"/>
    </row>
    <row r="413" spans="2:31" ht="23.25" customHeight="1" x14ac:dyDescent="0.25">
      <c r="B413" s="5"/>
      <c r="C413" s="5"/>
      <c r="D413" s="5"/>
      <c r="E413" s="5"/>
      <c r="F413" s="5"/>
      <c r="G413" s="5"/>
      <c r="H413" s="6"/>
      <c r="I413" s="189" t="s">
        <v>31</v>
      </c>
      <c r="J413" s="189"/>
      <c r="K413" s="189"/>
      <c r="L413" s="189"/>
      <c r="M413" s="189"/>
      <c r="N413" s="189"/>
      <c r="O413" s="189"/>
      <c r="P413" s="189"/>
      <c r="Q413" s="189"/>
      <c r="R413" s="190" t="s">
        <v>358</v>
      </c>
      <c r="S413" s="190"/>
      <c r="T413" s="190"/>
      <c r="U413" s="4" t="s">
        <v>364</v>
      </c>
      <c r="V413" s="190" t="s">
        <v>32</v>
      </c>
      <c r="W413" s="190"/>
      <c r="X413" s="191">
        <v>3865400</v>
      </c>
      <c r="Y413" s="191"/>
      <c r="Z413" s="191"/>
      <c r="AA413" s="191">
        <v>3851288.84</v>
      </c>
      <c r="AB413" s="191"/>
      <c r="AC413" s="191"/>
      <c r="AD413" s="192">
        <v>99.634936617167696</v>
      </c>
      <c r="AE413" s="192"/>
    </row>
    <row r="414" spans="2:31" ht="15" customHeight="1" x14ac:dyDescent="0.25">
      <c r="B414" s="5"/>
      <c r="C414" s="5"/>
      <c r="D414" s="6"/>
      <c r="E414" s="6"/>
      <c r="F414" s="6"/>
      <c r="G414" s="189" t="s">
        <v>365</v>
      </c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90" t="s">
        <v>358</v>
      </c>
      <c r="S414" s="190"/>
      <c r="T414" s="190"/>
      <c r="U414" s="4" t="s">
        <v>366</v>
      </c>
      <c r="V414" s="190"/>
      <c r="W414" s="190"/>
      <c r="X414" s="191">
        <v>1717099.08</v>
      </c>
      <c r="Y414" s="191"/>
      <c r="Z414" s="191"/>
      <c r="AA414" s="191">
        <v>1693256.12</v>
      </c>
      <c r="AB414" s="191"/>
      <c r="AC414" s="191"/>
      <c r="AD414" s="192">
        <v>98.611439475001063</v>
      </c>
      <c r="AE414" s="192"/>
    </row>
    <row r="415" spans="2:31" ht="15" customHeight="1" x14ac:dyDescent="0.25">
      <c r="B415" s="5"/>
      <c r="C415" s="5"/>
      <c r="D415" s="5"/>
      <c r="E415" s="5"/>
      <c r="F415" s="5"/>
      <c r="G415" s="189" t="s">
        <v>367</v>
      </c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90" t="s">
        <v>358</v>
      </c>
      <c r="S415" s="190"/>
      <c r="T415" s="190"/>
      <c r="U415" s="4" t="s">
        <v>368</v>
      </c>
      <c r="V415" s="190"/>
      <c r="W415" s="190"/>
      <c r="X415" s="191">
        <v>1717099.08</v>
      </c>
      <c r="Y415" s="191"/>
      <c r="Z415" s="191"/>
      <c r="AA415" s="191">
        <v>1693256.12</v>
      </c>
      <c r="AB415" s="191"/>
      <c r="AC415" s="191"/>
      <c r="AD415" s="192">
        <v>98.611439475001063</v>
      </c>
      <c r="AE415" s="192"/>
    </row>
    <row r="416" spans="2:31" ht="23.25" customHeight="1" x14ac:dyDescent="0.25">
      <c r="B416" s="5"/>
      <c r="C416" s="5"/>
      <c r="D416" s="5"/>
      <c r="E416" s="5"/>
      <c r="F416" s="5"/>
      <c r="G416" s="5"/>
      <c r="H416" s="189" t="s">
        <v>29</v>
      </c>
      <c r="I416" s="189"/>
      <c r="J416" s="189"/>
      <c r="K416" s="189"/>
      <c r="L416" s="189"/>
      <c r="M416" s="189"/>
      <c r="N416" s="189"/>
      <c r="O416" s="189"/>
      <c r="P416" s="189"/>
      <c r="Q416" s="189"/>
      <c r="R416" s="190" t="s">
        <v>358</v>
      </c>
      <c r="S416" s="190"/>
      <c r="T416" s="190"/>
      <c r="U416" s="4" t="s">
        <v>368</v>
      </c>
      <c r="V416" s="190" t="s">
        <v>30</v>
      </c>
      <c r="W416" s="190"/>
      <c r="X416" s="191">
        <v>1717099.08</v>
      </c>
      <c r="Y416" s="191"/>
      <c r="Z416" s="191"/>
      <c r="AA416" s="191">
        <v>1693256.12</v>
      </c>
      <c r="AB416" s="191"/>
      <c r="AC416" s="191"/>
      <c r="AD416" s="192">
        <v>98.611439475001063</v>
      </c>
      <c r="AE416" s="192"/>
    </row>
    <row r="417" spans="2:31" ht="23.25" customHeight="1" x14ac:dyDescent="0.25">
      <c r="B417" s="5"/>
      <c r="C417" s="5"/>
      <c r="D417" s="5"/>
      <c r="E417" s="5"/>
      <c r="F417" s="5"/>
      <c r="G417" s="5"/>
      <c r="H417" s="6"/>
      <c r="I417" s="189" t="s">
        <v>31</v>
      </c>
      <c r="J417" s="189"/>
      <c r="K417" s="189"/>
      <c r="L417" s="189"/>
      <c r="M417" s="189"/>
      <c r="N417" s="189"/>
      <c r="O417" s="189"/>
      <c r="P417" s="189"/>
      <c r="Q417" s="189"/>
      <c r="R417" s="190" t="s">
        <v>358</v>
      </c>
      <c r="S417" s="190"/>
      <c r="T417" s="190"/>
      <c r="U417" s="4" t="s">
        <v>368</v>
      </c>
      <c r="V417" s="190" t="s">
        <v>32</v>
      </c>
      <c r="W417" s="190"/>
      <c r="X417" s="191">
        <v>1717099.08</v>
      </c>
      <c r="Y417" s="191"/>
      <c r="Z417" s="191"/>
      <c r="AA417" s="191">
        <v>1693256.12</v>
      </c>
      <c r="AB417" s="191"/>
      <c r="AC417" s="191"/>
      <c r="AD417" s="192">
        <v>98.611439475001063</v>
      </c>
      <c r="AE417" s="192"/>
    </row>
    <row r="418" spans="2:31" ht="15" customHeight="1" x14ac:dyDescent="0.25">
      <c r="B418" s="5"/>
      <c r="C418" s="5"/>
      <c r="D418" s="6"/>
      <c r="E418" s="6"/>
      <c r="F418" s="6"/>
      <c r="G418" s="189" t="s">
        <v>369</v>
      </c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90" t="s">
        <v>358</v>
      </c>
      <c r="S418" s="190"/>
      <c r="T418" s="190"/>
      <c r="U418" s="4" t="s">
        <v>370</v>
      </c>
      <c r="V418" s="190"/>
      <c r="W418" s="190"/>
      <c r="X418" s="191">
        <v>6365900.9199999999</v>
      </c>
      <c r="Y418" s="191"/>
      <c r="Z418" s="191"/>
      <c r="AA418" s="191">
        <v>6365900.9199999999</v>
      </c>
      <c r="AB418" s="191"/>
      <c r="AC418" s="191"/>
      <c r="AD418" s="192">
        <v>100</v>
      </c>
      <c r="AE418" s="192"/>
    </row>
    <row r="419" spans="2:31" ht="15" customHeight="1" x14ac:dyDescent="0.25">
      <c r="B419" s="5"/>
      <c r="C419" s="5"/>
      <c r="D419" s="5"/>
      <c r="E419" s="5"/>
      <c r="F419" s="5"/>
      <c r="G419" s="189" t="s">
        <v>371</v>
      </c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90" t="s">
        <v>358</v>
      </c>
      <c r="S419" s="190"/>
      <c r="T419" s="190"/>
      <c r="U419" s="4" t="s">
        <v>372</v>
      </c>
      <c r="V419" s="190"/>
      <c r="W419" s="190"/>
      <c r="X419" s="191">
        <v>6365900.9199999999</v>
      </c>
      <c r="Y419" s="191"/>
      <c r="Z419" s="191"/>
      <c r="AA419" s="191">
        <v>6365900.9199999999</v>
      </c>
      <c r="AB419" s="191"/>
      <c r="AC419" s="191"/>
      <c r="AD419" s="192">
        <v>100</v>
      </c>
      <c r="AE419" s="192"/>
    </row>
    <row r="420" spans="2:31" ht="23.25" customHeight="1" x14ac:dyDescent="0.25">
      <c r="B420" s="5"/>
      <c r="C420" s="5"/>
      <c r="D420" s="5"/>
      <c r="E420" s="5"/>
      <c r="F420" s="5"/>
      <c r="G420" s="5"/>
      <c r="H420" s="189" t="s">
        <v>29</v>
      </c>
      <c r="I420" s="189"/>
      <c r="J420" s="189"/>
      <c r="K420" s="189"/>
      <c r="L420" s="189"/>
      <c r="M420" s="189"/>
      <c r="N420" s="189"/>
      <c r="O420" s="189"/>
      <c r="P420" s="189"/>
      <c r="Q420" s="189"/>
      <c r="R420" s="190" t="s">
        <v>358</v>
      </c>
      <c r="S420" s="190"/>
      <c r="T420" s="190"/>
      <c r="U420" s="4" t="s">
        <v>372</v>
      </c>
      <c r="V420" s="190" t="s">
        <v>30</v>
      </c>
      <c r="W420" s="190"/>
      <c r="X420" s="191">
        <v>6365900.9199999999</v>
      </c>
      <c r="Y420" s="191"/>
      <c r="Z420" s="191"/>
      <c r="AA420" s="191">
        <v>6365900.9199999999</v>
      </c>
      <c r="AB420" s="191"/>
      <c r="AC420" s="191"/>
      <c r="AD420" s="192">
        <v>100</v>
      </c>
      <c r="AE420" s="192"/>
    </row>
    <row r="421" spans="2:31" ht="23.25" customHeight="1" x14ac:dyDescent="0.25">
      <c r="B421" s="5"/>
      <c r="C421" s="5"/>
      <c r="D421" s="5"/>
      <c r="E421" s="5"/>
      <c r="F421" s="5"/>
      <c r="G421" s="5"/>
      <c r="H421" s="6"/>
      <c r="I421" s="189" t="s">
        <v>31</v>
      </c>
      <c r="J421" s="189"/>
      <c r="K421" s="189"/>
      <c r="L421" s="189"/>
      <c r="M421" s="189"/>
      <c r="N421" s="189"/>
      <c r="O421" s="189"/>
      <c r="P421" s="189"/>
      <c r="Q421" s="189"/>
      <c r="R421" s="190" t="s">
        <v>358</v>
      </c>
      <c r="S421" s="190"/>
      <c r="T421" s="190"/>
      <c r="U421" s="4" t="s">
        <v>372</v>
      </c>
      <c r="V421" s="190" t="s">
        <v>32</v>
      </c>
      <c r="W421" s="190"/>
      <c r="X421" s="191">
        <v>6365900.9199999999</v>
      </c>
      <c r="Y421" s="191"/>
      <c r="Z421" s="191"/>
      <c r="AA421" s="191">
        <v>6365900.9199999999</v>
      </c>
      <c r="AB421" s="191"/>
      <c r="AC421" s="191"/>
      <c r="AD421" s="192">
        <v>100</v>
      </c>
      <c r="AE421" s="192"/>
    </row>
    <row r="422" spans="2:31" ht="15" customHeight="1" x14ac:dyDescent="0.25">
      <c r="B422" s="5"/>
      <c r="C422" s="189" t="s">
        <v>373</v>
      </c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90" t="s">
        <v>374</v>
      </c>
      <c r="S422" s="190"/>
      <c r="T422" s="190"/>
      <c r="U422" s="4"/>
      <c r="V422" s="190"/>
      <c r="W422" s="190"/>
      <c r="X422" s="191">
        <v>1400000</v>
      </c>
      <c r="Y422" s="191"/>
      <c r="Z422" s="191"/>
      <c r="AA422" s="191">
        <v>1400000</v>
      </c>
      <c r="AB422" s="191"/>
      <c r="AC422" s="191"/>
      <c r="AD422" s="192">
        <v>100</v>
      </c>
      <c r="AE422" s="192"/>
    </row>
    <row r="423" spans="2:31" ht="15" customHeight="1" x14ac:dyDescent="0.25">
      <c r="B423" s="5"/>
      <c r="C423" s="5"/>
      <c r="D423" s="6"/>
      <c r="E423" s="189" t="s">
        <v>375</v>
      </c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90" t="s">
        <v>374</v>
      </c>
      <c r="S423" s="190"/>
      <c r="T423" s="190"/>
      <c r="U423" s="4" t="s">
        <v>376</v>
      </c>
      <c r="V423" s="190"/>
      <c r="W423" s="190"/>
      <c r="X423" s="191">
        <v>1400000</v>
      </c>
      <c r="Y423" s="191"/>
      <c r="Z423" s="191"/>
      <c r="AA423" s="191">
        <v>1400000</v>
      </c>
      <c r="AB423" s="191"/>
      <c r="AC423" s="191"/>
      <c r="AD423" s="192">
        <v>100</v>
      </c>
      <c r="AE423" s="192"/>
    </row>
    <row r="424" spans="2:31" ht="15" customHeight="1" x14ac:dyDescent="0.25">
      <c r="B424" s="5"/>
      <c r="C424" s="5"/>
      <c r="D424" s="6"/>
      <c r="E424" s="189" t="s">
        <v>377</v>
      </c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90" t="s">
        <v>374</v>
      </c>
      <c r="S424" s="190"/>
      <c r="T424" s="190"/>
      <c r="U424" s="4" t="s">
        <v>378</v>
      </c>
      <c r="V424" s="190"/>
      <c r="W424" s="190"/>
      <c r="X424" s="191">
        <v>1400000</v>
      </c>
      <c r="Y424" s="191"/>
      <c r="Z424" s="191"/>
      <c r="AA424" s="191">
        <v>1400000</v>
      </c>
      <c r="AB424" s="191"/>
      <c r="AC424" s="191"/>
      <c r="AD424" s="192">
        <v>100</v>
      </c>
      <c r="AE424" s="192"/>
    </row>
    <row r="425" spans="2:31" ht="23.25" customHeight="1" x14ac:dyDescent="0.25">
      <c r="B425" s="5"/>
      <c r="C425" s="5"/>
      <c r="D425" s="6"/>
      <c r="E425" s="6"/>
      <c r="F425" s="6"/>
      <c r="G425" s="189" t="s">
        <v>379</v>
      </c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90" t="s">
        <v>374</v>
      </c>
      <c r="S425" s="190"/>
      <c r="T425" s="190"/>
      <c r="U425" s="4" t="s">
        <v>380</v>
      </c>
      <c r="V425" s="190"/>
      <c r="W425" s="190"/>
      <c r="X425" s="191">
        <v>1400000</v>
      </c>
      <c r="Y425" s="191"/>
      <c r="Z425" s="191"/>
      <c r="AA425" s="191">
        <v>1400000</v>
      </c>
      <c r="AB425" s="191"/>
      <c r="AC425" s="191"/>
      <c r="AD425" s="192">
        <v>100</v>
      </c>
      <c r="AE425" s="192"/>
    </row>
    <row r="426" spans="2:31" ht="15" customHeight="1" x14ac:dyDescent="0.25">
      <c r="B426" s="5"/>
      <c r="C426" s="5"/>
      <c r="D426" s="5"/>
      <c r="E426" s="5"/>
      <c r="F426" s="5"/>
      <c r="G426" s="189" t="s">
        <v>381</v>
      </c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90" t="s">
        <v>374</v>
      </c>
      <c r="S426" s="190"/>
      <c r="T426" s="190"/>
      <c r="U426" s="4" t="s">
        <v>382</v>
      </c>
      <c r="V426" s="190"/>
      <c r="W426" s="190"/>
      <c r="X426" s="191">
        <v>1400000</v>
      </c>
      <c r="Y426" s="191"/>
      <c r="Z426" s="191"/>
      <c r="AA426" s="191">
        <v>1400000</v>
      </c>
      <c r="AB426" s="191"/>
      <c r="AC426" s="191"/>
      <c r="AD426" s="192">
        <v>100</v>
      </c>
      <c r="AE426" s="192"/>
    </row>
    <row r="427" spans="2:31" ht="15" customHeight="1" x14ac:dyDescent="0.25">
      <c r="B427" s="5"/>
      <c r="C427" s="5"/>
      <c r="D427" s="5"/>
      <c r="E427" s="5"/>
      <c r="F427" s="5"/>
      <c r="G427" s="5"/>
      <c r="H427" s="189" t="s">
        <v>33</v>
      </c>
      <c r="I427" s="189"/>
      <c r="J427" s="189"/>
      <c r="K427" s="189"/>
      <c r="L427" s="189"/>
      <c r="M427" s="189"/>
      <c r="N427" s="189"/>
      <c r="O427" s="189"/>
      <c r="P427" s="189"/>
      <c r="Q427" s="189"/>
      <c r="R427" s="190" t="s">
        <v>374</v>
      </c>
      <c r="S427" s="190"/>
      <c r="T427" s="190"/>
      <c r="U427" s="4" t="s">
        <v>382</v>
      </c>
      <c r="V427" s="190" t="s">
        <v>34</v>
      </c>
      <c r="W427" s="190"/>
      <c r="X427" s="191">
        <v>1400000</v>
      </c>
      <c r="Y427" s="191"/>
      <c r="Z427" s="191"/>
      <c r="AA427" s="191">
        <v>1400000</v>
      </c>
      <c r="AB427" s="191"/>
      <c r="AC427" s="191"/>
      <c r="AD427" s="192">
        <v>100</v>
      </c>
      <c r="AE427" s="192"/>
    </row>
    <row r="428" spans="2:31" ht="34.5" customHeight="1" x14ac:dyDescent="0.25">
      <c r="B428" s="5"/>
      <c r="C428" s="5"/>
      <c r="D428" s="5"/>
      <c r="E428" s="5"/>
      <c r="F428" s="5"/>
      <c r="G428" s="5"/>
      <c r="H428" s="6"/>
      <c r="I428" s="189" t="s">
        <v>153</v>
      </c>
      <c r="J428" s="189"/>
      <c r="K428" s="189"/>
      <c r="L428" s="189"/>
      <c r="M428" s="189"/>
      <c r="N428" s="189"/>
      <c r="O428" s="189"/>
      <c r="P428" s="189"/>
      <c r="Q428" s="189"/>
      <c r="R428" s="190" t="s">
        <v>374</v>
      </c>
      <c r="S428" s="190"/>
      <c r="T428" s="190"/>
      <c r="U428" s="4" t="s">
        <v>382</v>
      </c>
      <c r="V428" s="190" t="s">
        <v>154</v>
      </c>
      <c r="W428" s="190"/>
      <c r="X428" s="191">
        <v>1400000</v>
      </c>
      <c r="Y428" s="191"/>
      <c r="Z428" s="191"/>
      <c r="AA428" s="191">
        <v>1400000</v>
      </c>
      <c r="AB428" s="191"/>
      <c r="AC428" s="191"/>
      <c r="AD428" s="192">
        <v>100</v>
      </c>
      <c r="AE428" s="192"/>
    </row>
    <row r="429" spans="2:31" ht="15" customHeight="1" x14ac:dyDescent="0.25">
      <c r="B429" s="189" t="s">
        <v>383</v>
      </c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90" t="s">
        <v>384</v>
      </c>
      <c r="S429" s="190"/>
      <c r="T429" s="190"/>
      <c r="U429" s="4"/>
      <c r="V429" s="190"/>
      <c r="W429" s="190"/>
      <c r="X429" s="191">
        <v>1067087093.21</v>
      </c>
      <c r="Y429" s="191"/>
      <c r="Z429" s="191"/>
      <c r="AA429" s="191">
        <v>826530897.07000005</v>
      </c>
      <c r="AB429" s="191"/>
      <c r="AC429" s="191"/>
      <c r="AD429" s="192">
        <v>77.456742034395575</v>
      </c>
      <c r="AE429" s="192"/>
    </row>
    <row r="430" spans="2:31" ht="15" customHeight="1" x14ac:dyDescent="0.25">
      <c r="B430" s="5"/>
      <c r="C430" s="189" t="s">
        <v>385</v>
      </c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90" t="s">
        <v>386</v>
      </c>
      <c r="S430" s="190"/>
      <c r="T430" s="190"/>
      <c r="U430" s="4"/>
      <c r="V430" s="190"/>
      <c r="W430" s="190"/>
      <c r="X430" s="191">
        <v>90930844.950000003</v>
      </c>
      <c r="Y430" s="191"/>
      <c r="Z430" s="191"/>
      <c r="AA430" s="191">
        <v>68780329.230000004</v>
      </c>
      <c r="AB430" s="191"/>
      <c r="AC430" s="191"/>
      <c r="AD430" s="192">
        <v>75.640261858140803</v>
      </c>
      <c r="AE430" s="192"/>
    </row>
    <row r="431" spans="2:31" ht="15" customHeight="1" x14ac:dyDescent="0.25">
      <c r="B431" s="5"/>
      <c r="C431" s="5"/>
      <c r="D431" s="6"/>
      <c r="E431" s="189" t="s">
        <v>55</v>
      </c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90" t="s">
        <v>386</v>
      </c>
      <c r="S431" s="190"/>
      <c r="T431" s="190"/>
      <c r="U431" s="4" t="s">
        <v>56</v>
      </c>
      <c r="V431" s="190"/>
      <c r="W431" s="190"/>
      <c r="X431" s="191">
        <v>239500</v>
      </c>
      <c r="Y431" s="191"/>
      <c r="Z431" s="191"/>
      <c r="AA431" s="191">
        <v>138824</v>
      </c>
      <c r="AB431" s="191"/>
      <c r="AC431" s="191"/>
      <c r="AD431" s="192">
        <v>57.964091858037584</v>
      </c>
      <c r="AE431" s="192"/>
    </row>
    <row r="432" spans="2:31" ht="15" customHeight="1" x14ac:dyDescent="0.25">
      <c r="B432" s="5"/>
      <c r="C432" s="5"/>
      <c r="D432" s="6"/>
      <c r="E432" s="189" t="s">
        <v>139</v>
      </c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90" t="s">
        <v>386</v>
      </c>
      <c r="S432" s="190"/>
      <c r="T432" s="190"/>
      <c r="U432" s="4" t="s">
        <v>140</v>
      </c>
      <c r="V432" s="190"/>
      <c r="W432" s="190"/>
      <c r="X432" s="191">
        <v>239500</v>
      </c>
      <c r="Y432" s="191"/>
      <c r="Z432" s="191"/>
      <c r="AA432" s="191">
        <v>138824</v>
      </c>
      <c r="AB432" s="191"/>
      <c r="AC432" s="191"/>
      <c r="AD432" s="192">
        <v>57.964091858037584</v>
      </c>
      <c r="AE432" s="192"/>
    </row>
    <row r="433" spans="2:31" ht="34.5" customHeight="1" x14ac:dyDescent="0.25">
      <c r="B433" s="5"/>
      <c r="C433" s="5"/>
      <c r="D433" s="6"/>
      <c r="E433" s="6"/>
      <c r="F433" s="6"/>
      <c r="G433" s="189" t="s">
        <v>141</v>
      </c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90" t="s">
        <v>386</v>
      </c>
      <c r="S433" s="190"/>
      <c r="T433" s="190"/>
      <c r="U433" s="4" t="s">
        <v>142</v>
      </c>
      <c r="V433" s="190"/>
      <c r="W433" s="190"/>
      <c r="X433" s="191">
        <v>239500</v>
      </c>
      <c r="Y433" s="191"/>
      <c r="Z433" s="191"/>
      <c r="AA433" s="191">
        <v>138824</v>
      </c>
      <c r="AB433" s="191"/>
      <c r="AC433" s="191"/>
      <c r="AD433" s="192">
        <v>57.964091858037584</v>
      </c>
      <c r="AE433" s="192"/>
    </row>
    <row r="434" spans="2:31" ht="23.25" customHeight="1" x14ac:dyDescent="0.25">
      <c r="B434" s="5"/>
      <c r="C434" s="5"/>
      <c r="D434" s="5"/>
      <c r="E434" s="5"/>
      <c r="F434" s="5"/>
      <c r="G434" s="189" t="s">
        <v>143</v>
      </c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90" t="s">
        <v>386</v>
      </c>
      <c r="S434" s="190"/>
      <c r="T434" s="190"/>
      <c r="U434" s="4" t="s">
        <v>144</v>
      </c>
      <c r="V434" s="190"/>
      <c r="W434" s="190"/>
      <c r="X434" s="191">
        <v>239500</v>
      </c>
      <c r="Y434" s="191"/>
      <c r="Z434" s="191"/>
      <c r="AA434" s="191">
        <v>138824</v>
      </c>
      <c r="AB434" s="191"/>
      <c r="AC434" s="191"/>
      <c r="AD434" s="192">
        <v>57.964091858037584</v>
      </c>
      <c r="AE434" s="192"/>
    </row>
    <row r="435" spans="2:31" ht="15" customHeight="1" x14ac:dyDescent="0.25">
      <c r="B435" s="5"/>
      <c r="C435" s="5"/>
      <c r="D435" s="5"/>
      <c r="E435" s="5"/>
      <c r="F435" s="5"/>
      <c r="G435" s="5"/>
      <c r="H435" s="189" t="s">
        <v>33</v>
      </c>
      <c r="I435" s="189"/>
      <c r="J435" s="189"/>
      <c r="K435" s="189"/>
      <c r="L435" s="189"/>
      <c r="M435" s="189"/>
      <c r="N435" s="189"/>
      <c r="O435" s="189"/>
      <c r="P435" s="189"/>
      <c r="Q435" s="189"/>
      <c r="R435" s="190" t="s">
        <v>386</v>
      </c>
      <c r="S435" s="190"/>
      <c r="T435" s="190"/>
      <c r="U435" s="4" t="s">
        <v>144</v>
      </c>
      <c r="V435" s="190" t="s">
        <v>34</v>
      </c>
      <c r="W435" s="190"/>
      <c r="X435" s="191">
        <v>239500</v>
      </c>
      <c r="Y435" s="191"/>
      <c r="Z435" s="191"/>
      <c r="AA435" s="191">
        <v>138824</v>
      </c>
      <c r="AB435" s="191"/>
      <c r="AC435" s="191"/>
      <c r="AD435" s="192">
        <v>57.964091858037584</v>
      </c>
      <c r="AE435" s="192"/>
    </row>
    <row r="436" spans="2:31" ht="34.5" customHeight="1" x14ac:dyDescent="0.25">
      <c r="B436" s="5"/>
      <c r="C436" s="5"/>
      <c r="D436" s="5"/>
      <c r="E436" s="5"/>
      <c r="F436" s="5"/>
      <c r="G436" s="5"/>
      <c r="H436" s="6"/>
      <c r="I436" s="189" t="s">
        <v>153</v>
      </c>
      <c r="J436" s="189"/>
      <c r="K436" s="189"/>
      <c r="L436" s="189"/>
      <c r="M436" s="189"/>
      <c r="N436" s="189"/>
      <c r="O436" s="189"/>
      <c r="P436" s="189"/>
      <c r="Q436" s="189"/>
      <c r="R436" s="190" t="s">
        <v>386</v>
      </c>
      <c r="S436" s="190"/>
      <c r="T436" s="190"/>
      <c r="U436" s="4" t="s">
        <v>144</v>
      </c>
      <c r="V436" s="190" t="s">
        <v>154</v>
      </c>
      <c r="W436" s="190"/>
      <c r="X436" s="191">
        <v>239500</v>
      </c>
      <c r="Y436" s="191"/>
      <c r="Z436" s="191"/>
      <c r="AA436" s="191">
        <v>138824</v>
      </c>
      <c r="AB436" s="191"/>
      <c r="AC436" s="191"/>
      <c r="AD436" s="192">
        <v>57.964091858037584</v>
      </c>
      <c r="AE436" s="192"/>
    </row>
    <row r="437" spans="2:31" ht="15" customHeight="1" x14ac:dyDescent="0.25">
      <c r="B437" s="5"/>
      <c r="C437" s="5"/>
      <c r="D437" s="6"/>
      <c r="E437" s="189" t="s">
        <v>63</v>
      </c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90" t="s">
        <v>386</v>
      </c>
      <c r="S437" s="190"/>
      <c r="T437" s="190"/>
      <c r="U437" s="4" t="s">
        <v>64</v>
      </c>
      <c r="V437" s="190"/>
      <c r="W437" s="190"/>
      <c r="X437" s="191">
        <v>213000</v>
      </c>
      <c r="Y437" s="191"/>
      <c r="Z437" s="191"/>
      <c r="AA437" s="191">
        <v>195000</v>
      </c>
      <c r="AB437" s="191"/>
      <c r="AC437" s="191"/>
      <c r="AD437" s="192">
        <v>91.549295774647888</v>
      </c>
      <c r="AE437" s="192"/>
    </row>
    <row r="438" spans="2:31" ht="23.25" customHeight="1" x14ac:dyDescent="0.25">
      <c r="B438" s="5"/>
      <c r="C438" s="5"/>
      <c r="D438" s="6"/>
      <c r="E438" s="189" t="s">
        <v>65</v>
      </c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90" t="s">
        <v>386</v>
      </c>
      <c r="S438" s="190"/>
      <c r="T438" s="190"/>
      <c r="U438" s="4" t="s">
        <v>66</v>
      </c>
      <c r="V438" s="190"/>
      <c r="W438" s="190"/>
      <c r="X438" s="191">
        <v>213000</v>
      </c>
      <c r="Y438" s="191"/>
      <c r="Z438" s="191"/>
      <c r="AA438" s="191">
        <v>195000</v>
      </c>
      <c r="AB438" s="191"/>
      <c r="AC438" s="191"/>
      <c r="AD438" s="192">
        <v>91.549295774647888</v>
      </c>
      <c r="AE438" s="192"/>
    </row>
    <row r="439" spans="2:31" ht="23.25" customHeight="1" x14ac:dyDescent="0.25">
      <c r="B439" s="5"/>
      <c r="C439" s="5"/>
      <c r="D439" s="6"/>
      <c r="E439" s="6"/>
      <c r="F439" s="6"/>
      <c r="G439" s="189" t="s">
        <v>387</v>
      </c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90" t="s">
        <v>386</v>
      </c>
      <c r="S439" s="190"/>
      <c r="T439" s="190"/>
      <c r="U439" s="4" t="s">
        <v>388</v>
      </c>
      <c r="V439" s="190"/>
      <c r="W439" s="190"/>
      <c r="X439" s="191">
        <v>213000</v>
      </c>
      <c r="Y439" s="191"/>
      <c r="Z439" s="191"/>
      <c r="AA439" s="191">
        <v>195000</v>
      </c>
      <c r="AB439" s="191"/>
      <c r="AC439" s="191"/>
      <c r="AD439" s="192">
        <v>91.549295774647888</v>
      </c>
      <c r="AE439" s="192"/>
    </row>
    <row r="440" spans="2:31" ht="15" customHeight="1" x14ac:dyDescent="0.25">
      <c r="B440" s="5"/>
      <c r="C440" s="5"/>
      <c r="D440" s="5"/>
      <c r="E440" s="5"/>
      <c r="F440" s="5"/>
      <c r="G440" s="189" t="s">
        <v>389</v>
      </c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90" t="s">
        <v>386</v>
      </c>
      <c r="S440" s="190"/>
      <c r="T440" s="190"/>
      <c r="U440" s="4" t="s">
        <v>390</v>
      </c>
      <c r="V440" s="190"/>
      <c r="W440" s="190"/>
      <c r="X440" s="191">
        <v>213000</v>
      </c>
      <c r="Y440" s="191"/>
      <c r="Z440" s="191"/>
      <c r="AA440" s="191">
        <v>195000</v>
      </c>
      <c r="AB440" s="191"/>
      <c r="AC440" s="191"/>
      <c r="AD440" s="192">
        <v>91.549295774647888</v>
      </c>
      <c r="AE440" s="192"/>
    </row>
    <row r="441" spans="2:31" ht="23.25" customHeight="1" x14ac:dyDescent="0.25">
      <c r="B441" s="5"/>
      <c r="C441" s="5"/>
      <c r="D441" s="5"/>
      <c r="E441" s="5"/>
      <c r="F441" s="5"/>
      <c r="G441" s="5"/>
      <c r="H441" s="189" t="s">
        <v>29</v>
      </c>
      <c r="I441" s="189"/>
      <c r="J441" s="189"/>
      <c r="K441" s="189"/>
      <c r="L441" s="189"/>
      <c r="M441" s="189"/>
      <c r="N441" s="189"/>
      <c r="O441" s="189"/>
      <c r="P441" s="189"/>
      <c r="Q441" s="189"/>
      <c r="R441" s="190" t="s">
        <v>386</v>
      </c>
      <c r="S441" s="190"/>
      <c r="T441" s="190"/>
      <c r="U441" s="4" t="s">
        <v>390</v>
      </c>
      <c r="V441" s="190" t="s">
        <v>30</v>
      </c>
      <c r="W441" s="190"/>
      <c r="X441" s="191">
        <v>213000</v>
      </c>
      <c r="Y441" s="191"/>
      <c r="Z441" s="191"/>
      <c r="AA441" s="191">
        <v>195000</v>
      </c>
      <c r="AB441" s="191"/>
      <c r="AC441" s="191"/>
      <c r="AD441" s="192">
        <v>91.549295774647888</v>
      </c>
      <c r="AE441" s="192"/>
    </row>
    <row r="442" spans="2:31" ht="23.25" customHeight="1" x14ac:dyDescent="0.25">
      <c r="B442" s="5"/>
      <c r="C442" s="5"/>
      <c r="D442" s="5"/>
      <c r="E442" s="5"/>
      <c r="F442" s="5"/>
      <c r="G442" s="5"/>
      <c r="H442" s="6"/>
      <c r="I442" s="189" t="s">
        <v>31</v>
      </c>
      <c r="J442" s="189"/>
      <c r="K442" s="189"/>
      <c r="L442" s="189"/>
      <c r="M442" s="189"/>
      <c r="N442" s="189"/>
      <c r="O442" s="189"/>
      <c r="P442" s="189"/>
      <c r="Q442" s="189"/>
      <c r="R442" s="190" t="s">
        <v>386</v>
      </c>
      <c r="S442" s="190"/>
      <c r="T442" s="190"/>
      <c r="U442" s="4" t="s">
        <v>390</v>
      </c>
      <c r="V442" s="190" t="s">
        <v>32</v>
      </c>
      <c r="W442" s="190"/>
      <c r="X442" s="191">
        <v>213000</v>
      </c>
      <c r="Y442" s="191"/>
      <c r="Z442" s="191"/>
      <c r="AA442" s="191">
        <v>195000</v>
      </c>
      <c r="AB442" s="191"/>
      <c r="AC442" s="191"/>
      <c r="AD442" s="192">
        <v>91.549295774647888</v>
      </c>
      <c r="AE442" s="192"/>
    </row>
    <row r="443" spans="2:31" ht="23.25" customHeight="1" x14ac:dyDescent="0.25">
      <c r="B443" s="5"/>
      <c r="C443" s="5"/>
      <c r="D443" s="6"/>
      <c r="E443" s="189" t="s">
        <v>335</v>
      </c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90" t="s">
        <v>386</v>
      </c>
      <c r="S443" s="190"/>
      <c r="T443" s="190"/>
      <c r="U443" s="4" t="s">
        <v>336</v>
      </c>
      <c r="V443" s="190"/>
      <c r="W443" s="190"/>
      <c r="X443" s="191">
        <v>19565836.420000002</v>
      </c>
      <c r="Y443" s="191"/>
      <c r="Z443" s="191"/>
      <c r="AA443" s="191">
        <v>16233862.800000001</v>
      </c>
      <c r="AB443" s="191"/>
      <c r="AC443" s="191"/>
      <c r="AD443" s="192">
        <v>82.970451410939475</v>
      </c>
      <c r="AE443" s="192"/>
    </row>
    <row r="444" spans="2:31" ht="15" customHeight="1" x14ac:dyDescent="0.25">
      <c r="B444" s="5"/>
      <c r="C444" s="5"/>
      <c r="D444" s="6"/>
      <c r="E444" s="189" t="s">
        <v>351</v>
      </c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90" t="s">
        <v>386</v>
      </c>
      <c r="S444" s="190"/>
      <c r="T444" s="190"/>
      <c r="U444" s="4" t="s">
        <v>352</v>
      </c>
      <c r="V444" s="190"/>
      <c r="W444" s="190"/>
      <c r="X444" s="191">
        <v>946116.42</v>
      </c>
      <c r="Y444" s="191"/>
      <c r="Z444" s="191"/>
      <c r="AA444" s="191">
        <v>593389.25</v>
      </c>
      <c r="AB444" s="191"/>
      <c r="AC444" s="191"/>
      <c r="AD444" s="192">
        <v>62.718417887726751</v>
      </c>
      <c r="AE444" s="192"/>
    </row>
    <row r="445" spans="2:31" ht="23.25" customHeight="1" x14ac:dyDescent="0.25">
      <c r="B445" s="5"/>
      <c r="C445" s="5"/>
      <c r="D445" s="6"/>
      <c r="E445" s="6"/>
      <c r="F445" s="6"/>
      <c r="G445" s="189" t="s">
        <v>353</v>
      </c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90" t="s">
        <v>386</v>
      </c>
      <c r="S445" s="190"/>
      <c r="T445" s="190"/>
      <c r="U445" s="4" t="s">
        <v>354</v>
      </c>
      <c r="V445" s="190"/>
      <c r="W445" s="190"/>
      <c r="X445" s="191">
        <v>946116.42</v>
      </c>
      <c r="Y445" s="191"/>
      <c r="Z445" s="191"/>
      <c r="AA445" s="191">
        <v>593389.25</v>
      </c>
      <c r="AB445" s="191"/>
      <c r="AC445" s="191"/>
      <c r="AD445" s="192">
        <v>62.718417887726751</v>
      </c>
      <c r="AE445" s="192"/>
    </row>
    <row r="446" spans="2:31" ht="15" customHeight="1" x14ac:dyDescent="0.25">
      <c r="B446" s="5"/>
      <c r="C446" s="5"/>
      <c r="D446" s="5"/>
      <c r="E446" s="5"/>
      <c r="F446" s="5"/>
      <c r="G446" s="189" t="s">
        <v>391</v>
      </c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90" t="s">
        <v>386</v>
      </c>
      <c r="S446" s="190"/>
      <c r="T446" s="190"/>
      <c r="U446" s="4" t="s">
        <v>392</v>
      </c>
      <c r="V446" s="190"/>
      <c r="W446" s="190"/>
      <c r="X446" s="191">
        <v>946116.42</v>
      </c>
      <c r="Y446" s="191"/>
      <c r="Z446" s="191"/>
      <c r="AA446" s="191">
        <v>593389.25</v>
      </c>
      <c r="AB446" s="191"/>
      <c r="AC446" s="191"/>
      <c r="AD446" s="192">
        <v>62.718417887726751</v>
      </c>
      <c r="AE446" s="192"/>
    </row>
    <row r="447" spans="2:31" ht="23.25" customHeight="1" x14ac:dyDescent="0.25">
      <c r="B447" s="5"/>
      <c r="C447" s="5"/>
      <c r="D447" s="5"/>
      <c r="E447" s="5"/>
      <c r="F447" s="5"/>
      <c r="G447" s="5"/>
      <c r="H447" s="189" t="s">
        <v>29</v>
      </c>
      <c r="I447" s="189"/>
      <c r="J447" s="189"/>
      <c r="K447" s="189"/>
      <c r="L447" s="189"/>
      <c r="M447" s="189"/>
      <c r="N447" s="189"/>
      <c r="O447" s="189"/>
      <c r="P447" s="189"/>
      <c r="Q447" s="189"/>
      <c r="R447" s="190" t="s">
        <v>386</v>
      </c>
      <c r="S447" s="190"/>
      <c r="T447" s="190"/>
      <c r="U447" s="4" t="s">
        <v>392</v>
      </c>
      <c r="V447" s="190" t="s">
        <v>30</v>
      </c>
      <c r="W447" s="190"/>
      <c r="X447" s="191">
        <v>946116.42</v>
      </c>
      <c r="Y447" s="191"/>
      <c r="Z447" s="191"/>
      <c r="AA447" s="191">
        <v>593389.25</v>
      </c>
      <c r="AB447" s="191"/>
      <c r="AC447" s="191"/>
      <c r="AD447" s="192">
        <v>62.718417887726751</v>
      </c>
      <c r="AE447" s="192"/>
    </row>
    <row r="448" spans="2:31" ht="23.25" customHeight="1" x14ac:dyDescent="0.25">
      <c r="B448" s="5"/>
      <c r="C448" s="5"/>
      <c r="D448" s="5"/>
      <c r="E448" s="5"/>
      <c r="F448" s="5"/>
      <c r="G448" s="5"/>
      <c r="H448" s="6"/>
      <c r="I448" s="189" t="s">
        <v>31</v>
      </c>
      <c r="J448" s="189"/>
      <c r="K448" s="189"/>
      <c r="L448" s="189"/>
      <c r="M448" s="189"/>
      <c r="N448" s="189"/>
      <c r="O448" s="189"/>
      <c r="P448" s="189"/>
      <c r="Q448" s="189"/>
      <c r="R448" s="190" t="s">
        <v>386</v>
      </c>
      <c r="S448" s="190"/>
      <c r="T448" s="190"/>
      <c r="U448" s="4" t="s">
        <v>392</v>
      </c>
      <c r="V448" s="190" t="s">
        <v>32</v>
      </c>
      <c r="W448" s="190"/>
      <c r="X448" s="191">
        <v>946116.42</v>
      </c>
      <c r="Y448" s="191"/>
      <c r="Z448" s="191"/>
      <c r="AA448" s="191">
        <v>593389.25</v>
      </c>
      <c r="AB448" s="191"/>
      <c r="AC448" s="191"/>
      <c r="AD448" s="192">
        <v>62.718417887726751</v>
      </c>
      <c r="AE448" s="192"/>
    </row>
    <row r="449" spans="2:31" ht="23.25" customHeight="1" x14ac:dyDescent="0.25">
      <c r="B449" s="5"/>
      <c r="C449" s="5"/>
      <c r="D449" s="6"/>
      <c r="E449" s="189" t="s">
        <v>393</v>
      </c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90" t="s">
        <v>386</v>
      </c>
      <c r="S449" s="190"/>
      <c r="T449" s="190"/>
      <c r="U449" s="4" t="s">
        <v>394</v>
      </c>
      <c r="V449" s="190"/>
      <c r="W449" s="190"/>
      <c r="X449" s="191">
        <v>18619720</v>
      </c>
      <c r="Y449" s="191"/>
      <c r="Z449" s="191"/>
      <c r="AA449" s="191">
        <v>15640473.550000001</v>
      </c>
      <c r="AB449" s="191"/>
      <c r="AC449" s="191"/>
      <c r="AD449" s="192">
        <v>83.99950992818367</v>
      </c>
      <c r="AE449" s="192"/>
    </row>
    <row r="450" spans="2:31" ht="23.25" customHeight="1" x14ac:dyDescent="0.25">
      <c r="B450" s="5"/>
      <c r="C450" s="5"/>
      <c r="D450" s="6"/>
      <c r="E450" s="6"/>
      <c r="F450" s="6"/>
      <c r="G450" s="189" t="s">
        <v>395</v>
      </c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90" t="s">
        <v>386</v>
      </c>
      <c r="S450" s="190"/>
      <c r="T450" s="190"/>
      <c r="U450" s="4" t="s">
        <v>396</v>
      </c>
      <c r="V450" s="190"/>
      <c r="W450" s="190"/>
      <c r="X450" s="191">
        <v>13347500</v>
      </c>
      <c r="Y450" s="191"/>
      <c r="Z450" s="191"/>
      <c r="AA450" s="191">
        <v>10368260.779999999</v>
      </c>
      <c r="AB450" s="191"/>
      <c r="AC450" s="191"/>
      <c r="AD450" s="192">
        <v>77.67942146469376</v>
      </c>
      <c r="AE450" s="192"/>
    </row>
    <row r="451" spans="2:31" ht="15" customHeight="1" x14ac:dyDescent="0.25">
      <c r="B451" s="5"/>
      <c r="C451" s="5"/>
      <c r="D451" s="5"/>
      <c r="E451" s="5"/>
      <c r="F451" s="5"/>
      <c r="G451" s="189" t="s">
        <v>397</v>
      </c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90" t="s">
        <v>386</v>
      </c>
      <c r="S451" s="190"/>
      <c r="T451" s="190"/>
      <c r="U451" s="4" t="s">
        <v>398</v>
      </c>
      <c r="V451" s="190"/>
      <c r="W451" s="190"/>
      <c r="X451" s="191">
        <v>13347500</v>
      </c>
      <c r="Y451" s="191"/>
      <c r="Z451" s="191"/>
      <c r="AA451" s="191">
        <v>10368260.779999999</v>
      </c>
      <c r="AB451" s="191"/>
      <c r="AC451" s="191"/>
      <c r="AD451" s="192">
        <v>77.67942146469376</v>
      </c>
      <c r="AE451" s="192"/>
    </row>
    <row r="452" spans="2:31" ht="15" customHeight="1" x14ac:dyDescent="0.25">
      <c r="B452" s="5"/>
      <c r="C452" s="5"/>
      <c r="D452" s="5"/>
      <c r="E452" s="5"/>
      <c r="F452" s="5"/>
      <c r="G452" s="5"/>
      <c r="H452" s="189" t="s">
        <v>33</v>
      </c>
      <c r="I452" s="189"/>
      <c r="J452" s="189"/>
      <c r="K452" s="189"/>
      <c r="L452" s="189"/>
      <c r="M452" s="189"/>
      <c r="N452" s="189"/>
      <c r="O452" s="189"/>
      <c r="P452" s="189"/>
      <c r="Q452" s="189"/>
      <c r="R452" s="190" t="s">
        <v>386</v>
      </c>
      <c r="S452" s="190"/>
      <c r="T452" s="190"/>
      <c r="U452" s="4" t="s">
        <v>398</v>
      </c>
      <c r="V452" s="190" t="s">
        <v>34</v>
      </c>
      <c r="W452" s="190"/>
      <c r="X452" s="191">
        <v>13347500</v>
      </c>
      <c r="Y452" s="191"/>
      <c r="Z452" s="191"/>
      <c r="AA452" s="191">
        <v>10368260.779999999</v>
      </c>
      <c r="AB452" s="191"/>
      <c r="AC452" s="191"/>
      <c r="AD452" s="192">
        <v>77.67942146469376</v>
      </c>
      <c r="AE452" s="192"/>
    </row>
    <row r="453" spans="2:31" ht="34.5" customHeight="1" x14ac:dyDescent="0.25">
      <c r="B453" s="5"/>
      <c r="C453" s="5"/>
      <c r="D453" s="5"/>
      <c r="E453" s="5"/>
      <c r="F453" s="5"/>
      <c r="G453" s="5"/>
      <c r="H453" s="6"/>
      <c r="I453" s="189" t="s">
        <v>153</v>
      </c>
      <c r="J453" s="189"/>
      <c r="K453" s="189"/>
      <c r="L453" s="189"/>
      <c r="M453" s="189"/>
      <c r="N453" s="189"/>
      <c r="O453" s="189"/>
      <c r="P453" s="189"/>
      <c r="Q453" s="189"/>
      <c r="R453" s="190" t="s">
        <v>386</v>
      </c>
      <c r="S453" s="190"/>
      <c r="T453" s="190"/>
      <c r="U453" s="4" t="s">
        <v>398</v>
      </c>
      <c r="V453" s="190" t="s">
        <v>154</v>
      </c>
      <c r="W453" s="190"/>
      <c r="X453" s="191">
        <v>13347500</v>
      </c>
      <c r="Y453" s="191"/>
      <c r="Z453" s="191"/>
      <c r="AA453" s="191">
        <v>10368260.779999999</v>
      </c>
      <c r="AB453" s="191"/>
      <c r="AC453" s="191"/>
      <c r="AD453" s="192">
        <v>77.67942146469376</v>
      </c>
      <c r="AE453" s="192"/>
    </row>
    <row r="454" spans="2:31" ht="34.5" customHeight="1" x14ac:dyDescent="0.25">
      <c r="B454" s="5"/>
      <c r="C454" s="5"/>
      <c r="D454" s="6"/>
      <c r="E454" s="6"/>
      <c r="F454" s="6"/>
      <c r="G454" s="189" t="s">
        <v>399</v>
      </c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90" t="s">
        <v>386</v>
      </c>
      <c r="S454" s="190"/>
      <c r="T454" s="190"/>
      <c r="U454" s="4" t="s">
        <v>400</v>
      </c>
      <c r="V454" s="190"/>
      <c r="W454" s="190"/>
      <c r="X454" s="191">
        <v>5272220</v>
      </c>
      <c r="Y454" s="191"/>
      <c r="Z454" s="191"/>
      <c r="AA454" s="191">
        <v>5272212.7699999996</v>
      </c>
      <c r="AB454" s="191"/>
      <c r="AC454" s="191"/>
      <c r="AD454" s="192">
        <v>99.999862866117113</v>
      </c>
      <c r="AE454" s="192"/>
    </row>
    <row r="455" spans="2:31" ht="15" customHeight="1" x14ac:dyDescent="0.25">
      <c r="B455" s="5"/>
      <c r="C455" s="5"/>
      <c r="D455" s="5"/>
      <c r="E455" s="5"/>
      <c r="F455" s="5"/>
      <c r="G455" s="189" t="s">
        <v>401</v>
      </c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90" t="s">
        <v>386</v>
      </c>
      <c r="S455" s="190"/>
      <c r="T455" s="190"/>
      <c r="U455" s="4" t="s">
        <v>402</v>
      </c>
      <c r="V455" s="190"/>
      <c r="W455" s="190"/>
      <c r="X455" s="191">
        <v>5272220</v>
      </c>
      <c r="Y455" s="191"/>
      <c r="Z455" s="191"/>
      <c r="AA455" s="191">
        <v>5272212.7699999996</v>
      </c>
      <c r="AB455" s="191"/>
      <c r="AC455" s="191"/>
      <c r="AD455" s="192">
        <v>99.999862866117113</v>
      </c>
      <c r="AE455" s="192"/>
    </row>
    <row r="456" spans="2:31" ht="15" customHeight="1" x14ac:dyDescent="0.25">
      <c r="B456" s="5"/>
      <c r="C456" s="5"/>
      <c r="D456" s="5"/>
      <c r="E456" s="5"/>
      <c r="F456" s="5"/>
      <c r="G456" s="5"/>
      <c r="H456" s="189" t="s">
        <v>33</v>
      </c>
      <c r="I456" s="189"/>
      <c r="J456" s="189"/>
      <c r="K456" s="189"/>
      <c r="L456" s="189"/>
      <c r="M456" s="189"/>
      <c r="N456" s="189"/>
      <c r="O456" s="189"/>
      <c r="P456" s="189"/>
      <c r="Q456" s="189"/>
      <c r="R456" s="190" t="s">
        <v>386</v>
      </c>
      <c r="S456" s="190"/>
      <c r="T456" s="190"/>
      <c r="U456" s="4" t="s">
        <v>402</v>
      </c>
      <c r="V456" s="190" t="s">
        <v>34</v>
      </c>
      <c r="W456" s="190"/>
      <c r="X456" s="191">
        <v>5272220</v>
      </c>
      <c r="Y456" s="191"/>
      <c r="Z456" s="191"/>
      <c r="AA456" s="191">
        <v>5272212.7699999996</v>
      </c>
      <c r="AB456" s="191"/>
      <c r="AC456" s="191"/>
      <c r="AD456" s="192">
        <v>99.999862866117113</v>
      </c>
      <c r="AE456" s="192"/>
    </row>
    <row r="457" spans="2:31" ht="34.5" customHeight="1" x14ac:dyDescent="0.25">
      <c r="B457" s="5"/>
      <c r="C457" s="5"/>
      <c r="D457" s="5"/>
      <c r="E457" s="5"/>
      <c r="F457" s="5"/>
      <c r="G457" s="5"/>
      <c r="H457" s="6"/>
      <c r="I457" s="189" t="s">
        <v>153</v>
      </c>
      <c r="J457" s="189"/>
      <c r="K457" s="189"/>
      <c r="L457" s="189"/>
      <c r="M457" s="189"/>
      <c r="N457" s="189"/>
      <c r="O457" s="189"/>
      <c r="P457" s="189"/>
      <c r="Q457" s="189"/>
      <c r="R457" s="190" t="s">
        <v>386</v>
      </c>
      <c r="S457" s="190"/>
      <c r="T457" s="190"/>
      <c r="U457" s="4" t="s">
        <v>402</v>
      </c>
      <c r="V457" s="190" t="s">
        <v>154</v>
      </c>
      <c r="W457" s="190"/>
      <c r="X457" s="191">
        <v>5272220</v>
      </c>
      <c r="Y457" s="191"/>
      <c r="Z457" s="191"/>
      <c r="AA457" s="191">
        <v>5272212.7699999996</v>
      </c>
      <c r="AB457" s="191"/>
      <c r="AC457" s="191"/>
      <c r="AD457" s="192">
        <v>99.999862866117113</v>
      </c>
      <c r="AE457" s="192"/>
    </row>
    <row r="458" spans="2:31" ht="23.25" customHeight="1" x14ac:dyDescent="0.25">
      <c r="B458" s="5"/>
      <c r="C458" s="5"/>
      <c r="D458" s="6"/>
      <c r="E458" s="189" t="s">
        <v>403</v>
      </c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90" t="s">
        <v>386</v>
      </c>
      <c r="S458" s="190"/>
      <c r="T458" s="190"/>
      <c r="U458" s="4" t="s">
        <v>404</v>
      </c>
      <c r="V458" s="190"/>
      <c r="W458" s="190"/>
      <c r="X458" s="191">
        <v>70290659.620000005</v>
      </c>
      <c r="Y458" s="191"/>
      <c r="Z458" s="191"/>
      <c r="AA458" s="191">
        <v>52212642.43</v>
      </c>
      <c r="AB458" s="191"/>
      <c r="AC458" s="191"/>
      <c r="AD458" s="192">
        <v>74.281053431946717</v>
      </c>
      <c r="AE458" s="192"/>
    </row>
    <row r="459" spans="2:31" ht="23.25" customHeight="1" x14ac:dyDescent="0.25">
      <c r="B459" s="5"/>
      <c r="C459" s="5"/>
      <c r="D459" s="6"/>
      <c r="E459" s="189" t="s">
        <v>405</v>
      </c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90" t="s">
        <v>386</v>
      </c>
      <c r="S459" s="190"/>
      <c r="T459" s="190"/>
      <c r="U459" s="4" t="s">
        <v>406</v>
      </c>
      <c r="V459" s="190"/>
      <c r="W459" s="190"/>
      <c r="X459" s="191">
        <v>19768327.300000001</v>
      </c>
      <c r="Y459" s="191"/>
      <c r="Z459" s="191"/>
      <c r="AA459" s="191">
        <v>17691600</v>
      </c>
      <c r="AB459" s="191"/>
      <c r="AC459" s="191"/>
      <c r="AD459" s="192">
        <v>89.494673633818266</v>
      </c>
      <c r="AE459" s="192"/>
    </row>
    <row r="460" spans="2:31" ht="23.25" customHeight="1" x14ac:dyDescent="0.25">
      <c r="B460" s="5"/>
      <c r="C460" s="5"/>
      <c r="D460" s="6"/>
      <c r="E460" s="6"/>
      <c r="F460" s="6"/>
      <c r="G460" s="189" t="s">
        <v>407</v>
      </c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90" t="s">
        <v>386</v>
      </c>
      <c r="S460" s="190"/>
      <c r="T460" s="190"/>
      <c r="U460" s="4" t="s">
        <v>408</v>
      </c>
      <c r="V460" s="190"/>
      <c r="W460" s="190"/>
      <c r="X460" s="191">
        <v>19768327.300000001</v>
      </c>
      <c r="Y460" s="191"/>
      <c r="Z460" s="191"/>
      <c r="AA460" s="191">
        <v>17691600</v>
      </c>
      <c r="AB460" s="191"/>
      <c r="AC460" s="191"/>
      <c r="AD460" s="192">
        <v>89.494673633818266</v>
      </c>
      <c r="AE460" s="192"/>
    </row>
    <row r="461" spans="2:31" ht="23.25" customHeight="1" x14ac:dyDescent="0.25">
      <c r="B461" s="5"/>
      <c r="C461" s="5"/>
      <c r="D461" s="5"/>
      <c r="E461" s="5"/>
      <c r="F461" s="5"/>
      <c r="G461" s="189" t="s">
        <v>409</v>
      </c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90" t="s">
        <v>386</v>
      </c>
      <c r="S461" s="190"/>
      <c r="T461" s="190"/>
      <c r="U461" s="4" t="s">
        <v>410</v>
      </c>
      <c r="V461" s="190"/>
      <c r="W461" s="190"/>
      <c r="X461" s="191">
        <v>19768327.300000001</v>
      </c>
      <c r="Y461" s="191"/>
      <c r="Z461" s="191"/>
      <c r="AA461" s="191">
        <v>17691600</v>
      </c>
      <c r="AB461" s="191"/>
      <c r="AC461" s="191"/>
      <c r="AD461" s="192">
        <v>89.494673633818266</v>
      </c>
      <c r="AE461" s="192"/>
    </row>
    <row r="462" spans="2:31" ht="23.25" customHeight="1" x14ac:dyDescent="0.25">
      <c r="B462" s="5"/>
      <c r="C462" s="5"/>
      <c r="D462" s="5"/>
      <c r="E462" s="5"/>
      <c r="F462" s="5"/>
      <c r="G462" s="5"/>
      <c r="H462" s="189" t="s">
        <v>411</v>
      </c>
      <c r="I462" s="189"/>
      <c r="J462" s="189"/>
      <c r="K462" s="189"/>
      <c r="L462" s="189"/>
      <c r="M462" s="189"/>
      <c r="N462" s="189"/>
      <c r="O462" s="189"/>
      <c r="P462" s="189"/>
      <c r="Q462" s="189"/>
      <c r="R462" s="190" t="s">
        <v>386</v>
      </c>
      <c r="S462" s="190"/>
      <c r="T462" s="190"/>
      <c r="U462" s="4" t="s">
        <v>410</v>
      </c>
      <c r="V462" s="190" t="s">
        <v>412</v>
      </c>
      <c r="W462" s="190"/>
      <c r="X462" s="191">
        <v>19768327.300000001</v>
      </c>
      <c r="Y462" s="191"/>
      <c r="Z462" s="191"/>
      <c r="AA462" s="191">
        <v>17691600</v>
      </c>
      <c r="AB462" s="191"/>
      <c r="AC462" s="191"/>
      <c r="AD462" s="192">
        <v>89.494673633818266</v>
      </c>
      <c r="AE462" s="192"/>
    </row>
    <row r="463" spans="2:31" ht="15" customHeight="1" x14ac:dyDescent="0.25">
      <c r="B463" s="5"/>
      <c r="C463" s="5"/>
      <c r="D463" s="5"/>
      <c r="E463" s="5"/>
      <c r="F463" s="5"/>
      <c r="G463" s="5"/>
      <c r="H463" s="6"/>
      <c r="I463" s="189" t="s">
        <v>413</v>
      </c>
      <c r="J463" s="189"/>
      <c r="K463" s="189"/>
      <c r="L463" s="189"/>
      <c r="M463" s="189"/>
      <c r="N463" s="189"/>
      <c r="O463" s="189"/>
      <c r="P463" s="189"/>
      <c r="Q463" s="189"/>
      <c r="R463" s="190" t="s">
        <v>386</v>
      </c>
      <c r="S463" s="190"/>
      <c r="T463" s="190"/>
      <c r="U463" s="4" t="s">
        <v>410</v>
      </c>
      <c r="V463" s="190" t="s">
        <v>414</v>
      </c>
      <c r="W463" s="190"/>
      <c r="X463" s="191">
        <v>19768327.300000001</v>
      </c>
      <c r="Y463" s="191"/>
      <c r="Z463" s="191"/>
      <c r="AA463" s="191">
        <v>17691600</v>
      </c>
      <c r="AB463" s="191"/>
      <c r="AC463" s="191"/>
      <c r="AD463" s="192">
        <v>89.494673633818266</v>
      </c>
      <c r="AE463" s="192"/>
    </row>
    <row r="464" spans="2:31" ht="34.5" customHeight="1" x14ac:dyDescent="0.25">
      <c r="B464" s="5"/>
      <c r="C464" s="5"/>
      <c r="D464" s="6"/>
      <c r="E464" s="189" t="s">
        <v>415</v>
      </c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90" t="s">
        <v>386</v>
      </c>
      <c r="S464" s="190"/>
      <c r="T464" s="190"/>
      <c r="U464" s="4" t="s">
        <v>416</v>
      </c>
      <c r="V464" s="190"/>
      <c r="W464" s="190"/>
      <c r="X464" s="191">
        <v>50522332.32</v>
      </c>
      <c r="Y464" s="191"/>
      <c r="Z464" s="191"/>
      <c r="AA464" s="191">
        <v>34521042.43</v>
      </c>
      <c r="AB464" s="191"/>
      <c r="AC464" s="191"/>
      <c r="AD464" s="192">
        <v>68.328283443744226</v>
      </c>
      <c r="AE464" s="192"/>
    </row>
    <row r="465" spans="2:31" ht="23.25" customHeight="1" x14ac:dyDescent="0.25">
      <c r="B465" s="5"/>
      <c r="C465" s="5"/>
      <c r="D465" s="6"/>
      <c r="E465" s="6"/>
      <c r="F465" s="6"/>
      <c r="G465" s="189" t="s">
        <v>407</v>
      </c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90" t="s">
        <v>386</v>
      </c>
      <c r="S465" s="190"/>
      <c r="T465" s="190"/>
      <c r="U465" s="4" t="s">
        <v>417</v>
      </c>
      <c r="V465" s="190"/>
      <c r="W465" s="190"/>
      <c r="X465" s="191">
        <v>50522332.32</v>
      </c>
      <c r="Y465" s="191"/>
      <c r="Z465" s="191"/>
      <c r="AA465" s="191">
        <v>34521042.43</v>
      </c>
      <c r="AB465" s="191"/>
      <c r="AC465" s="191"/>
      <c r="AD465" s="192">
        <v>68.328283443744226</v>
      </c>
      <c r="AE465" s="192"/>
    </row>
    <row r="466" spans="2:31" ht="23.25" customHeight="1" x14ac:dyDescent="0.25">
      <c r="B466" s="5"/>
      <c r="C466" s="5"/>
      <c r="D466" s="5"/>
      <c r="E466" s="5"/>
      <c r="F466" s="5"/>
      <c r="G466" s="189" t="s">
        <v>409</v>
      </c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90" t="s">
        <v>386</v>
      </c>
      <c r="S466" s="190"/>
      <c r="T466" s="190"/>
      <c r="U466" s="4" t="s">
        <v>418</v>
      </c>
      <c r="V466" s="190"/>
      <c r="W466" s="190"/>
      <c r="X466" s="191">
        <v>50522332.32</v>
      </c>
      <c r="Y466" s="191"/>
      <c r="Z466" s="191"/>
      <c r="AA466" s="191">
        <v>34521042.43</v>
      </c>
      <c r="AB466" s="191"/>
      <c r="AC466" s="191"/>
      <c r="AD466" s="192">
        <v>68.328283443744226</v>
      </c>
      <c r="AE466" s="192"/>
    </row>
    <row r="467" spans="2:31" ht="23.25" customHeight="1" x14ac:dyDescent="0.25">
      <c r="B467" s="5"/>
      <c r="C467" s="5"/>
      <c r="D467" s="5"/>
      <c r="E467" s="5"/>
      <c r="F467" s="5"/>
      <c r="G467" s="5"/>
      <c r="H467" s="189" t="s">
        <v>411</v>
      </c>
      <c r="I467" s="189"/>
      <c r="J467" s="189"/>
      <c r="K467" s="189"/>
      <c r="L467" s="189"/>
      <c r="M467" s="189"/>
      <c r="N467" s="189"/>
      <c r="O467" s="189"/>
      <c r="P467" s="189"/>
      <c r="Q467" s="189"/>
      <c r="R467" s="190" t="s">
        <v>386</v>
      </c>
      <c r="S467" s="190"/>
      <c r="T467" s="190"/>
      <c r="U467" s="4" t="s">
        <v>418</v>
      </c>
      <c r="V467" s="190" t="s">
        <v>412</v>
      </c>
      <c r="W467" s="190"/>
      <c r="X467" s="191">
        <v>50522332.32</v>
      </c>
      <c r="Y467" s="191"/>
      <c r="Z467" s="191"/>
      <c r="AA467" s="191">
        <v>34521042.43</v>
      </c>
      <c r="AB467" s="191"/>
      <c r="AC467" s="191"/>
      <c r="AD467" s="192">
        <v>68.328283443744226</v>
      </c>
      <c r="AE467" s="192"/>
    </row>
    <row r="468" spans="2:31" ht="15" customHeight="1" x14ac:dyDescent="0.25">
      <c r="B468" s="5"/>
      <c r="C468" s="5"/>
      <c r="D468" s="5"/>
      <c r="E468" s="5"/>
      <c r="F468" s="5"/>
      <c r="G468" s="5"/>
      <c r="H468" s="6"/>
      <c r="I468" s="189" t="s">
        <v>413</v>
      </c>
      <c r="J468" s="189"/>
      <c r="K468" s="189"/>
      <c r="L468" s="189"/>
      <c r="M468" s="189"/>
      <c r="N468" s="189"/>
      <c r="O468" s="189"/>
      <c r="P468" s="189"/>
      <c r="Q468" s="189"/>
      <c r="R468" s="190" t="s">
        <v>386</v>
      </c>
      <c r="S468" s="190"/>
      <c r="T468" s="190"/>
      <c r="U468" s="4" t="s">
        <v>418</v>
      </c>
      <c r="V468" s="190" t="s">
        <v>414</v>
      </c>
      <c r="W468" s="190"/>
      <c r="X468" s="191">
        <v>50522332.32</v>
      </c>
      <c r="Y468" s="191"/>
      <c r="Z468" s="191"/>
      <c r="AA468" s="191">
        <v>34521042.43</v>
      </c>
      <c r="AB468" s="191"/>
      <c r="AC468" s="191"/>
      <c r="AD468" s="192">
        <v>68.328283443744226</v>
      </c>
      <c r="AE468" s="192"/>
    </row>
    <row r="469" spans="2:31" ht="15" customHeight="1" x14ac:dyDescent="0.25">
      <c r="B469" s="5"/>
      <c r="C469" s="5"/>
      <c r="D469" s="6"/>
      <c r="E469" s="189" t="s">
        <v>113</v>
      </c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90" t="s">
        <v>386</v>
      </c>
      <c r="S469" s="190"/>
      <c r="T469" s="190"/>
      <c r="U469" s="4" t="s">
        <v>114</v>
      </c>
      <c r="V469" s="190"/>
      <c r="W469" s="190"/>
      <c r="X469" s="191">
        <v>621848.91</v>
      </c>
      <c r="Y469" s="191"/>
      <c r="Z469" s="191"/>
      <c r="AA469" s="191">
        <v>0</v>
      </c>
      <c r="AB469" s="191"/>
      <c r="AC469" s="191"/>
      <c r="AD469" s="192">
        <v>0</v>
      </c>
      <c r="AE469" s="192"/>
    </row>
    <row r="470" spans="2:31" ht="23.25" customHeight="1" x14ac:dyDescent="0.25">
      <c r="B470" s="5"/>
      <c r="C470" s="5"/>
      <c r="D470" s="5"/>
      <c r="E470" s="5"/>
      <c r="F470" s="5"/>
      <c r="G470" s="189" t="s">
        <v>277</v>
      </c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90" t="s">
        <v>386</v>
      </c>
      <c r="S470" s="190"/>
      <c r="T470" s="190"/>
      <c r="U470" s="4" t="s">
        <v>278</v>
      </c>
      <c r="V470" s="190"/>
      <c r="W470" s="190"/>
      <c r="X470" s="191">
        <v>621848.91</v>
      </c>
      <c r="Y470" s="191"/>
      <c r="Z470" s="191"/>
      <c r="AA470" s="191">
        <v>0</v>
      </c>
      <c r="AB470" s="191"/>
      <c r="AC470" s="191"/>
      <c r="AD470" s="192">
        <v>0</v>
      </c>
      <c r="AE470" s="192"/>
    </row>
    <row r="471" spans="2:31" ht="23.25" customHeight="1" x14ac:dyDescent="0.25">
      <c r="B471" s="5"/>
      <c r="C471" s="5"/>
      <c r="D471" s="5"/>
      <c r="E471" s="5"/>
      <c r="F471" s="5"/>
      <c r="G471" s="5"/>
      <c r="H471" s="189" t="s">
        <v>29</v>
      </c>
      <c r="I471" s="189"/>
      <c r="J471" s="189"/>
      <c r="K471" s="189"/>
      <c r="L471" s="189"/>
      <c r="M471" s="189"/>
      <c r="N471" s="189"/>
      <c r="O471" s="189"/>
      <c r="P471" s="189"/>
      <c r="Q471" s="189"/>
      <c r="R471" s="190" t="s">
        <v>386</v>
      </c>
      <c r="S471" s="190"/>
      <c r="T471" s="190"/>
      <c r="U471" s="4" t="s">
        <v>278</v>
      </c>
      <c r="V471" s="190" t="s">
        <v>30</v>
      </c>
      <c r="W471" s="190"/>
      <c r="X471" s="191">
        <v>621848.91</v>
      </c>
      <c r="Y471" s="191"/>
      <c r="Z471" s="191"/>
      <c r="AA471" s="191">
        <v>0</v>
      </c>
      <c r="AB471" s="191"/>
      <c r="AC471" s="191"/>
      <c r="AD471" s="192">
        <v>0</v>
      </c>
      <c r="AE471" s="192"/>
    </row>
    <row r="472" spans="2:31" ht="23.25" customHeight="1" x14ac:dyDescent="0.25">
      <c r="B472" s="5"/>
      <c r="C472" s="5"/>
      <c r="D472" s="5"/>
      <c r="E472" s="5"/>
      <c r="F472" s="5"/>
      <c r="G472" s="5"/>
      <c r="H472" s="6"/>
      <c r="I472" s="189" t="s">
        <v>31</v>
      </c>
      <c r="J472" s="189"/>
      <c r="K472" s="189"/>
      <c r="L472" s="189"/>
      <c r="M472" s="189"/>
      <c r="N472" s="189"/>
      <c r="O472" s="189"/>
      <c r="P472" s="189"/>
      <c r="Q472" s="189"/>
      <c r="R472" s="190" t="s">
        <v>386</v>
      </c>
      <c r="S472" s="190"/>
      <c r="T472" s="190"/>
      <c r="U472" s="4" t="s">
        <v>278</v>
      </c>
      <c r="V472" s="190" t="s">
        <v>32</v>
      </c>
      <c r="W472" s="190"/>
      <c r="X472" s="191">
        <v>621848.91</v>
      </c>
      <c r="Y472" s="191"/>
      <c r="Z472" s="191"/>
      <c r="AA472" s="191">
        <v>0</v>
      </c>
      <c r="AB472" s="191"/>
      <c r="AC472" s="191"/>
      <c r="AD472" s="192">
        <v>0</v>
      </c>
      <c r="AE472" s="192"/>
    </row>
    <row r="473" spans="2:31" ht="15" customHeight="1" x14ac:dyDescent="0.25">
      <c r="B473" s="5"/>
      <c r="C473" s="189" t="s">
        <v>419</v>
      </c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90" t="s">
        <v>420</v>
      </c>
      <c r="S473" s="190"/>
      <c r="T473" s="190"/>
      <c r="U473" s="4"/>
      <c r="V473" s="190"/>
      <c r="W473" s="190"/>
      <c r="X473" s="191">
        <v>267227581.96000001</v>
      </c>
      <c r="Y473" s="191"/>
      <c r="Z473" s="191"/>
      <c r="AA473" s="191">
        <v>103426575</v>
      </c>
      <c r="AB473" s="191"/>
      <c r="AC473" s="191"/>
      <c r="AD473" s="192">
        <v>38.703555314691066</v>
      </c>
      <c r="AE473" s="192"/>
    </row>
    <row r="474" spans="2:31" ht="15" customHeight="1" x14ac:dyDescent="0.25">
      <c r="B474" s="5"/>
      <c r="C474" s="5"/>
      <c r="D474" s="6"/>
      <c r="E474" s="189" t="s">
        <v>283</v>
      </c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90" t="s">
        <v>420</v>
      </c>
      <c r="S474" s="190"/>
      <c r="T474" s="190"/>
      <c r="U474" s="4" t="s">
        <v>284</v>
      </c>
      <c r="V474" s="190"/>
      <c r="W474" s="190"/>
      <c r="X474" s="191">
        <v>122726725.81999999</v>
      </c>
      <c r="Y474" s="191"/>
      <c r="Z474" s="191"/>
      <c r="AA474" s="191">
        <v>11642406.550000001</v>
      </c>
      <c r="AB474" s="191"/>
      <c r="AC474" s="191"/>
      <c r="AD474" s="192">
        <v>9.4864476113178533</v>
      </c>
      <c r="AE474" s="192"/>
    </row>
    <row r="475" spans="2:31" ht="15" customHeight="1" x14ac:dyDescent="0.25">
      <c r="B475" s="5"/>
      <c r="C475" s="5"/>
      <c r="D475" s="6"/>
      <c r="E475" s="189" t="s">
        <v>305</v>
      </c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90" t="s">
        <v>420</v>
      </c>
      <c r="S475" s="190"/>
      <c r="T475" s="190"/>
      <c r="U475" s="4" t="s">
        <v>306</v>
      </c>
      <c r="V475" s="190"/>
      <c r="W475" s="190"/>
      <c r="X475" s="191">
        <v>122726725.81999999</v>
      </c>
      <c r="Y475" s="191"/>
      <c r="Z475" s="191"/>
      <c r="AA475" s="191">
        <v>11642406.550000001</v>
      </c>
      <c r="AB475" s="191"/>
      <c r="AC475" s="191"/>
      <c r="AD475" s="192">
        <v>9.4864476113178533</v>
      </c>
      <c r="AE475" s="192"/>
    </row>
    <row r="476" spans="2:31" ht="23.25" customHeight="1" x14ac:dyDescent="0.25">
      <c r="B476" s="5"/>
      <c r="C476" s="5"/>
      <c r="D476" s="6"/>
      <c r="E476" s="6"/>
      <c r="F476" s="6"/>
      <c r="G476" s="189" t="s">
        <v>421</v>
      </c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90" t="s">
        <v>420</v>
      </c>
      <c r="S476" s="190"/>
      <c r="T476" s="190"/>
      <c r="U476" s="4" t="s">
        <v>422</v>
      </c>
      <c r="V476" s="190"/>
      <c r="W476" s="190"/>
      <c r="X476" s="191">
        <v>122726725.81999999</v>
      </c>
      <c r="Y476" s="191"/>
      <c r="Z476" s="191"/>
      <c r="AA476" s="191">
        <v>11642406.550000001</v>
      </c>
      <c r="AB476" s="191"/>
      <c r="AC476" s="191"/>
      <c r="AD476" s="192">
        <v>9.4864476113178533</v>
      </c>
      <c r="AE476" s="192"/>
    </row>
    <row r="477" spans="2:31" ht="34.5" customHeight="1" x14ac:dyDescent="0.25">
      <c r="B477" s="5"/>
      <c r="C477" s="5"/>
      <c r="D477" s="5"/>
      <c r="E477" s="5"/>
      <c r="F477" s="5"/>
      <c r="G477" s="189" t="s">
        <v>423</v>
      </c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90" t="s">
        <v>420</v>
      </c>
      <c r="S477" s="190"/>
      <c r="T477" s="190"/>
      <c r="U477" s="4" t="s">
        <v>424</v>
      </c>
      <c r="V477" s="190"/>
      <c r="W477" s="190"/>
      <c r="X477" s="191">
        <v>122726725.81999999</v>
      </c>
      <c r="Y477" s="191"/>
      <c r="Z477" s="191"/>
      <c r="AA477" s="191">
        <v>11642406.550000001</v>
      </c>
      <c r="AB477" s="191"/>
      <c r="AC477" s="191"/>
      <c r="AD477" s="192">
        <v>9.4864476113178533</v>
      </c>
      <c r="AE477" s="192"/>
    </row>
    <row r="478" spans="2:31" ht="23.25" customHeight="1" x14ac:dyDescent="0.25">
      <c r="B478" s="5"/>
      <c r="C478" s="5"/>
      <c r="D478" s="5"/>
      <c r="E478" s="5"/>
      <c r="F478" s="5"/>
      <c r="G478" s="5"/>
      <c r="H478" s="189" t="s">
        <v>411</v>
      </c>
      <c r="I478" s="189"/>
      <c r="J478" s="189"/>
      <c r="K478" s="189"/>
      <c r="L478" s="189"/>
      <c r="M478" s="189"/>
      <c r="N478" s="189"/>
      <c r="O478" s="189"/>
      <c r="P478" s="189"/>
      <c r="Q478" s="189"/>
      <c r="R478" s="190" t="s">
        <v>420</v>
      </c>
      <c r="S478" s="190"/>
      <c r="T478" s="190"/>
      <c r="U478" s="4" t="s">
        <v>424</v>
      </c>
      <c r="V478" s="190" t="s">
        <v>412</v>
      </c>
      <c r="W478" s="190"/>
      <c r="X478" s="191">
        <v>122726725.81999999</v>
      </c>
      <c r="Y478" s="191"/>
      <c r="Z478" s="191"/>
      <c r="AA478" s="191">
        <v>11642406.550000001</v>
      </c>
      <c r="AB478" s="191"/>
      <c r="AC478" s="191"/>
      <c r="AD478" s="192">
        <v>9.4864476113178533</v>
      </c>
      <c r="AE478" s="192"/>
    </row>
    <row r="479" spans="2:31" ht="15" customHeight="1" x14ac:dyDescent="0.25">
      <c r="B479" s="5"/>
      <c r="C479" s="5"/>
      <c r="D479" s="5"/>
      <c r="E479" s="5"/>
      <c r="F479" s="5"/>
      <c r="G479" s="5"/>
      <c r="H479" s="6"/>
      <c r="I479" s="189" t="s">
        <v>413</v>
      </c>
      <c r="J479" s="189"/>
      <c r="K479" s="189"/>
      <c r="L479" s="189"/>
      <c r="M479" s="189"/>
      <c r="N479" s="189"/>
      <c r="O479" s="189"/>
      <c r="P479" s="189"/>
      <c r="Q479" s="189"/>
      <c r="R479" s="190" t="s">
        <v>420</v>
      </c>
      <c r="S479" s="190"/>
      <c r="T479" s="190"/>
      <c r="U479" s="4" t="s">
        <v>424</v>
      </c>
      <c r="V479" s="190" t="s">
        <v>414</v>
      </c>
      <c r="W479" s="190"/>
      <c r="X479" s="191">
        <v>122726725.81999999</v>
      </c>
      <c r="Y479" s="191"/>
      <c r="Z479" s="191"/>
      <c r="AA479" s="191">
        <v>11642406.550000001</v>
      </c>
      <c r="AB479" s="191"/>
      <c r="AC479" s="191"/>
      <c r="AD479" s="192">
        <v>9.4864476113178533</v>
      </c>
      <c r="AE479" s="192"/>
    </row>
    <row r="480" spans="2:31" ht="23.25" customHeight="1" x14ac:dyDescent="0.25">
      <c r="B480" s="5"/>
      <c r="C480" s="5"/>
      <c r="D480" s="6"/>
      <c r="E480" s="189" t="s">
        <v>71</v>
      </c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90" t="s">
        <v>420</v>
      </c>
      <c r="S480" s="190"/>
      <c r="T480" s="190"/>
      <c r="U480" s="4" t="s">
        <v>72</v>
      </c>
      <c r="V480" s="190"/>
      <c r="W480" s="190"/>
      <c r="X480" s="191">
        <v>100310576.97</v>
      </c>
      <c r="Y480" s="191"/>
      <c r="Z480" s="191"/>
      <c r="AA480" s="191">
        <v>60168763.109999999</v>
      </c>
      <c r="AB480" s="191"/>
      <c r="AC480" s="191"/>
      <c r="AD480" s="192">
        <v>59.982471367894476</v>
      </c>
      <c r="AE480" s="192"/>
    </row>
    <row r="481" spans="2:31" ht="15" customHeight="1" x14ac:dyDescent="0.25">
      <c r="B481" s="5"/>
      <c r="C481" s="5"/>
      <c r="D481" s="6"/>
      <c r="E481" s="189" t="s">
        <v>425</v>
      </c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90" t="s">
        <v>420</v>
      </c>
      <c r="S481" s="190"/>
      <c r="T481" s="190"/>
      <c r="U481" s="4" t="s">
        <v>426</v>
      </c>
      <c r="V481" s="190"/>
      <c r="W481" s="190"/>
      <c r="X481" s="191">
        <v>9673081.9499999993</v>
      </c>
      <c r="Y481" s="191"/>
      <c r="Z481" s="191"/>
      <c r="AA481" s="191">
        <v>5145634.07</v>
      </c>
      <c r="AB481" s="191"/>
      <c r="AC481" s="191"/>
      <c r="AD481" s="192">
        <v>53.195394152532749</v>
      </c>
      <c r="AE481" s="192"/>
    </row>
    <row r="482" spans="2:31" ht="45.75" customHeight="1" x14ac:dyDescent="0.25">
      <c r="B482" s="5"/>
      <c r="C482" s="5"/>
      <c r="D482" s="6"/>
      <c r="E482" s="6"/>
      <c r="F482" s="6"/>
      <c r="G482" s="189" t="s">
        <v>427</v>
      </c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90" t="s">
        <v>420</v>
      </c>
      <c r="S482" s="190"/>
      <c r="T482" s="190"/>
      <c r="U482" s="4" t="s">
        <v>428</v>
      </c>
      <c r="V482" s="190"/>
      <c r="W482" s="190"/>
      <c r="X482" s="191">
        <v>9673081.9499999993</v>
      </c>
      <c r="Y482" s="191"/>
      <c r="Z482" s="191"/>
      <c r="AA482" s="191">
        <v>5145634.07</v>
      </c>
      <c r="AB482" s="191"/>
      <c r="AC482" s="191"/>
      <c r="AD482" s="192">
        <v>53.195394152532749</v>
      </c>
      <c r="AE482" s="192"/>
    </row>
    <row r="483" spans="2:31" ht="34.5" customHeight="1" x14ac:dyDescent="0.25">
      <c r="B483" s="5"/>
      <c r="C483" s="5"/>
      <c r="D483" s="5"/>
      <c r="E483" s="5"/>
      <c r="F483" s="5"/>
      <c r="G483" s="189" t="s">
        <v>429</v>
      </c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90" t="s">
        <v>420</v>
      </c>
      <c r="S483" s="190"/>
      <c r="T483" s="190"/>
      <c r="U483" s="4" t="s">
        <v>430</v>
      </c>
      <c r="V483" s="190"/>
      <c r="W483" s="190"/>
      <c r="X483" s="191">
        <v>6134000</v>
      </c>
      <c r="Y483" s="191"/>
      <c r="Z483" s="191"/>
      <c r="AA483" s="191">
        <v>4637920.12</v>
      </c>
      <c r="AB483" s="191"/>
      <c r="AC483" s="191"/>
      <c r="AD483" s="192">
        <v>75.610044343006194</v>
      </c>
      <c r="AE483" s="192"/>
    </row>
    <row r="484" spans="2:31" ht="15" customHeight="1" x14ac:dyDescent="0.25">
      <c r="B484" s="5"/>
      <c r="C484" s="5"/>
      <c r="D484" s="5"/>
      <c r="E484" s="5"/>
      <c r="F484" s="5"/>
      <c r="G484" s="5"/>
      <c r="H484" s="189" t="s">
        <v>33</v>
      </c>
      <c r="I484" s="189"/>
      <c r="J484" s="189"/>
      <c r="K484" s="189"/>
      <c r="L484" s="189"/>
      <c r="M484" s="189"/>
      <c r="N484" s="189"/>
      <c r="O484" s="189"/>
      <c r="P484" s="189"/>
      <c r="Q484" s="189"/>
      <c r="R484" s="190" t="s">
        <v>420</v>
      </c>
      <c r="S484" s="190"/>
      <c r="T484" s="190"/>
      <c r="U484" s="4" t="s">
        <v>430</v>
      </c>
      <c r="V484" s="190" t="s">
        <v>34</v>
      </c>
      <c r="W484" s="190"/>
      <c r="X484" s="191">
        <v>6134000</v>
      </c>
      <c r="Y484" s="191"/>
      <c r="Z484" s="191"/>
      <c r="AA484" s="191">
        <v>4637920.12</v>
      </c>
      <c r="AB484" s="191"/>
      <c r="AC484" s="191"/>
      <c r="AD484" s="192">
        <v>75.610044343006194</v>
      </c>
      <c r="AE484" s="192"/>
    </row>
    <row r="485" spans="2:31" ht="34.5" customHeight="1" x14ac:dyDescent="0.25">
      <c r="B485" s="5"/>
      <c r="C485" s="5"/>
      <c r="D485" s="5"/>
      <c r="E485" s="5"/>
      <c r="F485" s="5"/>
      <c r="G485" s="5"/>
      <c r="H485" s="6"/>
      <c r="I485" s="189" t="s">
        <v>153</v>
      </c>
      <c r="J485" s="189"/>
      <c r="K485" s="189"/>
      <c r="L485" s="189"/>
      <c r="M485" s="189"/>
      <c r="N485" s="189"/>
      <c r="O485" s="189"/>
      <c r="P485" s="189"/>
      <c r="Q485" s="189"/>
      <c r="R485" s="190" t="s">
        <v>420</v>
      </c>
      <c r="S485" s="190"/>
      <c r="T485" s="190"/>
      <c r="U485" s="4" t="s">
        <v>430</v>
      </c>
      <c r="V485" s="190" t="s">
        <v>154</v>
      </c>
      <c r="W485" s="190"/>
      <c r="X485" s="191">
        <v>6134000</v>
      </c>
      <c r="Y485" s="191"/>
      <c r="Z485" s="191"/>
      <c r="AA485" s="191">
        <v>4637920.12</v>
      </c>
      <c r="AB485" s="191"/>
      <c r="AC485" s="191"/>
      <c r="AD485" s="192">
        <v>75.610044343006194</v>
      </c>
      <c r="AE485" s="192"/>
    </row>
    <row r="486" spans="2:31" ht="23.25" customHeight="1" x14ac:dyDescent="0.25">
      <c r="B486" s="5"/>
      <c r="C486" s="5"/>
      <c r="D486" s="5"/>
      <c r="E486" s="5"/>
      <c r="F486" s="5"/>
      <c r="G486" s="189" t="s">
        <v>431</v>
      </c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90" t="s">
        <v>420</v>
      </c>
      <c r="S486" s="190"/>
      <c r="T486" s="190"/>
      <c r="U486" s="4" t="s">
        <v>432</v>
      </c>
      <c r="V486" s="190"/>
      <c r="W486" s="190"/>
      <c r="X486" s="191">
        <v>539081.94999999995</v>
      </c>
      <c r="Y486" s="191"/>
      <c r="Z486" s="191"/>
      <c r="AA486" s="191">
        <v>507713.95</v>
      </c>
      <c r="AB486" s="191"/>
      <c r="AC486" s="191"/>
      <c r="AD486" s="192">
        <v>94.181218644029912</v>
      </c>
      <c r="AE486" s="192"/>
    </row>
    <row r="487" spans="2:31" ht="23.25" customHeight="1" x14ac:dyDescent="0.25">
      <c r="B487" s="5"/>
      <c r="C487" s="5"/>
      <c r="D487" s="5"/>
      <c r="E487" s="5"/>
      <c r="F487" s="5"/>
      <c r="G487" s="5"/>
      <c r="H487" s="189" t="s">
        <v>29</v>
      </c>
      <c r="I487" s="189"/>
      <c r="J487" s="189"/>
      <c r="K487" s="189"/>
      <c r="L487" s="189"/>
      <c r="M487" s="189"/>
      <c r="N487" s="189"/>
      <c r="O487" s="189"/>
      <c r="P487" s="189"/>
      <c r="Q487" s="189"/>
      <c r="R487" s="190" t="s">
        <v>420</v>
      </c>
      <c r="S487" s="190"/>
      <c r="T487" s="190"/>
      <c r="U487" s="4" t="s">
        <v>432</v>
      </c>
      <c r="V487" s="190" t="s">
        <v>30</v>
      </c>
      <c r="W487" s="190"/>
      <c r="X487" s="191">
        <v>539081.94999999995</v>
      </c>
      <c r="Y487" s="191"/>
      <c r="Z487" s="191"/>
      <c r="AA487" s="191">
        <v>507713.95</v>
      </c>
      <c r="AB487" s="191"/>
      <c r="AC487" s="191"/>
      <c r="AD487" s="192">
        <v>94.181218644029912</v>
      </c>
      <c r="AE487" s="192"/>
    </row>
    <row r="488" spans="2:31" ht="23.25" customHeight="1" x14ac:dyDescent="0.25">
      <c r="B488" s="5"/>
      <c r="C488" s="5"/>
      <c r="D488" s="5"/>
      <c r="E488" s="5"/>
      <c r="F488" s="5"/>
      <c r="G488" s="5"/>
      <c r="H488" s="6"/>
      <c r="I488" s="189" t="s">
        <v>31</v>
      </c>
      <c r="J488" s="189"/>
      <c r="K488" s="189"/>
      <c r="L488" s="189"/>
      <c r="M488" s="189"/>
      <c r="N488" s="189"/>
      <c r="O488" s="189"/>
      <c r="P488" s="189"/>
      <c r="Q488" s="189"/>
      <c r="R488" s="190" t="s">
        <v>420</v>
      </c>
      <c r="S488" s="190"/>
      <c r="T488" s="190"/>
      <c r="U488" s="4" t="s">
        <v>432</v>
      </c>
      <c r="V488" s="190" t="s">
        <v>32</v>
      </c>
      <c r="W488" s="190"/>
      <c r="X488" s="191">
        <v>539081.94999999995</v>
      </c>
      <c r="Y488" s="191"/>
      <c r="Z488" s="191"/>
      <c r="AA488" s="191">
        <v>507713.95</v>
      </c>
      <c r="AB488" s="191"/>
      <c r="AC488" s="191"/>
      <c r="AD488" s="192">
        <v>94.181218644029912</v>
      </c>
      <c r="AE488" s="192"/>
    </row>
    <row r="489" spans="2:31" ht="23.25" customHeight="1" x14ac:dyDescent="0.25">
      <c r="B489" s="5"/>
      <c r="C489" s="5"/>
      <c r="D489" s="5"/>
      <c r="E489" s="5"/>
      <c r="F489" s="5"/>
      <c r="G489" s="189" t="s">
        <v>433</v>
      </c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90" t="s">
        <v>420</v>
      </c>
      <c r="S489" s="190"/>
      <c r="T489" s="190"/>
      <c r="U489" s="4" t="s">
        <v>434</v>
      </c>
      <c r="V489" s="190"/>
      <c r="W489" s="190"/>
      <c r="X489" s="191">
        <v>3000000</v>
      </c>
      <c r="Y489" s="191"/>
      <c r="Z489" s="191"/>
      <c r="AA489" s="191">
        <v>0</v>
      </c>
      <c r="AB489" s="191"/>
      <c r="AC489" s="191"/>
      <c r="AD489" s="192">
        <v>0</v>
      </c>
      <c r="AE489" s="192"/>
    </row>
    <row r="490" spans="2:31" ht="23.25" customHeight="1" x14ac:dyDescent="0.25">
      <c r="B490" s="5"/>
      <c r="C490" s="5"/>
      <c r="D490" s="5"/>
      <c r="E490" s="5"/>
      <c r="F490" s="5"/>
      <c r="G490" s="5"/>
      <c r="H490" s="189" t="s">
        <v>411</v>
      </c>
      <c r="I490" s="189"/>
      <c r="J490" s="189"/>
      <c r="K490" s="189"/>
      <c r="L490" s="189"/>
      <c r="M490" s="189"/>
      <c r="N490" s="189"/>
      <c r="O490" s="189"/>
      <c r="P490" s="189"/>
      <c r="Q490" s="189"/>
      <c r="R490" s="190" t="s">
        <v>420</v>
      </c>
      <c r="S490" s="190"/>
      <c r="T490" s="190"/>
      <c r="U490" s="4" t="s">
        <v>434</v>
      </c>
      <c r="V490" s="190" t="s">
        <v>412</v>
      </c>
      <c r="W490" s="190"/>
      <c r="X490" s="191">
        <v>3000000</v>
      </c>
      <c r="Y490" s="191"/>
      <c r="Z490" s="191"/>
      <c r="AA490" s="191">
        <v>0</v>
      </c>
      <c r="AB490" s="191"/>
      <c r="AC490" s="191"/>
      <c r="AD490" s="192">
        <v>0</v>
      </c>
      <c r="AE490" s="192"/>
    </row>
    <row r="491" spans="2:31" ht="15" customHeight="1" x14ac:dyDescent="0.25">
      <c r="B491" s="5"/>
      <c r="C491" s="5"/>
      <c r="D491" s="5"/>
      <c r="E491" s="5"/>
      <c r="F491" s="5"/>
      <c r="G491" s="5"/>
      <c r="H491" s="6"/>
      <c r="I491" s="189" t="s">
        <v>413</v>
      </c>
      <c r="J491" s="189"/>
      <c r="K491" s="189"/>
      <c r="L491" s="189"/>
      <c r="M491" s="189"/>
      <c r="N491" s="189"/>
      <c r="O491" s="189"/>
      <c r="P491" s="189"/>
      <c r="Q491" s="189"/>
      <c r="R491" s="190" t="s">
        <v>420</v>
      </c>
      <c r="S491" s="190"/>
      <c r="T491" s="190"/>
      <c r="U491" s="4" t="s">
        <v>434</v>
      </c>
      <c r="V491" s="190" t="s">
        <v>414</v>
      </c>
      <c r="W491" s="190"/>
      <c r="X491" s="191">
        <v>3000000</v>
      </c>
      <c r="Y491" s="191"/>
      <c r="Z491" s="191"/>
      <c r="AA491" s="191">
        <v>0</v>
      </c>
      <c r="AB491" s="191"/>
      <c r="AC491" s="191"/>
      <c r="AD491" s="192">
        <v>0</v>
      </c>
      <c r="AE491" s="192"/>
    </row>
    <row r="492" spans="2:31" ht="15" customHeight="1" x14ac:dyDescent="0.25">
      <c r="B492" s="5"/>
      <c r="C492" s="5"/>
      <c r="D492" s="6"/>
      <c r="E492" s="189" t="s">
        <v>435</v>
      </c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90" t="s">
        <v>420</v>
      </c>
      <c r="S492" s="190"/>
      <c r="T492" s="190"/>
      <c r="U492" s="4" t="s">
        <v>436</v>
      </c>
      <c r="V492" s="190"/>
      <c r="W492" s="190"/>
      <c r="X492" s="191">
        <v>1329798.69</v>
      </c>
      <c r="Y492" s="191"/>
      <c r="Z492" s="191"/>
      <c r="AA492" s="191">
        <v>329798.69</v>
      </c>
      <c r="AB492" s="191"/>
      <c r="AC492" s="191"/>
      <c r="AD492" s="192">
        <v>24.800647833394997</v>
      </c>
      <c r="AE492" s="192"/>
    </row>
    <row r="493" spans="2:31" ht="45.75" customHeight="1" x14ac:dyDescent="0.25">
      <c r="B493" s="5"/>
      <c r="C493" s="5"/>
      <c r="D493" s="6"/>
      <c r="E493" s="6"/>
      <c r="F493" s="6"/>
      <c r="G493" s="189" t="s">
        <v>437</v>
      </c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90" t="s">
        <v>420</v>
      </c>
      <c r="S493" s="190"/>
      <c r="T493" s="190"/>
      <c r="U493" s="4" t="s">
        <v>438</v>
      </c>
      <c r="V493" s="190"/>
      <c r="W493" s="190"/>
      <c r="X493" s="191">
        <v>1329798.69</v>
      </c>
      <c r="Y493" s="191"/>
      <c r="Z493" s="191"/>
      <c r="AA493" s="191">
        <v>329798.69</v>
      </c>
      <c r="AB493" s="191"/>
      <c r="AC493" s="191"/>
      <c r="AD493" s="192">
        <v>24.800647833394997</v>
      </c>
      <c r="AE493" s="192"/>
    </row>
    <row r="494" spans="2:31" ht="23.25" customHeight="1" x14ac:dyDescent="0.25">
      <c r="B494" s="5"/>
      <c r="C494" s="5"/>
      <c r="D494" s="5"/>
      <c r="E494" s="5"/>
      <c r="F494" s="5"/>
      <c r="G494" s="189" t="s">
        <v>439</v>
      </c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90" t="s">
        <v>420</v>
      </c>
      <c r="S494" s="190"/>
      <c r="T494" s="190"/>
      <c r="U494" s="4" t="s">
        <v>440</v>
      </c>
      <c r="V494" s="190"/>
      <c r="W494" s="190"/>
      <c r="X494" s="191">
        <v>329798.69</v>
      </c>
      <c r="Y494" s="191"/>
      <c r="Z494" s="191"/>
      <c r="AA494" s="191">
        <v>329798.69</v>
      </c>
      <c r="AB494" s="191"/>
      <c r="AC494" s="191"/>
      <c r="AD494" s="192">
        <v>100</v>
      </c>
      <c r="AE494" s="192"/>
    </row>
    <row r="495" spans="2:31" ht="23.25" customHeight="1" x14ac:dyDescent="0.25">
      <c r="B495" s="5"/>
      <c r="C495" s="5"/>
      <c r="D495" s="5"/>
      <c r="E495" s="5"/>
      <c r="F495" s="5"/>
      <c r="G495" s="5"/>
      <c r="H495" s="189" t="s">
        <v>29</v>
      </c>
      <c r="I495" s="189"/>
      <c r="J495" s="189"/>
      <c r="K495" s="189"/>
      <c r="L495" s="189"/>
      <c r="M495" s="189"/>
      <c r="N495" s="189"/>
      <c r="O495" s="189"/>
      <c r="P495" s="189"/>
      <c r="Q495" s="189"/>
      <c r="R495" s="190" t="s">
        <v>420</v>
      </c>
      <c r="S495" s="190"/>
      <c r="T495" s="190"/>
      <c r="U495" s="4" t="s">
        <v>440</v>
      </c>
      <c r="V495" s="190" t="s">
        <v>30</v>
      </c>
      <c r="W495" s="190"/>
      <c r="X495" s="191">
        <v>329798.69</v>
      </c>
      <c r="Y495" s="191"/>
      <c r="Z495" s="191"/>
      <c r="AA495" s="191">
        <v>329798.69</v>
      </c>
      <c r="AB495" s="191"/>
      <c r="AC495" s="191"/>
      <c r="AD495" s="192">
        <v>100</v>
      </c>
      <c r="AE495" s="192"/>
    </row>
    <row r="496" spans="2:31" ht="23.25" customHeight="1" x14ac:dyDescent="0.25">
      <c r="B496" s="5"/>
      <c r="C496" s="5"/>
      <c r="D496" s="5"/>
      <c r="E496" s="5"/>
      <c r="F496" s="5"/>
      <c r="G496" s="5"/>
      <c r="H496" s="6"/>
      <c r="I496" s="189" t="s">
        <v>31</v>
      </c>
      <c r="J496" s="189"/>
      <c r="K496" s="189"/>
      <c r="L496" s="189"/>
      <c r="M496" s="189"/>
      <c r="N496" s="189"/>
      <c r="O496" s="189"/>
      <c r="P496" s="189"/>
      <c r="Q496" s="189"/>
      <c r="R496" s="190" t="s">
        <v>420</v>
      </c>
      <c r="S496" s="190"/>
      <c r="T496" s="190"/>
      <c r="U496" s="4" t="s">
        <v>440</v>
      </c>
      <c r="V496" s="190" t="s">
        <v>32</v>
      </c>
      <c r="W496" s="190"/>
      <c r="X496" s="191">
        <v>329798.69</v>
      </c>
      <c r="Y496" s="191"/>
      <c r="Z496" s="191"/>
      <c r="AA496" s="191">
        <v>329798.69</v>
      </c>
      <c r="AB496" s="191"/>
      <c r="AC496" s="191"/>
      <c r="AD496" s="192">
        <v>100</v>
      </c>
      <c r="AE496" s="192"/>
    </row>
    <row r="497" spans="2:31" ht="23.25" customHeight="1" x14ac:dyDescent="0.25">
      <c r="B497" s="5"/>
      <c r="C497" s="5"/>
      <c r="D497" s="5"/>
      <c r="E497" s="5"/>
      <c r="F497" s="5"/>
      <c r="G497" s="189" t="s">
        <v>441</v>
      </c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90" t="s">
        <v>420</v>
      </c>
      <c r="S497" s="190"/>
      <c r="T497" s="190"/>
      <c r="U497" s="4" t="s">
        <v>442</v>
      </c>
      <c r="V497" s="190"/>
      <c r="W497" s="190"/>
      <c r="X497" s="191">
        <v>1000000</v>
      </c>
      <c r="Y497" s="191"/>
      <c r="Z497" s="191"/>
      <c r="AA497" s="191">
        <v>0</v>
      </c>
      <c r="AB497" s="191"/>
      <c r="AC497" s="191"/>
      <c r="AD497" s="192">
        <v>0</v>
      </c>
      <c r="AE497" s="192"/>
    </row>
    <row r="498" spans="2:31" ht="23.25" customHeight="1" x14ac:dyDescent="0.25">
      <c r="B498" s="5"/>
      <c r="C498" s="5"/>
      <c r="D498" s="5"/>
      <c r="E498" s="5"/>
      <c r="F498" s="5"/>
      <c r="G498" s="5"/>
      <c r="H498" s="189" t="s">
        <v>411</v>
      </c>
      <c r="I498" s="189"/>
      <c r="J498" s="189"/>
      <c r="K498" s="189"/>
      <c r="L498" s="189"/>
      <c r="M498" s="189"/>
      <c r="N498" s="189"/>
      <c r="O498" s="189"/>
      <c r="P498" s="189"/>
      <c r="Q498" s="189"/>
      <c r="R498" s="190" t="s">
        <v>420</v>
      </c>
      <c r="S498" s="190"/>
      <c r="T498" s="190"/>
      <c r="U498" s="4" t="s">
        <v>442</v>
      </c>
      <c r="V498" s="190" t="s">
        <v>412</v>
      </c>
      <c r="W498" s="190"/>
      <c r="X498" s="191">
        <v>1000000</v>
      </c>
      <c r="Y498" s="191"/>
      <c r="Z498" s="191"/>
      <c r="AA498" s="191">
        <v>0</v>
      </c>
      <c r="AB498" s="191"/>
      <c r="AC498" s="191"/>
      <c r="AD498" s="192">
        <v>0</v>
      </c>
      <c r="AE498" s="192"/>
    </row>
    <row r="499" spans="2:31" ht="15" customHeight="1" x14ac:dyDescent="0.25">
      <c r="B499" s="5"/>
      <c r="C499" s="5"/>
      <c r="D499" s="5"/>
      <c r="E499" s="5"/>
      <c r="F499" s="5"/>
      <c r="G499" s="5"/>
      <c r="H499" s="6"/>
      <c r="I499" s="189" t="s">
        <v>413</v>
      </c>
      <c r="J499" s="189"/>
      <c r="K499" s="189"/>
      <c r="L499" s="189"/>
      <c r="M499" s="189"/>
      <c r="N499" s="189"/>
      <c r="O499" s="189"/>
      <c r="P499" s="189"/>
      <c r="Q499" s="189"/>
      <c r="R499" s="190" t="s">
        <v>420</v>
      </c>
      <c r="S499" s="190"/>
      <c r="T499" s="190"/>
      <c r="U499" s="4" t="s">
        <v>442</v>
      </c>
      <c r="V499" s="190" t="s">
        <v>414</v>
      </c>
      <c r="W499" s="190"/>
      <c r="X499" s="191">
        <v>1000000</v>
      </c>
      <c r="Y499" s="191"/>
      <c r="Z499" s="191"/>
      <c r="AA499" s="191">
        <v>0</v>
      </c>
      <c r="AB499" s="191"/>
      <c r="AC499" s="191"/>
      <c r="AD499" s="192">
        <v>0</v>
      </c>
      <c r="AE499" s="192"/>
    </row>
    <row r="500" spans="2:31" ht="23.25" customHeight="1" x14ac:dyDescent="0.25">
      <c r="B500" s="5"/>
      <c r="C500" s="5"/>
      <c r="D500" s="6"/>
      <c r="E500" s="189" t="s">
        <v>443</v>
      </c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90" t="s">
        <v>420</v>
      </c>
      <c r="S500" s="190"/>
      <c r="T500" s="190"/>
      <c r="U500" s="4" t="s">
        <v>444</v>
      </c>
      <c r="V500" s="190"/>
      <c r="W500" s="190"/>
      <c r="X500" s="191">
        <v>69621696.329999998</v>
      </c>
      <c r="Y500" s="191"/>
      <c r="Z500" s="191"/>
      <c r="AA500" s="191">
        <v>35007330.350000001</v>
      </c>
      <c r="AB500" s="191"/>
      <c r="AC500" s="191"/>
      <c r="AD500" s="192">
        <v>50.282214015683699</v>
      </c>
      <c r="AE500" s="192"/>
    </row>
    <row r="501" spans="2:31" ht="45.75" customHeight="1" x14ac:dyDescent="0.25">
      <c r="B501" s="5"/>
      <c r="C501" s="5"/>
      <c r="D501" s="6"/>
      <c r="E501" s="6"/>
      <c r="F501" s="6"/>
      <c r="G501" s="189" t="s">
        <v>445</v>
      </c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90" t="s">
        <v>420</v>
      </c>
      <c r="S501" s="190"/>
      <c r="T501" s="190"/>
      <c r="U501" s="4" t="s">
        <v>446</v>
      </c>
      <c r="V501" s="190"/>
      <c r="W501" s="190"/>
      <c r="X501" s="191">
        <v>47365726.329999998</v>
      </c>
      <c r="Y501" s="191"/>
      <c r="Z501" s="191"/>
      <c r="AA501" s="191">
        <v>27879914.870000001</v>
      </c>
      <c r="AB501" s="191"/>
      <c r="AC501" s="191"/>
      <c r="AD501" s="192">
        <v>58.860946575080206</v>
      </c>
      <c r="AE501" s="192"/>
    </row>
    <row r="502" spans="2:31" ht="34.5" customHeight="1" x14ac:dyDescent="0.25">
      <c r="B502" s="5"/>
      <c r="C502" s="5"/>
      <c r="D502" s="5"/>
      <c r="E502" s="5"/>
      <c r="F502" s="5"/>
      <c r="G502" s="189" t="s">
        <v>447</v>
      </c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90" t="s">
        <v>420</v>
      </c>
      <c r="S502" s="190"/>
      <c r="T502" s="190"/>
      <c r="U502" s="4" t="s">
        <v>448</v>
      </c>
      <c r="V502" s="190"/>
      <c r="W502" s="190"/>
      <c r="X502" s="191">
        <v>9560000</v>
      </c>
      <c r="Y502" s="191"/>
      <c r="Z502" s="191"/>
      <c r="AA502" s="191">
        <v>9529780.8000000007</v>
      </c>
      <c r="AB502" s="191"/>
      <c r="AC502" s="191"/>
      <c r="AD502" s="192">
        <v>99.683899581589969</v>
      </c>
      <c r="AE502" s="192"/>
    </row>
    <row r="503" spans="2:31" ht="15" customHeight="1" x14ac:dyDescent="0.25">
      <c r="B503" s="5"/>
      <c r="C503" s="5"/>
      <c r="D503" s="5"/>
      <c r="E503" s="5"/>
      <c r="F503" s="5"/>
      <c r="G503" s="5"/>
      <c r="H503" s="189" t="s">
        <v>33</v>
      </c>
      <c r="I503" s="189"/>
      <c r="J503" s="189"/>
      <c r="K503" s="189"/>
      <c r="L503" s="189"/>
      <c r="M503" s="189"/>
      <c r="N503" s="189"/>
      <c r="O503" s="189"/>
      <c r="P503" s="189"/>
      <c r="Q503" s="189"/>
      <c r="R503" s="190" t="s">
        <v>420</v>
      </c>
      <c r="S503" s="190"/>
      <c r="T503" s="190"/>
      <c r="U503" s="4" t="s">
        <v>448</v>
      </c>
      <c r="V503" s="190" t="s">
        <v>34</v>
      </c>
      <c r="W503" s="190"/>
      <c r="X503" s="191">
        <v>9560000</v>
      </c>
      <c r="Y503" s="191"/>
      <c r="Z503" s="191"/>
      <c r="AA503" s="191">
        <v>9529780.8000000007</v>
      </c>
      <c r="AB503" s="191"/>
      <c r="AC503" s="191"/>
      <c r="AD503" s="192">
        <v>99.683899581589969</v>
      </c>
      <c r="AE503" s="192"/>
    </row>
    <row r="504" spans="2:31" ht="34.5" customHeight="1" x14ac:dyDescent="0.25">
      <c r="B504" s="5"/>
      <c r="C504" s="5"/>
      <c r="D504" s="5"/>
      <c r="E504" s="5"/>
      <c r="F504" s="5"/>
      <c r="G504" s="5"/>
      <c r="H504" s="6"/>
      <c r="I504" s="189" t="s">
        <v>153</v>
      </c>
      <c r="J504" s="189"/>
      <c r="K504" s="189"/>
      <c r="L504" s="189"/>
      <c r="M504" s="189"/>
      <c r="N504" s="189"/>
      <c r="O504" s="189"/>
      <c r="P504" s="189"/>
      <c r="Q504" s="189"/>
      <c r="R504" s="190" t="s">
        <v>420</v>
      </c>
      <c r="S504" s="190"/>
      <c r="T504" s="190"/>
      <c r="U504" s="4" t="s">
        <v>448</v>
      </c>
      <c r="V504" s="190" t="s">
        <v>154</v>
      </c>
      <c r="W504" s="190"/>
      <c r="X504" s="191">
        <v>9560000</v>
      </c>
      <c r="Y504" s="191"/>
      <c r="Z504" s="191"/>
      <c r="AA504" s="191">
        <v>9529780.8000000007</v>
      </c>
      <c r="AB504" s="191"/>
      <c r="AC504" s="191"/>
      <c r="AD504" s="192">
        <v>99.683899581589969</v>
      </c>
      <c r="AE504" s="192"/>
    </row>
    <row r="505" spans="2:31" ht="34.5" customHeight="1" x14ac:dyDescent="0.25">
      <c r="B505" s="5"/>
      <c r="C505" s="5"/>
      <c r="D505" s="5"/>
      <c r="E505" s="5"/>
      <c r="F505" s="5"/>
      <c r="G505" s="189" t="s">
        <v>449</v>
      </c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90" t="s">
        <v>420</v>
      </c>
      <c r="S505" s="190"/>
      <c r="T505" s="190"/>
      <c r="U505" s="4" t="s">
        <v>450</v>
      </c>
      <c r="V505" s="190"/>
      <c r="W505" s="190"/>
      <c r="X505" s="191">
        <v>37599500</v>
      </c>
      <c r="Y505" s="191"/>
      <c r="Z505" s="191"/>
      <c r="AA505" s="191">
        <v>18143907.739999998</v>
      </c>
      <c r="AB505" s="191"/>
      <c r="AC505" s="191"/>
      <c r="AD505" s="192">
        <v>48.255715474939819</v>
      </c>
      <c r="AE505" s="192"/>
    </row>
    <row r="506" spans="2:31" ht="23.25" customHeight="1" x14ac:dyDescent="0.25">
      <c r="B506" s="5"/>
      <c r="C506" s="5"/>
      <c r="D506" s="5"/>
      <c r="E506" s="5"/>
      <c r="F506" s="5"/>
      <c r="G506" s="5"/>
      <c r="H506" s="189" t="s">
        <v>411</v>
      </c>
      <c r="I506" s="189"/>
      <c r="J506" s="189"/>
      <c r="K506" s="189"/>
      <c r="L506" s="189"/>
      <c r="M506" s="189"/>
      <c r="N506" s="189"/>
      <c r="O506" s="189"/>
      <c r="P506" s="189"/>
      <c r="Q506" s="189"/>
      <c r="R506" s="190" t="s">
        <v>420</v>
      </c>
      <c r="S506" s="190"/>
      <c r="T506" s="190"/>
      <c r="U506" s="4" t="s">
        <v>450</v>
      </c>
      <c r="V506" s="190" t="s">
        <v>412</v>
      </c>
      <c r="W506" s="190"/>
      <c r="X506" s="191">
        <v>37599500</v>
      </c>
      <c r="Y506" s="191"/>
      <c r="Z506" s="191"/>
      <c r="AA506" s="191">
        <v>18143907.739999998</v>
      </c>
      <c r="AB506" s="191"/>
      <c r="AC506" s="191"/>
      <c r="AD506" s="192">
        <v>48.255715474939819</v>
      </c>
      <c r="AE506" s="192"/>
    </row>
    <row r="507" spans="2:31" ht="68.25" customHeight="1" x14ac:dyDescent="0.25">
      <c r="B507" s="5"/>
      <c r="C507" s="5"/>
      <c r="D507" s="5"/>
      <c r="E507" s="5"/>
      <c r="F507" s="5"/>
      <c r="G507" s="5"/>
      <c r="H507" s="6"/>
      <c r="I507" s="189" t="s">
        <v>451</v>
      </c>
      <c r="J507" s="189"/>
      <c r="K507" s="189"/>
      <c r="L507" s="189"/>
      <c r="M507" s="189"/>
      <c r="N507" s="189"/>
      <c r="O507" s="189"/>
      <c r="P507" s="189"/>
      <c r="Q507" s="189"/>
      <c r="R507" s="190" t="s">
        <v>420</v>
      </c>
      <c r="S507" s="190"/>
      <c r="T507" s="190"/>
      <c r="U507" s="4" t="s">
        <v>450</v>
      </c>
      <c r="V507" s="190" t="s">
        <v>452</v>
      </c>
      <c r="W507" s="190"/>
      <c r="X507" s="191">
        <v>37599500</v>
      </c>
      <c r="Y507" s="191"/>
      <c r="Z507" s="191"/>
      <c r="AA507" s="191">
        <v>18143907.739999998</v>
      </c>
      <c r="AB507" s="191"/>
      <c r="AC507" s="191"/>
      <c r="AD507" s="192">
        <v>48.255715474939819</v>
      </c>
      <c r="AE507" s="192"/>
    </row>
    <row r="508" spans="2:31" ht="34.5" customHeight="1" x14ac:dyDescent="0.25">
      <c r="B508" s="5"/>
      <c r="C508" s="5"/>
      <c r="D508" s="5"/>
      <c r="E508" s="5"/>
      <c r="F508" s="5"/>
      <c r="G508" s="189" t="s">
        <v>453</v>
      </c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90" t="s">
        <v>420</v>
      </c>
      <c r="S508" s="190"/>
      <c r="T508" s="190"/>
      <c r="U508" s="4" t="s">
        <v>454</v>
      </c>
      <c r="V508" s="190"/>
      <c r="W508" s="190"/>
      <c r="X508" s="191">
        <v>206226.33</v>
      </c>
      <c r="Y508" s="191"/>
      <c r="Z508" s="191"/>
      <c r="AA508" s="191">
        <v>206226.33</v>
      </c>
      <c r="AB508" s="191"/>
      <c r="AC508" s="191"/>
      <c r="AD508" s="192">
        <v>100</v>
      </c>
      <c r="AE508" s="192"/>
    </row>
    <row r="509" spans="2:31" ht="23.25" customHeight="1" x14ac:dyDescent="0.25">
      <c r="B509" s="5"/>
      <c r="C509" s="5"/>
      <c r="D509" s="5"/>
      <c r="E509" s="5"/>
      <c r="F509" s="5"/>
      <c r="G509" s="5"/>
      <c r="H509" s="189" t="s">
        <v>411</v>
      </c>
      <c r="I509" s="189"/>
      <c r="J509" s="189"/>
      <c r="K509" s="189"/>
      <c r="L509" s="189"/>
      <c r="M509" s="189"/>
      <c r="N509" s="189"/>
      <c r="O509" s="189"/>
      <c r="P509" s="189"/>
      <c r="Q509" s="189"/>
      <c r="R509" s="190" t="s">
        <v>420</v>
      </c>
      <c r="S509" s="190"/>
      <c r="T509" s="190"/>
      <c r="U509" s="4" t="s">
        <v>454</v>
      </c>
      <c r="V509" s="190" t="s">
        <v>412</v>
      </c>
      <c r="W509" s="190"/>
      <c r="X509" s="191">
        <v>206226.33</v>
      </c>
      <c r="Y509" s="191"/>
      <c r="Z509" s="191"/>
      <c r="AA509" s="191">
        <v>206226.33</v>
      </c>
      <c r="AB509" s="191"/>
      <c r="AC509" s="191"/>
      <c r="AD509" s="192">
        <v>100</v>
      </c>
      <c r="AE509" s="192"/>
    </row>
    <row r="510" spans="2:31" ht="15" customHeight="1" x14ac:dyDescent="0.25">
      <c r="B510" s="5"/>
      <c r="C510" s="5"/>
      <c r="D510" s="5"/>
      <c r="E510" s="5"/>
      <c r="F510" s="5"/>
      <c r="G510" s="5"/>
      <c r="H510" s="6"/>
      <c r="I510" s="189" t="s">
        <v>413</v>
      </c>
      <c r="J510" s="189"/>
      <c r="K510" s="189"/>
      <c r="L510" s="189"/>
      <c r="M510" s="189"/>
      <c r="N510" s="189"/>
      <c r="O510" s="189"/>
      <c r="P510" s="189"/>
      <c r="Q510" s="189"/>
      <c r="R510" s="190" t="s">
        <v>420</v>
      </c>
      <c r="S510" s="190"/>
      <c r="T510" s="190"/>
      <c r="U510" s="4" t="s">
        <v>454</v>
      </c>
      <c r="V510" s="190" t="s">
        <v>414</v>
      </c>
      <c r="W510" s="190"/>
      <c r="X510" s="191">
        <v>206226.33</v>
      </c>
      <c r="Y510" s="191"/>
      <c r="Z510" s="191"/>
      <c r="AA510" s="191">
        <v>206226.33</v>
      </c>
      <c r="AB510" s="191"/>
      <c r="AC510" s="191"/>
      <c r="AD510" s="192">
        <v>100</v>
      </c>
      <c r="AE510" s="192"/>
    </row>
    <row r="511" spans="2:31" ht="34.5" customHeight="1" x14ac:dyDescent="0.25">
      <c r="B511" s="5"/>
      <c r="C511" s="5"/>
      <c r="D511" s="6"/>
      <c r="E511" s="6"/>
      <c r="F511" s="6"/>
      <c r="G511" s="189" t="s">
        <v>455</v>
      </c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90" t="s">
        <v>420</v>
      </c>
      <c r="S511" s="190"/>
      <c r="T511" s="190"/>
      <c r="U511" s="4" t="s">
        <v>456</v>
      </c>
      <c r="V511" s="190"/>
      <c r="W511" s="190"/>
      <c r="X511" s="191">
        <v>9555970</v>
      </c>
      <c r="Y511" s="191"/>
      <c r="Z511" s="191"/>
      <c r="AA511" s="191">
        <v>127415.48</v>
      </c>
      <c r="AB511" s="191"/>
      <c r="AC511" s="191"/>
      <c r="AD511" s="192">
        <v>1.3333599833402574</v>
      </c>
      <c r="AE511" s="192"/>
    </row>
    <row r="512" spans="2:31" ht="23.25" customHeight="1" x14ac:dyDescent="0.25">
      <c r="B512" s="5"/>
      <c r="C512" s="5"/>
      <c r="D512" s="5"/>
      <c r="E512" s="5"/>
      <c r="F512" s="5"/>
      <c r="G512" s="189" t="s">
        <v>457</v>
      </c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90" t="s">
        <v>420</v>
      </c>
      <c r="S512" s="190"/>
      <c r="T512" s="190"/>
      <c r="U512" s="4" t="s">
        <v>458</v>
      </c>
      <c r="V512" s="190"/>
      <c r="W512" s="190"/>
      <c r="X512" s="191">
        <v>228500</v>
      </c>
      <c r="Y512" s="191"/>
      <c r="Z512" s="191"/>
      <c r="AA512" s="191">
        <v>127415.48</v>
      </c>
      <c r="AB512" s="191"/>
      <c r="AC512" s="191"/>
      <c r="AD512" s="192">
        <v>55.761698030634577</v>
      </c>
      <c r="AE512" s="192"/>
    </row>
    <row r="513" spans="2:31" ht="23.25" customHeight="1" x14ac:dyDescent="0.25">
      <c r="B513" s="5"/>
      <c r="C513" s="5"/>
      <c r="D513" s="5"/>
      <c r="E513" s="5"/>
      <c r="F513" s="5"/>
      <c r="G513" s="5"/>
      <c r="H513" s="189" t="s">
        <v>411</v>
      </c>
      <c r="I513" s="189"/>
      <c r="J513" s="189"/>
      <c r="K513" s="189"/>
      <c r="L513" s="189"/>
      <c r="M513" s="189"/>
      <c r="N513" s="189"/>
      <c r="O513" s="189"/>
      <c r="P513" s="189"/>
      <c r="Q513" s="189"/>
      <c r="R513" s="190" t="s">
        <v>420</v>
      </c>
      <c r="S513" s="190"/>
      <c r="T513" s="190"/>
      <c r="U513" s="4" t="s">
        <v>458</v>
      </c>
      <c r="V513" s="190" t="s">
        <v>412</v>
      </c>
      <c r="W513" s="190"/>
      <c r="X513" s="191">
        <v>228500</v>
      </c>
      <c r="Y513" s="191"/>
      <c r="Z513" s="191"/>
      <c r="AA513" s="191">
        <v>127415.48</v>
      </c>
      <c r="AB513" s="191"/>
      <c r="AC513" s="191"/>
      <c r="AD513" s="192">
        <v>55.761698030634577</v>
      </c>
      <c r="AE513" s="192"/>
    </row>
    <row r="514" spans="2:31" ht="15" customHeight="1" x14ac:dyDescent="0.25">
      <c r="B514" s="5"/>
      <c r="C514" s="5"/>
      <c r="D514" s="5"/>
      <c r="E514" s="5"/>
      <c r="F514" s="5"/>
      <c r="G514" s="5"/>
      <c r="H514" s="6"/>
      <c r="I514" s="189" t="s">
        <v>413</v>
      </c>
      <c r="J514" s="189"/>
      <c r="K514" s="189"/>
      <c r="L514" s="189"/>
      <c r="M514" s="189"/>
      <c r="N514" s="189"/>
      <c r="O514" s="189"/>
      <c r="P514" s="189"/>
      <c r="Q514" s="189"/>
      <c r="R514" s="190" t="s">
        <v>420</v>
      </c>
      <c r="S514" s="190"/>
      <c r="T514" s="190"/>
      <c r="U514" s="4" t="s">
        <v>458</v>
      </c>
      <c r="V514" s="190" t="s">
        <v>414</v>
      </c>
      <c r="W514" s="190"/>
      <c r="X514" s="191">
        <v>228500</v>
      </c>
      <c r="Y514" s="191"/>
      <c r="Z514" s="191"/>
      <c r="AA514" s="191">
        <v>127415.48</v>
      </c>
      <c r="AB514" s="191"/>
      <c r="AC514" s="191"/>
      <c r="AD514" s="192">
        <v>55.761698030634577</v>
      </c>
      <c r="AE514" s="192"/>
    </row>
    <row r="515" spans="2:31" ht="23.25" customHeight="1" x14ac:dyDescent="0.25">
      <c r="B515" s="5"/>
      <c r="C515" s="5"/>
      <c r="D515" s="5"/>
      <c r="E515" s="5"/>
      <c r="F515" s="5"/>
      <c r="G515" s="189" t="s">
        <v>459</v>
      </c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90" t="s">
        <v>420</v>
      </c>
      <c r="S515" s="190"/>
      <c r="T515" s="190"/>
      <c r="U515" s="4" t="s">
        <v>460</v>
      </c>
      <c r="V515" s="190"/>
      <c r="W515" s="190"/>
      <c r="X515" s="191">
        <v>9327470</v>
      </c>
      <c r="Y515" s="191"/>
      <c r="Z515" s="191"/>
      <c r="AA515" s="191">
        <v>0</v>
      </c>
      <c r="AB515" s="191"/>
      <c r="AC515" s="191"/>
      <c r="AD515" s="192">
        <v>0</v>
      </c>
      <c r="AE515" s="192"/>
    </row>
    <row r="516" spans="2:31" ht="23.25" customHeight="1" x14ac:dyDescent="0.25">
      <c r="B516" s="5"/>
      <c r="C516" s="5"/>
      <c r="D516" s="5"/>
      <c r="E516" s="5"/>
      <c r="F516" s="5"/>
      <c r="G516" s="5"/>
      <c r="H516" s="189" t="s">
        <v>411</v>
      </c>
      <c r="I516" s="189"/>
      <c r="J516" s="189"/>
      <c r="K516" s="189"/>
      <c r="L516" s="189"/>
      <c r="M516" s="189"/>
      <c r="N516" s="189"/>
      <c r="O516" s="189"/>
      <c r="P516" s="189"/>
      <c r="Q516" s="189"/>
      <c r="R516" s="190" t="s">
        <v>420</v>
      </c>
      <c r="S516" s="190"/>
      <c r="T516" s="190"/>
      <c r="U516" s="4" t="s">
        <v>460</v>
      </c>
      <c r="V516" s="190" t="s">
        <v>412</v>
      </c>
      <c r="W516" s="190"/>
      <c r="X516" s="191">
        <v>9327470</v>
      </c>
      <c r="Y516" s="191"/>
      <c r="Z516" s="191"/>
      <c r="AA516" s="191">
        <v>0</v>
      </c>
      <c r="AB516" s="191"/>
      <c r="AC516" s="191"/>
      <c r="AD516" s="192">
        <v>0</v>
      </c>
      <c r="AE516" s="192"/>
    </row>
    <row r="517" spans="2:31" ht="15" customHeight="1" x14ac:dyDescent="0.25">
      <c r="B517" s="5"/>
      <c r="C517" s="5"/>
      <c r="D517" s="5"/>
      <c r="E517" s="5"/>
      <c r="F517" s="5"/>
      <c r="G517" s="5"/>
      <c r="H517" s="6"/>
      <c r="I517" s="189" t="s">
        <v>413</v>
      </c>
      <c r="J517" s="189"/>
      <c r="K517" s="189"/>
      <c r="L517" s="189"/>
      <c r="M517" s="189"/>
      <c r="N517" s="189"/>
      <c r="O517" s="189"/>
      <c r="P517" s="189"/>
      <c r="Q517" s="189"/>
      <c r="R517" s="190" t="s">
        <v>420</v>
      </c>
      <c r="S517" s="190"/>
      <c r="T517" s="190"/>
      <c r="U517" s="4" t="s">
        <v>460</v>
      </c>
      <c r="V517" s="190" t="s">
        <v>414</v>
      </c>
      <c r="W517" s="190"/>
      <c r="X517" s="191">
        <v>9327470</v>
      </c>
      <c r="Y517" s="191"/>
      <c r="Z517" s="191"/>
      <c r="AA517" s="191">
        <v>0</v>
      </c>
      <c r="AB517" s="191"/>
      <c r="AC517" s="191"/>
      <c r="AD517" s="192">
        <v>0</v>
      </c>
      <c r="AE517" s="192"/>
    </row>
    <row r="518" spans="2:31" ht="23.25" customHeight="1" x14ac:dyDescent="0.25">
      <c r="B518" s="5"/>
      <c r="C518" s="5"/>
      <c r="D518" s="6"/>
      <c r="E518" s="6"/>
      <c r="F518" s="6"/>
      <c r="G518" s="189" t="s">
        <v>461</v>
      </c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90" t="s">
        <v>420</v>
      </c>
      <c r="S518" s="190"/>
      <c r="T518" s="190"/>
      <c r="U518" s="4" t="s">
        <v>462</v>
      </c>
      <c r="V518" s="190"/>
      <c r="W518" s="190"/>
      <c r="X518" s="191">
        <v>7000000</v>
      </c>
      <c r="Y518" s="191"/>
      <c r="Z518" s="191"/>
      <c r="AA518" s="191">
        <v>7000000</v>
      </c>
      <c r="AB518" s="191"/>
      <c r="AC518" s="191"/>
      <c r="AD518" s="192">
        <v>100</v>
      </c>
      <c r="AE518" s="192"/>
    </row>
    <row r="519" spans="2:31" ht="15" customHeight="1" x14ac:dyDescent="0.25">
      <c r="B519" s="5"/>
      <c r="C519" s="5"/>
      <c r="D519" s="5"/>
      <c r="E519" s="5"/>
      <c r="F519" s="5"/>
      <c r="G519" s="189" t="s">
        <v>463</v>
      </c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90" t="s">
        <v>420</v>
      </c>
      <c r="S519" s="190"/>
      <c r="T519" s="190"/>
      <c r="U519" s="4" t="s">
        <v>464</v>
      </c>
      <c r="V519" s="190"/>
      <c r="W519" s="190"/>
      <c r="X519" s="191">
        <v>7000000</v>
      </c>
      <c r="Y519" s="191"/>
      <c r="Z519" s="191"/>
      <c r="AA519" s="191">
        <v>7000000</v>
      </c>
      <c r="AB519" s="191"/>
      <c r="AC519" s="191"/>
      <c r="AD519" s="192">
        <v>100</v>
      </c>
      <c r="AE519" s="192"/>
    </row>
    <row r="520" spans="2:31" ht="15" customHeight="1" x14ac:dyDescent="0.25">
      <c r="B520" s="5"/>
      <c r="C520" s="5"/>
      <c r="D520" s="5"/>
      <c r="E520" s="5"/>
      <c r="F520" s="5"/>
      <c r="G520" s="5"/>
      <c r="H520" s="189" t="s">
        <v>33</v>
      </c>
      <c r="I520" s="189"/>
      <c r="J520" s="189"/>
      <c r="K520" s="189"/>
      <c r="L520" s="189"/>
      <c r="M520" s="189"/>
      <c r="N520" s="189"/>
      <c r="O520" s="189"/>
      <c r="P520" s="189"/>
      <c r="Q520" s="189"/>
      <c r="R520" s="190" t="s">
        <v>420</v>
      </c>
      <c r="S520" s="190"/>
      <c r="T520" s="190"/>
      <c r="U520" s="4" t="s">
        <v>464</v>
      </c>
      <c r="V520" s="190" t="s">
        <v>34</v>
      </c>
      <c r="W520" s="190"/>
      <c r="X520" s="191">
        <v>7000000</v>
      </c>
      <c r="Y520" s="191"/>
      <c r="Z520" s="191"/>
      <c r="AA520" s="191">
        <v>7000000</v>
      </c>
      <c r="AB520" s="191"/>
      <c r="AC520" s="191"/>
      <c r="AD520" s="192">
        <v>100</v>
      </c>
      <c r="AE520" s="192"/>
    </row>
    <row r="521" spans="2:31" ht="34.5" customHeight="1" x14ac:dyDescent="0.25">
      <c r="B521" s="5"/>
      <c r="C521" s="5"/>
      <c r="D521" s="5"/>
      <c r="E521" s="5"/>
      <c r="F521" s="5"/>
      <c r="G521" s="5"/>
      <c r="H521" s="6"/>
      <c r="I521" s="189" t="s">
        <v>153</v>
      </c>
      <c r="J521" s="189"/>
      <c r="K521" s="189"/>
      <c r="L521" s="189"/>
      <c r="M521" s="189"/>
      <c r="N521" s="189"/>
      <c r="O521" s="189"/>
      <c r="P521" s="189"/>
      <c r="Q521" s="189"/>
      <c r="R521" s="190" t="s">
        <v>420</v>
      </c>
      <c r="S521" s="190"/>
      <c r="T521" s="190"/>
      <c r="U521" s="4" t="s">
        <v>464</v>
      </c>
      <c r="V521" s="190" t="s">
        <v>154</v>
      </c>
      <c r="W521" s="190"/>
      <c r="X521" s="191">
        <v>7000000</v>
      </c>
      <c r="Y521" s="191"/>
      <c r="Z521" s="191"/>
      <c r="AA521" s="191">
        <v>7000000</v>
      </c>
      <c r="AB521" s="191"/>
      <c r="AC521" s="191"/>
      <c r="AD521" s="192">
        <v>100</v>
      </c>
      <c r="AE521" s="192"/>
    </row>
    <row r="522" spans="2:31" ht="45.75" customHeight="1" x14ac:dyDescent="0.25">
      <c r="B522" s="5"/>
      <c r="C522" s="5"/>
      <c r="D522" s="6"/>
      <c r="E522" s="6"/>
      <c r="F522" s="6"/>
      <c r="G522" s="189" t="s">
        <v>465</v>
      </c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90" t="s">
        <v>420</v>
      </c>
      <c r="S522" s="190"/>
      <c r="T522" s="190"/>
      <c r="U522" s="4" t="s">
        <v>466</v>
      </c>
      <c r="V522" s="190"/>
      <c r="W522" s="190"/>
      <c r="X522" s="191">
        <v>5700000</v>
      </c>
      <c r="Y522" s="191"/>
      <c r="Z522" s="191"/>
      <c r="AA522" s="191">
        <v>0</v>
      </c>
      <c r="AB522" s="191"/>
      <c r="AC522" s="191"/>
      <c r="AD522" s="192">
        <v>0</v>
      </c>
      <c r="AE522" s="192"/>
    </row>
    <row r="523" spans="2:31" ht="34.5" customHeight="1" x14ac:dyDescent="0.25">
      <c r="B523" s="5"/>
      <c r="C523" s="5"/>
      <c r="D523" s="5"/>
      <c r="E523" s="5"/>
      <c r="F523" s="5"/>
      <c r="G523" s="189" t="s">
        <v>429</v>
      </c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90" t="s">
        <v>420</v>
      </c>
      <c r="S523" s="190"/>
      <c r="T523" s="190"/>
      <c r="U523" s="4" t="s">
        <v>467</v>
      </c>
      <c r="V523" s="190"/>
      <c r="W523" s="190"/>
      <c r="X523" s="191">
        <v>5700000</v>
      </c>
      <c r="Y523" s="191"/>
      <c r="Z523" s="191"/>
      <c r="AA523" s="191">
        <v>0</v>
      </c>
      <c r="AB523" s="191"/>
      <c r="AC523" s="191"/>
      <c r="AD523" s="192">
        <v>0</v>
      </c>
      <c r="AE523" s="192"/>
    </row>
    <row r="524" spans="2:31" ht="23.25" customHeight="1" x14ac:dyDescent="0.25">
      <c r="B524" s="5"/>
      <c r="C524" s="5"/>
      <c r="D524" s="5"/>
      <c r="E524" s="5"/>
      <c r="F524" s="5"/>
      <c r="G524" s="5"/>
      <c r="H524" s="189" t="s">
        <v>29</v>
      </c>
      <c r="I524" s="189"/>
      <c r="J524" s="189"/>
      <c r="K524" s="189"/>
      <c r="L524" s="189"/>
      <c r="M524" s="189"/>
      <c r="N524" s="189"/>
      <c r="O524" s="189"/>
      <c r="P524" s="189"/>
      <c r="Q524" s="189"/>
      <c r="R524" s="190" t="s">
        <v>420</v>
      </c>
      <c r="S524" s="190"/>
      <c r="T524" s="190"/>
      <c r="U524" s="4" t="s">
        <v>467</v>
      </c>
      <c r="V524" s="190" t="s">
        <v>30</v>
      </c>
      <c r="W524" s="190"/>
      <c r="X524" s="191">
        <v>5700000</v>
      </c>
      <c r="Y524" s="191"/>
      <c r="Z524" s="191"/>
      <c r="AA524" s="191">
        <v>0</v>
      </c>
      <c r="AB524" s="191"/>
      <c r="AC524" s="191"/>
      <c r="AD524" s="192">
        <v>0</v>
      </c>
      <c r="AE524" s="192"/>
    </row>
    <row r="525" spans="2:31" ht="23.25" customHeight="1" x14ac:dyDescent="0.25">
      <c r="B525" s="5"/>
      <c r="C525" s="5"/>
      <c r="D525" s="5"/>
      <c r="E525" s="5"/>
      <c r="F525" s="5"/>
      <c r="G525" s="5"/>
      <c r="H525" s="6"/>
      <c r="I525" s="189" t="s">
        <v>31</v>
      </c>
      <c r="J525" s="189"/>
      <c r="K525" s="189"/>
      <c r="L525" s="189"/>
      <c r="M525" s="189"/>
      <c r="N525" s="189"/>
      <c r="O525" s="189"/>
      <c r="P525" s="189"/>
      <c r="Q525" s="189"/>
      <c r="R525" s="190" t="s">
        <v>420</v>
      </c>
      <c r="S525" s="190"/>
      <c r="T525" s="190"/>
      <c r="U525" s="4" t="s">
        <v>467</v>
      </c>
      <c r="V525" s="190" t="s">
        <v>32</v>
      </c>
      <c r="W525" s="190"/>
      <c r="X525" s="191">
        <v>5700000</v>
      </c>
      <c r="Y525" s="191"/>
      <c r="Z525" s="191"/>
      <c r="AA525" s="191">
        <v>0</v>
      </c>
      <c r="AB525" s="191"/>
      <c r="AC525" s="191"/>
      <c r="AD525" s="192">
        <v>0</v>
      </c>
      <c r="AE525" s="192"/>
    </row>
    <row r="526" spans="2:31" ht="15" customHeight="1" x14ac:dyDescent="0.25">
      <c r="B526" s="5"/>
      <c r="C526" s="5"/>
      <c r="D526" s="6"/>
      <c r="E526" s="189" t="s">
        <v>468</v>
      </c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90" t="s">
        <v>420</v>
      </c>
      <c r="S526" s="190"/>
      <c r="T526" s="190"/>
      <c r="U526" s="4" t="s">
        <v>469</v>
      </c>
      <c r="V526" s="190"/>
      <c r="W526" s="190"/>
      <c r="X526" s="191">
        <v>4686000</v>
      </c>
      <c r="Y526" s="191"/>
      <c r="Z526" s="191"/>
      <c r="AA526" s="191">
        <v>4686000</v>
      </c>
      <c r="AB526" s="191"/>
      <c r="AC526" s="191"/>
      <c r="AD526" s="192">
        <v>100</v>
      </c>
      <c r="AE526" s="192"/>
    </row>
    <row r="527" spans="2:31" ht="23.25" customHeight="1" x14ac:dyDescent="0.25">
      <c r="B527" s="5"/>
      <c r="C527" s="5"/>
      <c r="D527" s="6"/>
      <c r="E527" s="6"/>
      <c r="F527" s="6"/>
      <c r="G527" s="189" t="s">
        <v>470</v>
      </c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90" t="s">
        <v>420</v>
      </c>
      <c r="S527" s="190"/>
      <c r="T527" s="190"/>
      <c r="U527" s="4" t="s">
        <v>471</v>
      </c>
      <c r="V527" s="190"/>
      <c r="W527" s="190"/>
      <c r="X527" s="191">
        <v>4686000</v>
      </c>
      <c r="Y527" s="191"/>
      <c r="Z527" s="191"/>
      <c r="AA527" s="191">
        <v>4686000</v>
      </c>
      <c r="AB527" s="191"/>
      <c r="AC527" s="191"/>
      <c r="AD527" s="192">
        <v>100</v>
      </c>
      <c r="AE527" s="192"/>
    </row>
    <row r="528" spans="2:31" ht="34.5" customHeight="1" x14ac:dyDescent="0.25">
      <c r="B528" s="5"/>
      <c r="C528" s="5"/>
      <c r="D528" s="5"/>
      <c r="E528" s="5"/>
      <c r="F528" s="5"/>
      <c r="G528" s="189" t="s">
        <v>429</v>
      </c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90" t="s">
        <v>420</v>
      </c>
      <c r="S528" s="190"/>
      <c r="T528" s="190"/>
      <c r="U528" s="4" t="s">
        <v>472</v>
      </c>
      <c r="V528" s="190"/>
      <c r="W528" s="190"/>
      <c r="X528" s="191">
        <v>4686000</v>
      </c>
      <c r="Y528" s="191"/>
      <c r="Z528" s="191"/>
      <c r="AA528" s="191">
        <v>4686000</v>
      </c>
      <c r="AB528" s="191"/>
      <c r="AC528" s="191"/>
      <c r="AD528" s="192">
        <v>100</v>
      </c>
      <c r="AE528" s="192"/>
    </row>
    <row r="529" spans="2:31" ht="23.25" customHeight="1" x14ac:dyDescent="0.25">
      <c r="B529" s="5"/>
      <c r="C529" s="5"/>
      <c r="D529" s="5"/>
      <c r="E529" s="5"/>
      <c r="F529" s="5"/>
      <c r="G529" s="5"/>
      <c r="H529" s="189" t="s">
        <v>29</v>
      </c>
      <c r="I529" s="189"/>
      <c r="J529" s="189"/>
      <c r="K529" s="189"/>
      <c r="L529" s="189"/>
      <c r="M529" s="189"/>
      <c r="N529" s="189"/>
      <c r="O529" s="189"/>
      <c r="P529" s="189"/>
      <c r="Q529" s="189"/>
      <c r="R529" s="190" t="s">
        <v>420</v>
      </c>
      <c r="S529" s="190"/>
      <c r="T529" s="190"/>
      <c r="U529" s="4" t="s">
        <v>472</v>
      </c>
      <c r="V529" s="190" t="s">
        <v>30</v>
      </c>
      <c r="W529" s="190"/>
      <c r="X529" s="191">
        <v>4686000</v>
      </c>
      <c r="Y529" s="191"/>
      <c r="Z529" s="191"/>
      <c r="AA529" s="191">
        <v>4686000</v>
      </c>
      <c r="AB529" s="191"/>
      <c r="AC529" s="191"/>
      <c r="AD529" s="192">
        <v>100</v>
      </c>
      <c r="AE529" s="192"/>
    </row>
    <row r="530" spans="2:31" ht="23.25" customHeight="1" x14ac:dyDescent="0.25">
      <c r="B530" s="5"/>
      <c r="C530" s="5"/>
      <c r="D530" s="5"/>
      <c r="E530" s="5"/>
      <c r="F530" s="5"/>
      <c r="G530" s="5"/>
      <c r="H530" s="6"/>
      <c r="I530" s="189" t="s">
        <v>31</v>
      </c>
      <c r="J530" s="189"/>
      <c r="K530" s="189"/>
      <c r="L530" s="189"/>
      <c r="M530" s="189"/>
      <c r="N530" s="189"/>
      <c r="O530" s="189"/>
      <c r="P530" s="189"/>
      <c r="Q530" s="189"/>
      <c r="R530" s="190" t="s">
        <v>420</v>
      </c>
      <c r="S530" s="190"/>
      <c r="T530" s="190"/>
      <c r="U530" s="4" t="s">
        <v>472</v>
      </c>
      <c r="V530" s="190" t="s">
        <v>32</v>
      </c>
      <c r="W530" s="190"/>
      <c r="X530" s="191">
        <v>4686000</v>
      </c>
      <c r="Y530" s="191"/>
      <c r="Z530" s="191"/>
      <c r="AA530" s="191">
        <v>4686000</v>
      </c>
      <c r="AB530" s="191"/>
      <c r="AC530" s="191"/>
      <c r="AD530" s="192">
        <v>100</v>
      </c>
      <c r="AE530" s="192"/>
    </row>
    <row r="531" spans="2:31" ht="15" customHeight="1" x14ac:dyDescent="0.25">
      <c r="B531" s="5"/>
      <c r="C531" s="5"/>
      <c r="D531" s="6"/>
      <c r="E531" s="189" t="s">
        <v>11</v>
      </c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90" t="s">
        <v>420</v>
      </c>
      <c r="S531" s="190"/>
      <c r="T531" s="190"/>
      <c r="U531" s="4" t="s">
        <v>73</v>
      </c>
      <c r="V531" s="190"/>
      <c r="W531" s="190"/>
      <c r="X531" s="191">
        <v>15000000</v>
      </c>
      <c r="Y531" s="191"/>
      <c r="Z531" s="191"/>
      <c r="AA531" s="191">
        <v>15000000</v>
      </c>
      <c r="AB531" s="191"/>
      <c r="AC531" s="191"/>
      <c r="AD531" s="192">
        <v>100</v>
      </c>
      <c r="AE531" s="192"/>
    </row>
    <row r="532" spans="2:31" ht="23.25" customHeight="1" x14ac:dyDescent="0.25">
      <c r="B532" s="5"/>
      <c r="C532" s="5"/>
      <c r="D532" s="6"/>
      <c r="E532" s="6"/>
      <c r="F532" s="6"/>
      <c r="G532" s="189" t="s">
        <v>13</v>
      </c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90" t="s">
        <v>420</v>
      </c>
      <c r="S532" s="190"/>
      <c r="T532" s="190"/>
      <c r="U532" s="4" t="s">
        <v>74</v>
      </c>
      <c r="V532" s="190"/>
      <c r="W532" s="190"/>
      <c r="X532" s="191">
        <v>15000000</v>
      </c>
      <c r="Y532" s="191"/>
      <c r="Z532" s="191"/>
      <c r="AA532" s="191">
        <v>15000000</v>
      </c>
      <c r="AB532" s="191"/>
      <c r="AC532" s="191"/>
      <c r="AD532" s="192">
        <v>100</v>
      </c>
      <c r="AE532" s="192"/>
    </row>
    <row r="533" spans="2:31" ht="34.5" customHeight="1" x14ac:dyDescent="0.25">
      <c r="B533" s="5"/>
      <c r="C533" s="5"/>
      <c r="D533" s="5"/>
      <c r="E533" s="5"/>
      <c r="F533" s="5"/>
      <c r="G533" s="189" t="s">
        <v>429</v>
      </c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90" t="s">
        <v>420</v>
      </c>
      <c r="S533" s="190"/>
      <c r="T533" s="190"/>
      <c r="U533" s="4" t="s">
        <v>473</v>
      </c>
      <c r="V533" s="190"/>
      <c r="W533" s="190"/>
      <c r="X533" s="191">
        <v>15000000</v>
      </c>
      <c r="Y533" s="191"/>
      <c r="Z533" s="191"/>
      <c r="AA533" s="191">
        <v>15000000</v>
      </c>
      <c r="AB533" s="191"/>
      <c r="AC533" s="191"/>
      <c r="AD533" s="192">
        <v>100</v>
      </c>
      <c r="AE533" s="192"/>
    </row>
    <row r="534" spans="2:31" ht="15" customHeight="1" x14ac:dyDescent="0.25">
      <c r="B534" s="5"/>
      <c r="C534" s="5"/>
      <c r="D534" s="5"/>
      <c r="E534" s="5"/>
      <c r="F534" s="5"/>
      <c r="G534" s="5"/>
      <c r="H534" s="189" t="s">
        <v>33</v>
      </c>
      <c r="I534" s="189"/>
      <c r="J534" s="189"/>
      <c r="K534" s="189"/>
      <c r="L534" s="189"/>
      <c r="M534" s="189"/>
      <c r="N534" s="189"/>
      <c r="O534" s="189"/>
      <c r="P534" s="189"/>
      <c r="Q534" s="189"/>
      <c r="R534" s="190" t="s">
        <v>420</v>
      </c>
      <c r="S534" s="190"/>
      <c r="T534" s="190"/>
      <c r="U534" s="4" t="s">
        <v>473</v>
      </c>
      <c r="V534" s="190" t="s">
        <v>34</v>
      </c>
      <c r="W534" s="190"/>
      <c r="X534" s="191">
        <v>15000000</v>
      </c>
      <c r="Y534" s="191"/>
      <c r="Z534" s="191"/>
      <c r="AA534" s="191">
        <v>15000000</v>
      </c>
      <c r="AB534" s="191"/>
      <c r="AC534" s="191"/>
      <c r="AD534" s="192">
        <v>100</v>
      </c>
      <c r="AE534" s="192"/>
    </row>
    <row r="535" spans="2:31" ht="34.5" customHeight="1" x14ac:dyDescent="0.25">
      <c r="B535" s="5"/>
      <c r="C535" s="5"/>
      <c r="D535" s="5"/>
      <c r="E535" s="5"/>
      <c r="F535" s="5"/>
      <c r="G535" s="5"/>
      <c r="H535" s="6"/>
      <c r="I535" s="189" t="s">
        <v>153</v>
      </c>
      <c r="J535" s="189"/>
      <c r="K535" s="189"/>
      <c r="L535" s="189"/>
      <c r="M535" s="189"/>
      <c r="N535" s="189"/>
      <c r="O535" s="189"/>
      <c r="P535" s="189"/>
      <c r="Q535" s="189"/>
      <c r="R535" s="190" t="s">
        <v>420</v>
      </c>
      <c r="S535" s="190"/>
      <c r="T535" s="190"/>
      <c r="U535" s="4" t="s">
        <v>473</v>
      </c>
      <c r="V535" s="190" t="s">
        <v>154</v>
      </c>
      <c r="W535" s="190"/>
      <c r="X535" s="191">
        <v>15000000</v>
      </c>
      <c r="Y535" s="191"/>
      <c r="Z535" s="191"/>
      <c r="AA535" s="191">
        <v>15000000</v>
      </c>
      <c r="AB535" s="191"/>
      <c r="AC535" s="191"/>
      <c r="AD535" s="192">
        <v>100</v>
      </c>
      <c r="AE535" s="192"/>
    </row>
    <row r="536" spans="2:31" ht="15" customHeight="1" x14ac:dyDescent="0.25">
      <c r="B536" s="5"/>
      <c r="C536" s="5"/>
      <c r="D536" s="6"/>
      <c r="E536" s="189" t="s">
        <v>375</v>
      </c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90" t="s">
        <v>420</v>
      </c>
      <c r="S536" s="190"/>
      <c r="T536" s="190"/>
      <c r="U536" s="4" t="s">
        <v>376</v>
      </c>
      <c r="V536" s="190"/>
      <c r="W536" s="190"/>
      <c r="X536" s="191">
        <v>9928920</v>
      </c>
      <c r="Y536" s="191"/>
      <c r="Z536" s="191"/>
      <c r="AA536" s="191">
        <v>6658705.9199999999</v>
      </c>
      <c r="AB536" s="191"/>
      <c r="AC536" s="191"/>
      <c r="AD536" s="192">
        <v>67.063748323080446</v>
      </c>
      <c r="AE536" s="192"/>
    </row>
    <row r="537" spans="2:31" ht="23.25" customHeight="1" x14ac:dyDescent="0.25">
      <c r="B537" s="5"/>
      <c r="C537" s="5"/>
      <c r="D537" s="6"/>
      <c r="E537" s="189" t="s">
        <v>474</v>
      </c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90" t="s">
        <v>420</v>
      </c>
      <c r="S537" s="190"/>
      <c r="T537" s="190"/>
      <c r="U537" s="4" t="s">
        <v>475</v>
      </c>
      <c r="V537" s="190"/>
      <c r="W537" s="190"/>
      <c r="X537" s="191">
        <v>9928920</v>
      </c>
      <c r="Y537" s="191"/>
      <c r="Z537" s="191"/>
      <c r="AA537" s="191">
        <v>6658705.9199999999</v>
      </c>
      <c r="AB537" s="191"/>
      <c r="AC537" s="191"/>
      <c r="AD537" s="192">
        <v>67.063748323080446</v>
      </c>
      <c r="AE537" s="192"/>
    </row>
    <row r="538" spans="2:31" ht="23.25" customHeight="1" x14ac:dyDescent="0.25">
      <c r="B538" s="5"/>
      <c r="C538" s="5"/>
      <c r="D538" s="6"/>
      <c r="E538" s="6"/>
      <c r="F538" s="6"/>
      <c r="G538" s="189" t="s">
        <v>476</v>
      </c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90" t="s">
        <v>420</v>
      </c>
      <c r="S538" s="190"/>
      <c r="T538" s="190"/>
      <c r="U538" s="4" t="s">
        <v>477</v>
      </c>
      <c r="V538" s="190"/>
      <c r="W538" s="190"/>
      <c r="X538" s="191">
        <v>9928920</v>
      </c>
      <c r="Y538" s="191"/>
      <c r="Z538" s="191"/>
      <c r="AA538" s="191">
        <v>6658705.9199999999</v>
      </c>
      <c r="AB538" s="191"/>
      <c r="AC538" s="191"/>
      <c r="AD538" s="192">
        <v>67.063748323080446</v>
      </c>
      <c r="AE538" s="192"/>
    </row>
    <row r="539" spans="2:31" ht="15" customHeight="1" x14ac:dyDescent="0.25">
      <c r="B539" s="5"/>
      <c r="C539" s="5"/>
      <c r="D539" s="5"/>
      <c r="E539" s="5"/>
      <c r="F539" s="5"/>
      <c r="G539" s="189" t="s">
        <v>478</v>
      </c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90" t="s">
        <v>420</v>
      </c>
      <c r="S539" s="190"/>
      <c r="T539" s="190"/>
      <c r="U539" s="4" t="s">
        <v>479</v>
      </c>
      <c r="V539" s="190"/>
      <c r="W539" s="190"/>
      <c r="X539" s="191">
        <v>9928920</v>
      </c>
      <c r="Y539" s="191"/>
      <c r="Z539" s="191"/>
      <c r="AA539" s="191">
        <v>6658705.9199999999</v>
      </c>
      <c r="AB539" s="191"/>
      <c r="AC539" s="191"/>
      <c r="AD539" s="192">
        <v>67.063748323080446</v>
      </c>
      <c r="AE539" s="192"/>
    </row>
    <row r="540" spans="2:31" ht="23.25" customHeight="1" x14ac:dyDescent="0.25">
      <c r="B540" s="5"/>
      <c r="C540" s="5"/>
      <c r="D540" s="5"/>
      <c r="E540" s="5"/>
      <c r="F540" s="5"/>
      <c r="G540" s="5"/>
      <c r="H540" s="189" t="s">
        <v>149</v>
      </c>
      <c r="I540" s="189"/>
      <c r="J540" s="189"/>
      <c r="K540" s="189"/>
      <c r="L540" s="189"/>
      <c r="M540" s="189"/>
      <c r="N540" s="189"/>
      <c r="O540" s="189"/>
      <c r="P540" s="189"/>
      <c r="Q540" s="189"/>
      <c r="R540" s="190" t="s">
        <v>420</v>
      </c>
      <c r="S540" s="190"/>
      <c r="T540" s="190"/>
      <c r="U540" s="4" t="s">
        <v>479</v>
      </c>
      <c r="V540" s="190" t="s">
        <v>150</v>
      </c>
      <c r="W540" s="190"/>
      <c r="X540" s="191">
        <v>9928920</v>
      </c>
      <c r="Y540" s="191"/>
      <c r="Z540" s="191"/>
      <c r="AA540" s="191">
        <v>6658705.9199999999</v>
      </c>
      <c r="AB540" s="191"/>
      <c r="AC540" s="191"/>
      <c r="AD540" s="192">
        <v>67.063748323080446</v>
      </c>
      <c r="AE540" s="192"/>
    </row>
    <row r="541" spans="2:31" ht="15" customHeight="1" x14ac:dyDescent="0.25">
      <c r="B541" s="5"/>
      <c r="C541" s="5"/>
      <c r="D541" s="5"/>
      <c r="E541" s="5"/>
      <c r="F541" s="5"/>
      <c r="G541" s="5"/>
      <c r="H541" s="6"/>
      <c r="I541" s="189" t="s">
        <v>265</v>
      </c>
      <c r="J541" s="189"/>
      <c r="K541" s="189"/>
      <c r="L541" s="189"/>
      <c r="M541" s="189"/>
      <c r="N541" s="189"/>
      <c r="O541" s="189"/>
      <c r="P541" s="189"/>
      <c r="Q541" s="189"/>
      <c r="R541" s="190" t="s">
        <v>420</v>
      </c>
      <c r="S541" s="190"/>
      <c r="T541" s="190"/>
      <c r="U541" s="4" t="s">
        <v>479</v>
      </c>
      <c r="V541" s="190" t="s">
        <v>266</v>
      </c>
      <c r="W541" s="190"/>
      <c r="X541" s="191">
        <v>9928920</v>
      </c>
      <c r="Y541" s="191"/>
      <c r="Z541" s="191"/>
      <c r="AA541" s="191">
        <v>6658705.9199999999</v>
      </c>
      <c r="AB541" s="191"/>
      <c r="AC541" s="191"/>
      <c r="AD541" s="192">
        <v>67.063748323080446</v>
      </c>
      <c r="AE541" s="192"/>
    </row>
    <row r="542" spans="2:31" ht="23.25" customHeight="1" x14ac:dyDescent="0.25">
      <c r="B542" s="5"/>
      <c r="C542" s="5"/>
      <c r="D542" s="6"/>
      <c r="E542" s="189" t="s">
        <v>335</v>
      </c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90" t="s">
        <v>420</v>
      </c>
      <c r="S542" s="190"/>
      <c r="T542" s="190"/>
      <c r="U542" s="4" t="s">
        <v>336</v>
      </c>
      <c r="V542" s="190"/>
      <c r="W542" s="190"/>
      <c r="X542" s="191">
        <v>21840381.170000002</v>
      </c>
      <c r="Y542" s="191"/>
      <c r="Z542" s="191"/>
      <c r="AA542" s="191">
        <v>12535721.42</v>
      </c>
      <c r="AB542" s="191"/>
      <c r="AC542" s="191"/>
      <c r="AD542" s="192">
        <v>57.396990109399262</v>
      </c>
      <c r="AE542" s="192"/>
    </row>
    <row r="543" spans="2:31" ht="15" customHeight="1" x14ac:dyDescent="0.25">
      <c r="B543" s="5"/>
      <c r="C543" s="5"/>
      <c r="D543" s="6"/>
      <c r="E543" s="189" t="s">
        <v>337</v>
      </c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90" t="s">
        <v>420</v>
      </c>
      <c r="S543" s="190"/>
      <c r="T543" s="190"/>
      <c r="U543" s="4" t="s">
        <v>338</v>
      </c>
      <c r="V543" s="190"/>
      <c r="W543" s="190"/>
      <c r="X543" s="191">
        <v>21840381.170000002</v>
      </c>
      <c r="Y543" s="191"/>
      <c r="Z543" s="191"/>
      <c r="AA543" s="191">
        <v>12535721.42</v>
      </c>
      <c r="AB543" s="191"/>
      <c r="AC543" s="191"/>
      <c r="AD543" s="192">
        <v>57.396990109399262</v>
      </c>
      <c r="AE543" s="192"/>
    </row>
    <row r="544" spans="2:31" ht="23.25" customHeight="1" x14ac:dyDescent="0.25">
      <c r="B544" s="5"/>
      <c r="C544" s="5"/>
      <c r="D544" s="6"/>
      <c r="E544" s="6"/>
      <c r="F544" s="6"/>
      <c r="G544" s="189" t="s">
        <v>339</v>
      </c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90" t="s">
        <v>420</v>
      </c>
      <c r="S544" s="190"/>
      <c r="T544" s="190"/>
      <c r="U544" s="4" t="s">
        <v>340</v>
      </c>
      <c r="V544" s="190"/>
      <c r="W544" s="190"/>
      <c r="X544" s="191">
        <v>21840381.170000002</v>
      </c>
      <c r="Y544" s="191"/>
      <c r="Z544" s="191"/>
      <c r="AA544" s="191">
        <v>12535721.42</v>
      </c>
      <c r="AB544" s="191"/>
      <c r="AC544" s="191"/>
      <c r="AD544" s="192">
        <v>57.396990109399262</v>
      </c>
      <c r="AE544" s="192"/>
    </row>
    <row r="545" spans="2:31" ht="15" customHeight="1" x14ac:dyDescent="0.25">
      <c r="B545" s="5"/>
      <c r="C545" s="5"/>
      <c r="D545" s="5"/>
      <c r="E545" s="5"/>
      <c r="F545" s="5"/>
      <c r="G545" s="189" t="s">
        <v>480</v>
      </c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90" t="s">
        <v>420</v>
      </c>
      <c r="S545" s="190"/>
      <c r="T545" s="190"/>
      <c r="U545" s="4" t="s">
        <v>481</v>
      </c>
      <c r="V545" s="190"/>
      <c r="W545" s="190"/>
      <c r="X545" s="191">
        <v>6131000</v>
      </c>
      <c r="Y545" s="191"/>
      <c r="Z545" s="191"/>
      <c r="AA545" s="191">
        <v>6130964.2999999998</v>
      </c>
      <c r="AB545" s="191"/>
      <c r="AC545" s="191"/>
      <c r="AD545" s="192">
        <v>99.99941771326047</v>
      </c>
      <c r="AE545" s="192"/>
    </row>
    <row r="546" spans="2:31" ht="23.25" customHeight="1" x14ac:dyDescent="0.25">
      <c r="B546" s="5"/>
      <c r="C546" s="5"/>
      <c r="D546" s="5"/>
      <c r="E546" s="5"/>
      <c r="F546" s="5"/>
      <c r="G546" s="5"/>
      <c r="H546" s="189" t="s">
        <v>29</v>
      </c>
      <c r="I546" s="189"/>
      <c r="J546" s="189"/>
      <c r="K546" s="189"/>
      <c r="L546" s="189"/>
      <c r="M546" s="189"/>
      <c r="N546" s="189"/>
      <c r="O546" s="189"/>
      <c r="P546" s="189"/>
      <c r="Q546" s="189"/>
      <c r="R546" s="190" t="s">
        <v>420</v>
      </c>
      <c r="S546" s="190"/>
      <c r="T546" s="190"/>
      <c r="U546" s="4" t="s">
        <v>481</v>
      </c>
      <c r="V546" s="190" t="s">
        <v>30</v>
      </c>
      <c r="W546" s="190"/>
      <c r="X546" s="191">
        <v>6131000</v>
      </c>
      <c r="Y546" s="191"/>
      <c r="Z546" s="191"/>
      <c r="AA546" s="191">
        <v>6130964.2999999998</v>
      </c>
      <c r="AB546" s="191"/>
      <c r="AC546" s="191"/>
      <c r="AD546" s="192">
        <v>99.99941771326047</v>
      </c>
      <c r="AE546" s="192"/>
    </row>
    <row r="547" spans="2:31" ht="23.25" customHeight="1" x14ac:dyDescent="0.25">
      <c r="B547" s="5"/>
      <c r="C547" s="5"/>
      <c r="D547" s="5"/>
      <c r="E547" s="5"/>
      <c r="F547" s="5"/>
      <c r="G547" s="5"/>
      <c r="H547" s="6"/>
      <c r="I547" s="189" t="s">
        <v>31</v>
      </c>
      <c r="J547" s="189"/>
      <c r="K547" s="189"/>
      <c r="L547" s="189"/>
      <c r="M547" s="189"/>
      <c r="N547" s="189"/>
      <c r="O547" s="189"/>
      <c r="P547" s="189"/>
      <c r="Q547" s="189"/>
      <c r="R547" s="190" t="s">
        <v>420</v>
      </c>
      <c r="S547" s="190"/>
      <c r="T547" s="190"/>
      <c r="U547" s="4" t="s">
        <v>481</v>
      </c>
      <c r="V547" s="190" t="s">
        <v>32</v>
      </c>
      <c r="W547" s="190"/>
      <c r="X547" s="191">
        <v>6131000</v>
      </c>
      <c r="Y547" s="191"/>
      <c r="Z547" s="191"/>
      <c r="AA547" s="191">
        <v>6130964.2999999998</v>
      </c>
      <c r="AB547" s="191"/>
      <c r="AC547" s="191"/>
      <c r="AD547" s="192">
        <v>99.99941771326047</v>
      </c>
      <c r="AE547" s="192"/>
    </row>
    <row r="548" spans="2:31" ht="15" customHeight="1" x14ac:dyDescent="0.25">
      <c r="B548" s="5"/>
      <c r="C548" s="5"/>
      <c r="D548" s="5"/>
      <c r="E548" s="5"/>
      <c r="F548" s="5"/>
      <c r="G548" s="189" t="s">
        <v>482</v>
      </c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90" t="s">
        <v>420</v>
      </c>
      <c r="S548" s="190"/>
      <c r="T548" s="190"/>
      <c r="U548" s="4" t="s">
        <v>483</v>
      </c>
      <c r="V548" s="190"/>
      <c r="W548" s="190"/>
      <c r="X548" s="191">
        <v>15709381.17</v>
      </c>
      <c r="Y548" s="191"/>
      <c r="Z548" s="191"/>
      <c r="AA548" s="191">
        <v>6404757.1200000001</v>
      </c>
      <c r="AB548" s="191"/>
      <c r="AC548" s="191"/>
      <c r="AD548" s="192">
        <v>40.770270010578649</v>
      </c>
      <c r="AE548" s="192"/>
    </row>
    <row r="549" spans="2:31" ht="23.25" customHeight="1" x14ac:dyDescent="0.25">
      <c r="B549" s="5"/>
      <c r="C549" s="5"/>
      <c r="D549" s="5"/>
      <c r="E549" s="5"/>
      <c r="F549" s="5"/>
      <c r="G549" s="5"/>
      <c r="H549" s="189" t="s">
        <v>29</v>
      </c>
      <c r="I549" s="189"/>
      <c r="J549" s="189"/>
      <c r="K549" s="189"/>
      <c r="L549" s="189"/>
      <c r="M549" s="189"/>
      <c r="N549" s="189"/>
      <c r="O549" s="189"/>
      <c r="P549" s="189"/>
      <c r="Q549" s="189"/>
      <c r="R549" s="190" t="s">
        <v>420</v>
      </c>
      <c r="S549" s="190"/>
      <c r="T549" s="190"/>
      <c r="U549" s="4" t="s">
        <v>483</v>
      </c>
      <c r="V549" s="190" t="s">
        <v>30</v>
      </c>
      <c r="W549" s="190"/>
      <c r="X549" s="191">
        <v>15709381.17</v>
      </c>
      <c r="Y549" s="191"/>
      <c r="Z549" s="191"/>
      <c r="AA549" s="191">
        <v>6404757.1200000001</v>
      </c>
      <c r="AB549" s="191"/>
      <c r="AC549" s="191"/>
      <c r="AD549" s="192">
        <v>40.770270010578649</v>
      </c>
      <c r="AE549" s="192"/>
    </row>
    <row r="550" spans="2:31" ht="23.25" customHeight="1" x14ac:dyDescent="0.25">
      <c r="B550" s="5"/>
      <c r="C550" s="5"/>
      <c r="D550" s="5"/>
      <c r="E550" s="5"/>
      <c r="F550" s="5"/>
      <c r="G550" s="5"/>
      <c r="H550" s="6"/>
      <c r="I550" s="189" t="s">
        <v>31</v>
      </c>
      <c r="J550" s="189"/>
      <c r="K550" s="189"/>
      <c r="L550" s="189"/>
      <c r="M550" s="189"/>
      <c r="N550" s="189"/>
      <c r="O550" s="189"/>
      <c r="P550" s="189"/>
      <c r="Q550" s="189"/>
      <c r="R550" s="190" t="s">
        <v>420</v>
      </c>
      <c r="S550" s="190"/>
      <c r="T550" s="190"/>
      <c r="U550" s="4" t="s">
        <v>483</v>
      </c>
      <c r="V550" s="190" t="s">
        <v>32</v>
      </c>
      <c r="W550" s="190"/>
      <c r="X550" s="191">
        <v>15709381.17</v>
      </c>
      <c r="Y550" s="191"/>
      <c r="Z550" s="191"/>
      <c r="AA550" s="191">
        <v>6404757.1200000001</v>
      </c>
      <c r="AB550" s="191"/>
      <c r="AC550" s="191"/>
      <c r="AD550" s="192">
        <v>40.770270010578649</v>
      </c>
      <c r="AE550" s="192"/>
    </row>
    <row r="551" spans="2:31" ht="15" customHeight="1" x14ac:dyDescent="0.25">
      <c r="B551" s="5"/>
      <c r="C551" s="5"/>
      <c r="D551" s="6"/>
      <c r="E551" s="189" t="s">
        <v>113</v>
      </c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90" t="s">
        <v>420</v>
      </c>
      <c r="S551" s="190"/>
      <c r="T551" s="190"/>
      <c r="U551" s="4" t="s">
        <v>114</v>
      </c>
      <c r="V551" s="190"/>
      <c r="W551" s="190"/>
      <c r="X551" s="191">
        <v>12420978</v>
      </c>
      <c r="Y551" s="191"/>
      <c r="Z551" s="191"/>
      <c r="AA551" s="191">
        <v>12420978</v>
      </c>
      <c r="AB551" s="191"/>
      <c r="AC551" s="191"/>
      <c r="AD551" s="192">
        <v>100</v>
      </c>
      <c r="AE551" s="192"/>
    </row>
    <row r="552" spans="2:31" ht="23.25" customHeight="1" x14ac:dyDescent="0.25">
      <c r="B552" s="5"/>
      <c r="C552" s="5"/>
      <c r="D552" s="5"/>
      <c r="E552" s="5"/>
      <c r="F552" s="5"/>
      <c r="G552" s="189" t="s">
        <v>277</v>
      </c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90" t="s">
        <v>420</v>
      </c>
      <c r="S552" s="190"/>
      <c r="T552" s="190"/>
      <c r="U552" s="4" t="s">
        <v>278</v>
      </c>
      <c r="V552" s="190"/>
      <c r="W552" s="190"/>
      <c r="X552" s="191">
        <v>12420978</v>
      </c>
      <c r="Y552" s="191"/>
      <c r="Z552" s="191"/>
      <c r="AA552" s="191">
        <v>12420978</v>
      </c>
      <c r="AB552" s="191"/>
      <c r="AC552" s="191"/>
      <c r="AD552" s="192">
        <v>100</v>
      </c>
      <c r="AE552" s="192"/>
    </row>
    <row r="553" spans="2:31" ht="15" customHeight="1" x14ac:dyDescent="0.25">
      <c r="B553" s="5"/>
      <c r="C553" s="5"/>
      <c r="D553" s="5"/>
      <c r="E553" s="5"/>
      <c r="F553" s="5"/>
      <c r="G553" s="5"/>
      <c r="H553" s="189" t="s">
        <v>33</v>
      </c>
      <c r="I553" s="189"/>
      <c r="J553" s="189"/>
      <c r="K553" s="189"/>
      <c r="L553" s="189"/>
      <c r="M553" s="189"/>
      <c r="N553" s="189"/>
      <c r="O553" s="189"/>
      <c r="P553" s="189"/>
      <c r="Q553" s="189"/>
      <c r="R553" s="190" t="s">
        <v>420</v>
      </c>
      <c r="S553" s="190"/>
      <c r="T553" s="190"/>
      <c r="U553" s="4" t="s">
        <v>278</v>
      </c>
      <c r="V553" s="190" t="s">
        <v>34</v>
      </c>
      <c r="W553" s="190"/>
      <c r="X553" s="191">
        <v>12420978</v>
      </c>
      <c r="Y553" s="191"/>
      <c r="Z553" s="191"/>
      <c r="AA553" s="191">
        <v>12420978</v>
      </c>
      <c r="AB553" s="191"/>
      <c r="AC553" s="191"/>
      <c r="AD553" s="192">
        <v>100</v>
      </c>
      <c r="AE553" s="192"/>
    </row>
    <row r="554" spans="2:31" ht="34.5" customHeight="1" x14ac:dyDescent="0.25">
      <c r="B554" s="5"/>
      <c r="C554" s="5"/>
      <c r="D554" s="5"/>
      <c r="E554" s="5"/>
      <c r="F554" s="5"/>
      <c r="G554" s="5"/>
      <c r="H554" s="6"/>
      <c r="I554" s="189" t="s">
        <v>153</v>
      </c>
      <c r="J554" s="189"/>
      <c r="K554" s="189"/>
      <c r="L554" s="189"/>
      <c r="M554" s="189"/>
      <c r="N554" s="189"/>
      <c r="O554" s="189"/>
      <c r="P554" s="189"/>
      <c r="Q554" s="189"/>
      <c r="R554" s="190" t="s">
        <v>420</v>
      </c>
      <c r="S554" s="190"/>
      <c r="T554" s="190"/>
      <c r="U554" s="4" t="s">
        <v>278</v>
      </c>
      <c r="V554" s="190" t="s">
        <v>154</v>
      </c>
      <c r="W554" s="190"/>
      <c r="X554" s="191">
        <v>12420978</v>
      </c>
      <c r="Y554" s="191"/>
      <c r="Z554" s="191"/>
      <c r="AA554" s="191">
        <v>12420978</v>
      </c>
      <c r="AB554" s="191"/>
      <c r="AC554" s="191"/>
      <c r="AD554" s="192">
        <v>100</v>
      </c>
      <c r="AE554" s="192"/>
    </row>
    <row r="555" spans="2:31" ht="15" customHeight="1" x14ac:dyDescent="0.25">
      <c r="B555" s="5"/>
      <c r="C555" s="189" t="s">
        <v>484</v>
      </c>
      <c r="D555" s="189"/>
      <c r="E555" s="189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90" t="s">
        <v>485</v>
      </c>
      <c r="S555" s="190"/>
      <c r="T555" s="190"/>
      <c r="U555" s="4"/>
      <c r="V555" s="190"/>
      <c r="W555" s="190"/>
      <c r="X555" s="191">
        <v>708928666.29999995</v>
      </c>
      <c r="Y555" s="191"/>
      <c r="Z555" s="191"/>
      <c r="AA555" s="191">
        <v>654323992.84000003</v>
      </c>
      <c r="AB555" s="191"/>
      <c r="AC555" s="191"/>
      <c r="AD555" s="192">
        <v>92.297578577970413</v>
      </c>
      <c r="AE555" s="192"/>
    </row>
    <row r="556" spans="2:31" ht="15" customHeight="1" x14ac:dyDescent="0.25">
      <c r="B556" s="5"/>
      <c r="C556" s="5"/>
      <c r="D556" s="6"/>
      <c r="E556" s="189" t="s">
        <v>55</v>
      </c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90" t="s">
        <v>485</v>
      </c>
      <c r="S556" s="190"/>
      <c r="T556" s="190"/>
      <c r="U556" s="4" t="s">
        <v>56</v>
      </c>
      <c r="V556" s="190"/>
      <c r="W556" s="190"/>
      <c r="X556" s="191">
        <v>69000</v>
      </c>
      <c r="Y556" s="191"/>
      <c r="Z556" s="191"/>
      <c r="AA556" s="191">
        <v>69000</v>
      </c>
      <c r="AB556" s="191"/>
      <c r="AC556" s="191"/>
      <c r="AD556" s="192">
        <v>100</v>
      </c>
      <c r="AE556" s="192"/>
    </row>
    <row r="557" spans="2:31" ht="15" customHeight="1" x14ac:dyDescent="0.25">
      <c r="B557" s="5"/>
      <c r="C557" s="5"/>
      <c r="D557" s="6"/>
      <c r="E557" s="189" t="s">
        <v>139</v>
      </c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90" t="s">
        <v>485</v>
      </c>
      <c r="S557" s="190"/>
      <c r="T557" s="190"/>
      <c r="U557" s="4" t="s">
        <v>140</v>
      </c>
      <c r="V557" s="190"/>
      <c r="W557" s="190"/>
      <c r="X557" s="191">
        <v>69000</v>
      </c>
      <c r="Y557" s="191"/>
      <c r="Z557" s="191"/>
      <c r="AA557" s="191">
        <v>69000</v>
      </c>
      <c r="AB557" s="191"/>
      <c r="AC557" s="191"/>
      <c r="AD557" s="192">
        <v>100</v>
      </c>
      <c r="AE557" s="192"/>
    </row>
    <row r="558" spans="2:31" ht="34.5" customHeight="1" x14ac:dyDescent="0.25">
      <c r="B558" s="5"/>
      <c r="C558" s="5"/>
      <c r="D558" s="6"/>
      <c r="E558" s="6"/>
      <c r="F558" s="6"/>
      <c r="G558" s="189" t="s">
        <v>141</v>
      </c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90" t="s">
        <v>485</v>
      </c>
      <c r="S558" s="190"/>
      <c r="T558" s="190"/>
      <c r="U558" s="4" t="s">
        <v>142</v>
      </c>
      <c r="V558" s="190"/>
      <c r="W558" s="190"/>
      <c r="X558" s="191">
        <v>69000</v>
      </c>
      <c r="Y558" s="191"/>
      <c r="Z558" s="191"/>
      <c r="AA558" s="191">
        <v>69000</v>
      </c>
      <c r="AB558" s="191"/>
      <c r="AC558" s="191"/>
      <c r="AD558" s="192">
        <v>100</v>
      </c>
      <c r="AE558" s="192"/>
    </row>
    <row r="559" spans="2:31" ht="23.25" customHeight="1" x14ac:dyDescent="0.25">
      <c r="B559" s="5"/>
      <c r="C559" s="5"/>
      <c r="D559" s="5"/>
      <c r="E559" s="5"/>
      <c r="F559" s="5"/>
      <c r="G559" s="189" t="s">
        <v>143</v>
      </c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90" t="s">
        <v>485</v>
      </c>
      <c r="S559" s="190"/>
      <c r="T559" s="190"/>
      <c r="U559" s="4" t="s">
        <v>144</v>
      </c>
      <c r="V559" s="190"/>
      <c r="W559" s="190"/>
      <c r="X559" s="191">
        <v>69000</v>
      </c>
      <c r="Y559" s="191"/>
      <c r="Z559" s="191"/>
      <c r="AA559" s="191">
        <v>69000</v>
      </c>
      <c r="AB559" s="191"/>
      <c r="AC559" s="191"/>
      <c r="AD559" s="192">
        <v>100</v>
      </c>
      <c r="AE559" s="192"/>
    </row>
    <row r="560" spans="2:31" ht="23.25" customHeight="1" x14ac:dyDescent="0.25">
      <c r="B560" s="5"/>
      <c r="C560" s="5"/>
      <c r="D560" s="5"/>
      <c r="E560" s="5"/>
      <c r="F560" s="5"/>
      <c r="G560" s="5"/>
      <c r="H560" s="189" t="s">
        <v>29</v>
      </c>
      <c r="I560" s="189"/>
      <c r="J560" s="189"/>
      <c r="K560" s="189"/>
      <c r="L560" s="189"/>
      <c r="M560" s="189"/>
      <c r="N560" s="189"/>
      <c r="O560" s="189"/>
      <c r="P560" s="189"/>
      <c r="Q560" s="189"/>
      <c r="R560" s="190" t="s">
        <v>485</v>
      </c>
      <c r="S560" s="190"/>
      <c r="T560" s="190"/>
      <c r="U560" s="4" t="s">
        <v>144</v>
      </c>
      <c r="V560" s="190" t="s">
        <v>30</v>
      </c>
      <c r="W560" s="190"/>
      <c r="X560" s="191">
        <v>69000</v>
      </c>
      <c r="Y560" s="191"/>
      <c r="Z560" s="191"/>
      <c r="AA560" s="191">
        <v>69000</v>
      </c>
      <c r="AB560" s="191"/>
      <c r="AC560" s="191"/>
      <c r="AD560" s="192">
        <v>100</v>
      </c>
      <c r="AE560" s="192"/>
    </row>
    <row r="561" spans="2:31" ht="23.25" customHeight="1" x14ac:dyDescent="0.25">
      <c r="B561" s="5"/>
      <c r="C561" s="5"/>
      <c r="D561" s="5"/>
      <c r="E561" s="5"/>
      <c r="F561" s="5"/>
      <c r="G561" s="5"/>
      <c r="H561" s="6"/>
      <c r="I561" s="189" t="s">
        <v>31</v>
      </c>
      <c r="J561" s="189"/>
      <c r="K561" s="189"/>
      <c r="L561" s="189"/>
      <c r="M561" s="189"/>
      <c r="N561" s="189"/>
      <c r="O561" s="189"/>
      <c r="P561" s="189"/>
      <c r="Q561" s="189"/>
      <c r="R561" s="190" t="s">
        <v>485</v>
      </c>
      <c r="S561" s="190"/>
      <c r="T561" s="190"/>
      <c r="U561" s="4" t="s">
        <v>144</v>
      </c>
      <c r="V561" s="190" t="s">
        <v>32</v>
      </c>
      <c r="W561" s="190"/>
      <c r="X561" s="191">
        <v>69000</v>
      </c>
      <c r="Y561" s="191"/>
      <c r="Z561" s="191"/>
      <c r="AA561" s="191">
        <v>69000</v>
      </c>
      <c r="AB561" s="191"/>
      <c r="AC561" s="191"/>
      <c r="AD561" s="192">
        <v>100</v>
      </c>
      <c r="AE561" s="192"/>
    </row>
    <row r="562" spans="2:31" ht="23.25" customHeight="1" x14ac:dyDescent="0.25">
      <c r="B562" s="5"/>
      <c r="C562" s="5"/>
      <c r="D562" s="6"/>
      <c r="E562" s="189" t="s">
        <v>229</v>
      </c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90" t="s">
        <v>485</v>
      </c>
      <c r="S562" s="190"/>
      <c r="T562" s="190"/>
      <c r="U562" s="4" t="s">
        <v>230</v>
      </c>
      <c r="V562" s="190"/>
      <c r="W562" s="190"/>
      <c r="X562" s="191">
        <v>62996875.359999999</v>
      </c>
      <c r="Y562" s="191"/>
      <c r="Z562" s="191"/>
      <c r="AA562" s="191">
        <v>61403433.600000001</v>
      </c>
      <c r="AB562" s="191"/>
      <c r="AC562" s="191"/>
      <c r="AD562" s="192">
        <v>97.470601913358138</v>
      </c>
      <c r="AE562" s="192"/>
    </row>
    <row r="563" spans="2:31" ht="15" customHeight="1" x14ac:dyDescent="0.25">
      <c r="B563" s="5"/>
      <c r="C563" s="5"/>
      <c r="D563" s="6"/>
      <c r="E563" s="189" t="s">
        <v>253</v>
      </c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90" t="s">
        <v>485</v>
      </c>
      <c r="S563" s="190"/>
      <c r="T563" s="190"/>
      <c r="U563" s="4" t="s">
        <v>254</v>
      </c>
      <c r="V563" s="190"/>
      <c r="W563" s="190"/>
      <c r="X563" s="191">
        <v>62996875.359999999</v>
      </c>
      <c r="Y563" s="191"/>
      <c r="Z563" s="191"/>
      <c r="AA563" s="191">
        <v>61403433.600000001</v>
      </c>
      <c r="AB563" s="191"/>
      <c r="AC563" s="191"/>
      <c r="AD563" s="192">
        <v>97.470601913358138</v>
      </c>
      <c r="AE563" s="192"/>
    </row>
    <row r="564" spans="2:31" ht="23.25" customHeight="1" x14ac:dyDescent="0.25">
      <c r="B564" s="5"/>
      <c r="C564" s="5"/>
      <c r="D564" s="6"/>
      <c r="E564" s="6"/>
      <c r="F564" s="6"/>
      <c r="G564" s="189" t="s">
        <v>486</v>
      </c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90" t="s">
        <v>485</v>
      </c>
      <c r="S564" s="190"/>
      <c r="T564" s="190"/>
      <c r="U564" s="4" t="s">
        <v>487</v>
      </c>
      <c r="V564" s="190"/>
      <c r="W564" s="190"/>
      <c r="X564" s="191">
        <v>62996875.359999999</v>
      </c>
      <c r="Y564" s="191"/>
      <c r="Z564" s="191"/>
      <c r="AA564" s="191">
        <v>61403433.600000001</v>
      </c>
      <c r="AB564" s="191"/>
      <c r="AC564" s="191"/>
      <c r="AD564" s="192">
        <v>97.470601913358138</v>
      </c>
      <c r="AE564" s="192"/>
    </row>
    <row r="565" spans="2:31" ht="15" customHeight="1" x14ac:dyDescent="0.25">
      <c r="B565" s="5"/>
      <c r="C565" s="5"/>
      <c r="D565" s="5"/>
      <c r="E565" s="5"/>
      <c r="F565" s="5"/>
      <c r="G565" s="189" t="s">
        <v>488</v>
      </c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90" t="s">
        <v>485</v>
      </c>
      <c r="S565" s="190"/>
      <c r="T565" s="190"/>
      <c r="U565" s="4" t="s">
        <v>489</v>
      </c>
      <c r="V565" s="190"/>
      <c r="W565" s="190"/>
      <c r="X565" s="191">
        <v>12178757.050000001</v>
      </c>
      <c r="Y565" s="191"/>
      <c r="Z565" s="191"/>
      <c r="AA565" s="191">
        <v>10608225.41</v>
      </c>
      <c r="AB565" s="191"/>
      <c r="AC565" s="191"/>
      <c r="AD565" s="192">
        <v>87.104335577496386</v>
      </c>
      <c r="AE565" s="192"/>
    </row>
    <row r="566" spans="2:31" ht="23.25" customHeight="1" x14ac:dyDescent="0.25">
      <c r="B566" s="5"/>
      <c r="C566" s="5"/>
      <c r="D566" s="5"/>
      <c r="E566" s="5"/>
      <c r="F566" s="5"/>
      <c r="G566" s="5"/>
      <c r="H566" s="189" t="s">
        <v>29</v>
      </c>
      <c r="I566" s="189"/>
      <c r="J566" s="189"/>
      <c r="K566" s="189"/>
      <c r="L566" s="189"/>
      <c r="M566" s="189"/>
      <c r="N566" s="189"/>
      <c r="O566" s="189"/>
      <c r="P566" s="189"/>
      <c r="Q566" s="189"/>
      <c r="R566" s="190" t="s">
        <v>485</v>
      </c>
      <c r="S566" s="190"/>
      <c r="T566" s="190"/>
      <c r="U566" s="4" t="s">
        <v>489</v>
      </c>
      <c r="V566" s="190" t="s">
        <v>30</v>
      </c>
      <c r="W566" s="190"/>
      <c r="X566" s="191">
        <v>12119757.050000001</v>
      </c>
      <c r="Y566" s="191"/>
      <c r="Z566" s="191"/>
      <c r="AA566" s="191">
        <v>10549225.41</v>
      </c>
      <c r="AB566" s="191"/>
      <c r="AC566" s="191"/>
      <c r="AD566" s="192">
        <v>87.041558394934981</v>
      </c>
      <c r="AE566" s="192"/>
    </row>
    <row r="567" spans="2:31" ht="23.25" customHeight="1" x14ac:dyDescent="0.25">
      <c r="B567" s="5"/>
      <c r="C567" s="5"/>
      <c r="D567" s="5"/>
      <c r="E567" s="5"/>
      <c r="F567" s="5"/>
      <c r="G567" s="5"/>
      <c r="H567" s="6"/>
      <c r="I567" s="189" t="s">
        <v>31</v>
      </c>
      <c r="J567" s="189"/>
      <c r="K567" s="189"/>
      <c r="L567" s="189"/>
      <c r="M567" s="189"/>
      <c r="N567" s="189"/>
      <c r="O567" s="189"/>
      <c r="P567" s="189"/>
      <c r="Q567" s="189"/>
      <c r="R567" s="190" t="s">
        <v>485</v>
      </c>
      <c r="S567" s="190"/>
      <c r="T567" s="190"/>
      <c r="U567" s="4" t="s">
        <v>489</v>
      </c>
      <c r="V567" s="190" t="s">
        <v>32</v>
      </c>
      <c r="W567" s="190"/>
      <c r="X567" s="191">
        <v>12119757.050000001</v>
      </c>
      <c r="Y567" s="191"/>
      <c r="Z567" s="191"/>
      <c r="AA567" s="191">
        <v>10549225.41</v>
      </c>
      <c r="AB567" s="191"/>
      <c r="AC567" s="191"/>
      <c r="AD567" s="192">
        <v>87.041558394934981</v>
      </c>
      <c r="AE567" s="192"/>
    </row>
    <row r="568" spans="2:31" ht="15" customHeight="1" x14ac:dyDescent="0.25">
      <c r="B568" s="5"/>
      <c r="C568" s="5"/>
      <c r="D568" s="5"/>
      <c r="E568" s="5"/>
      <c r="F568" s="5"/>
      <c r="G568" s="5"/>
      <c r="H568" s="189" t="s">
        <v>33</v>
      </c>
      <c r="I568" s="189"/>
      <c r="J568" s="189"/>
      <c r="K568" s="189"/>
      <c r="L568" s="189"/>
      <c r="M568" s="189"/>
      <c r="N568" s="189"/>
      <c r="O568" s="189"/>
      <c r="P568" s="189"/>
      <c r="Q568" s="189"/>
      <c r="R568" s="190" t="s">
        <v>485</v>
      </c>
      <c r="S568" s="190"/>
      <c r="T568" s="190"/>
      <c r="U568" s="4" t="s">
        <v>489</v>
      </c>
      <c r="V568" s="190" t="s">
        <v>34</v>
      </c>
      <c r="W568" s="190"/>
      <c r="X568" s="191">
        <v>59000</v>
      </c>
      <c r="Y568" s="191"/>
      <c r="Z568" s="191"/>
      <c r="AA568" s="191">
        <v>59000</v>
      </c>
      <c r="AB568" s="191"/>
      <c r="AC568" s="191"/>
      <c r="AD568" s="192">
        <v>100</v>
      </c>
      <c r="AE568" s="192"/>
    </row>
    <row r="569" spans="2:31" ht="15" customHeight="1" x14ac:dyDescent="0.25">
      <c r="B569" s="5"/>
      <c r="C569" s="5"/>
      <c r="D569" s="5"/>
      <c r="E569" s="5"/>
      <c r="F569" s="5"/>
      <c r="G569" s="5"/>
      <c r="H569" s="6"/>
      <c r="I569" s="189" t="s">
        <v>35</v>
      </c>
      <c r="J569" s="189"/>
      <c r="K569" s="189"/>
      <c r="L569" s="189"/>
      <c r="M569" s="189"/>
      <c r="N569" s="189"/>
      <c r="O569" s="189"/>
      <c r="P569" s="189"/>
      <c r="Q569" s="189"/>
      <c r="R569" s="190" t="s">
        <v>485</v>
      </c>
      <c r="S569" s="190"/>
      <c r="T569" s="190"/>
      <c r="U569" s="4" t="s">
        <v>489</v>
      </c>
      <c r="V569" s="190" t="s">
        <v>36</v>
      </c>
      <c r="W569" s="190"/>
      <c r="X569" s="191">
        <v>59000</v>
      </c>
      <c r="Y569" s="191"/>
      <c r="Z569" s="191"/>
      <c r="AA569" s="191">
        <v>59000</v>
      </c>
      <c r="AB569" s="191"/>
      <c r="AC569" s="191"/>
      <c r="AD569" s="192">
        <v>100</v>
      </c>
      <c r="AE569" s="192"/>
    </row>
    <row r="570" spans="2:31" ht="15" customHeight="1" x14ac:dyDescent="0.25">
      <c r="B570" s="5"/>
      <c r="C570" s="5"/>
      <c r="D570" s="5"/>
      <c r="E570" s="5"/>
      <c r="F570" s="5"/>
      <c r="G570" s="189" t="s">
        <v>490</v>
      </c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90" t="s">
        <v>485</v>
      </c>
      <c r="S570" s="190"/>
      <c r="T570" s="190"/>
      <c r="U570" s="4" t="s">
        <v>491</v>
      </c>
      <c r="V570" s="190"/>
      <c r="W570" s="190"/>
      <c r="X570" s="191">
        <v>1968000</v>
      </c>
      <c r="Y570" s="191"/>
      <c r="Z570" s="191"/>
      <c r="AA570" s="191">
        <v>1968000</v>
      </c>
      <c r="AB570" s="191"/>
      <c r="AC570" s="191"/>
      <c r="AD570" s="192">
        <v>100</v>
      </c>
      <c r="AE570" s="192"/>
    </row>
    <row r="571" spans="2:31" ht="23.25" customHeight="1" x14ac:dyDescent="0.25">
      <c r="B571" s="5"/>
      <c r="C571" s="5"/>
      <c r="D571" s="5"/>
      <c r="E571" s="5"/>
      <c r="F571" s="5"/>
      <c r="G571" s="5"/>
      <c r="H571" s="189" t="s">
        <v>29</v>
      </c>
      <c r="I571" s="189"/>
      <c r="J571" s="189"/>
      <c r="K571" s="189"/>
      <c r="L571" s="189"/>
      <c r="M571" s="189"/>
      <c r="N571" s="189"/>
      <c r="O571" s="189"/>
      <c r="P571" s="189"/>
      <c r="Q571" s="189"/>
      <c r="R571" s="190" t="s">
        <v>485</v>
      </c>
      <c r="S571" s="190"/>
      <c r="T571" s="190"/>
      <c r="U571" s="4" t="s">
        <v>491</v>
      </c>
      <c r="V571" s="190" t="s">
        <v>30</v>
      </c>
      <c r="W571" s="190"/>
      <c r="X571" s="191">
        <v>1968000</v>
      </c>
      <c r="Y571" s="191"/>
      <c r="Z571" s="191"/>
      <c r="AA571" s="191">
        <v>1968000</v>
      </c>
      <c r="AB571" s="191"/>
      <c r="AC571" s="191"/>
      <c r="AD571" s="192">
        <v>100</v>
      </c>
      <c r="AE571" s="192"/>
    </row>
    <row r="572" spans="2:31" ht="23.25" customHeight="1" x14ac:dyDescent="0.25">
      <c r="B572" s="5"/>
      <c r="C572" s="5"/>
      <c r="D572" s="5"/>
      <c r="E572" s="5"/>
      <c r="F572" s="5"/>
      <c r="G572" s="5"/>
      <c r="H572" s="6"/>
      <c r="I572" s="189" t="s">
        <v>31</v>
      </c>
      <c r="J572" s="189"/>
      <c r="K572" s="189"/>
      <c r="L572" s="189"/>
      <c r="M572" s="189"/>
      <c r="N572" s="189"/>
      <c r="O572" s="189"/>
      <c r="P572" s="189"/>
      <c r="Q572" s="189"/>
      <c r="R572" s="190" t="s">
        <v>485</v>
      </c>
      <c r="S572" s="190"/>
      <c r="T572" s="190"/>
      <c r="U572" s="4" t="s">
        <v>491</v>
      </c>
      <c r="V572" s="190" t="s">
        <v>32</v>
      </c>
      <c r="W572" s="190"/>
      <c r="X572" s="191">
        <v>1968000</v>
      </c>
      <c r="Y572" s="191"/>
      <c r="Z572" s="191"/>
      <c r="AA572" s="191">
        <v>1968000</v>
      </c>
      <c r="AB572" s="191"/>
      <c r="AC572" s="191"/>
      <c r="AD572" s="192">
        <v>100</v>
      </c>
      <c r="AE572" s="192"/>
    </row>
    <row r="573" spans="2:31" ht="15" customHeight="1" x14ac:dyDescent="0.25">
      <c r="B573" s="5"/>
      <c r="C573" s="5"/>
      <c r="D573" s="5"/>
      <c r="E573" s="5"/>
      <c r="F573" s="5"/>
      <c r="G573" s="189" t="s">
        <v>492</v>
      </c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90" t="s">
        <v>485</v>
      </c>
      <c r="S573" s="190"/>
      <c r="T573" s="190"/>
      <c r="U573" s="4" t="s">
        <v>493</v>
      </c>
      <c r="V573" s="190"/>
      <c r="W573" s="190"/>
      <c r="X573" s="191">
        <v>11293513.109999999</v>
      </c>
      <c r="Y573" s="191"/>
      <c r="Z573" s="191"/>
      <c r="AA573" s="191">
        <v>11293513.109999999</v>
      </c>
      <c r="AB573" s="191"/>
      <c r="AC573" s="191"/>
      <c r="AD573" s="192">
        <v>100</v>
      </c>
      <c r="AE573" s="192"/>
    </row>
    <row r="574" spans="2:31" ht="23.25" customHeight="1" x14ac:dyDescent="0.25">
      <c r="B574" s="5"/>
      <c r="C574" s="5"/>
      <c r="D574" s="5"/>
      <c r="E574" s="5"/>
      <c r="F574" s="5"/>
      <c r="G574" s="5"/>
      <c r="H574" s="189" t="s">
        <v>29</v>
      </c>
      <c r="I574" s="189"/>
      <c r="J574" s="189"/>
      <c r="K574" s="189"/>
      <c r="L574" s="189"/>
      <c r="M574" s="189"/>
      <c r="N574" s="189"/>
      <c r="O574" s="189"/>
      <c r="P574" s="189"/>
      <c r="Q574" s="189"/>
      <c r="R574" s="190" t="s">
        <v>485</v>
      </c>
      <c r="S574" s="190"/>
      <c r="T574" s="190"/>
      <c r="U574" s="4" t="s">
        <v>493</v>
      </c>
      <c r="V574" s="190" t="s">
        <v>30</v>
      </c>
      <c r="W574" s="190"/>
      <c r="X574" s="191">
        <v>11293513.109999999</v>
      </c>
      <c r="Y574" s="191"/>
      <c r="Z574" s="191"/>
      <c r="AA574" s="191">
        <v>11293513.109999999</v>
      </c>
      <c r="AB574" s="191"/>
      <c r="AC574" s="191"/>
      <c r="AD574" s="192">
        <v>100</v>
      </c>
      <c r="AE574" s="192"/>
    </row>
    <row r="575" spans="2:31" ht="23.25" customHeight="1" x14ac:dyDescent="0.25">
      <c r="B575" s="5"/>
      <c r="C575" s="5"/>
      <c r="D575" s="5"/>
      <c r="E575" s="5"/>
      <c r="F575" s="5"/>
      <c r="G575" s="5"/>
      <c r="H575" s="6"/>
      <c r="I575" s="189" t="s">
        <v>31</v>
      </c>
      <c r="J575" s="189"/>
      <c r="K575" s="189"/>
      <c r="L575" s="189"/>
      <c r="M575" s="189"/>
      <c r="N575" s="189"/>
      <c r="O575" s="189"/>
      <c r="P575" s="189"/>
      <c r="Q575" s="189"/>
      <c r="R575" s="190" t="s">
        <v>485</v>
      </c>
      <c r="S575" s="190"/>
      <c r="T575" s="190"/>
      <c r="U575" s="4" t="s">
        <v>493</v>
      </c>
      <c r="V575" s="190" t="s">
        <v>32</v>
      </c>
      <c r="W575" s="190"/>
      <c r="X575" s="191">
        <v>11293513.109999999</v>
      </c>
      <c r="Y575" s="191"/>
      <c r="Z575" s="191"/>
      <c r="AA575" s="191">
        <v>11293513.109999999</v>
      </c>
      <c r="AB575" s="191"/>
      <c r="AC575" s="191"/>
      <c r="AD575" s="192">
        <v>100</v>
      </c>
      <c r="AE575" s="192"/>
    </row>
    <row r="576" spans="2:31" ht="23.25" customHeight="1" x14ac:dyDescent="0.25">
      <c r="B576" s="5"/>
      <c r="C576" s="5"/>
      <c r="D576" s="5"/>
      <c r="E576" s="5"/>
      <c r="F576" s="5"/>
      <c r="G576" s="189" t="s">
        <v>494</v>
      </c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90" t="s">
        <v>485</v>
      </c>
      <c r="S576" s="190"/>
      <c r="T576" s="190"/>
      <c r="U576" s="4" t="s">
        <v>495</v>
      </c>
      <c r="V576" s="190"/>
      <c r="W576" s="190"/>
      <c r="X576" s="191">
        <v>37511055.200000003</v>
      </c>
      <c r="Y576" s="191"/>
      <c r="Z576" s="191"/>
      <c r="AA576" s="191">
        <v>37488695.079999998</v>
      </c>
      <c r="AB576" s="191"/>
      <c r="AC576" s="191"/>
      <c r="AD576" s="192">
        <v>99.940390586506339</v>
      </c>
      <c r="AE576" s="192"/>
    </row>
    <row r="577" spans="2:31" ht="45.75" customHeight="1" x14ac:dyDescent="0.25">
      <c r="B577" s="5"/>
      <c r="C577" s="5"/>
      <c r="D577" s="5"/>
      <c r="E577" s="5"/>
      <c r="F577" s="5"/>
      <c r="G577" s="5"/>
      <c r="H577" s="189" t="s">
        <v>17</v>
      </c>
      <c r="I577" s="189"/>
      <c r="J577" s="189"/>
      <c r="K577" s="189"/>
      <c r="L577" s="189"/>
      <c r="M577" s="189"/>
      <c r="N577" s="189"/>
      <c r="O577" s="189"/>
      <c r="P577" s="189"/>
      <c r="Q577" s="189"/>
      <c r="R577" s="190" t="s">
        <v>485</v>
      </c>
      <c r="S577" s="190"/>
      <c r="T577" s="190"/>
      <c r="U577" s="4" t="s">
        <v>495</v>
      </c>
      <c r="V577" s="190" t="s">
        <v>18</v>
      </c>
      <c r="W577" s="190"/>
      <c r="X577" s="191">
        <v>36427946.350000001</v>
      </c>
      <c r="Y577" s="191"/>
      <c r="Z577" s="191"/>
      <c r="AA577" s="191">
        <v>36421454.369999997</v>
      </c>
      <c r="AB577" s="191"/>
      <c r="AC577" s="191"/>
      <c r="AD577" s="192">
        <v>99.982178572633146</v>
      </c>
      <c r="AE577" s="192"/>
    </row>
    <row r="578" spans="2:31" ht="15" customHeight="1" x14ac:dyDescent="0.25">
      <c r="B578" s="5"/>
      <c r="C578" s="5"/>
      <c r="D578" s="5"/>
      <c r="E578" s="5"/>
      <c r="F578" s="5"/>
      <c r="G578" s="5"/>
      <c r="H578" s="6"/>
      <c r="I578" s="189" t="s">
        <v>129</v>
      </c>
      <c r="J578" s="189"/>
      <c r="K578" s="189"/>
      <c r="L578" s="189"/>
      <c r="M578" s="189"/>
      <c r="N578" s="189"/>
      <c r="O578" s="189"/>
      <c r="P578" s="189"/>
      <c r="Q578" s="189"/>
      <c r="R578" s="190" t="s">
        <v>485</v>
      </c>
      <c r="S578" s="190"/>
      <c r="T578" s="190"/>
      <c r="U578" s="4" t="s">
        <v>495</v>
      </c>
      <c r="V578" s="190" t="s">
        <v>130</v>
      </c>
      <c r="W578" s="190"/>
      <c r="X578" s="191">
        <v>36427946.350000001</v>
      </c>
      <c r="Y578" s="191"/>
      <c r="Z578" s="191"/>
      <c r="AA578" s="191">
        <v>36421454.369999997</v>
      </c>
      <c r="AB578" s="191"/>
      <c r="AC578" s="191"/>
      <c r="AD578" s="192">
        <v>99.982178572633146</v>
      </c>
      <c r="AE578" s="192"/>
    </row>
    <row r="579" spans="2:31" ht="23.25" customHeight="1" x14ac:dyDescent="0.25">
      <c r="B579" s="5"/>
      <c r="C579" s="5"/>
      <c r="D579" s="5"/>
      <c r="E579" s="5"/>
      <c r="F579" s="5"/>
      <c r="G579" s="5"/>
      <c r="H579" s="189" t="s">
        <v>29</v>
      </c>
      <c r="I579" s="189"/>
      <c r="J579" s="189"/>
      <c r="K579" s="189"/>
      <c r="L579" s="189"/>
      <c r="M579" s="189"/>
      <c r="N579" s="189"/>
      <c r="O579" s="189"/>
      <c r="P579" s="189"/>
      <c r="Q579" s="189"/>
      <c r="R579" s="190" t="s">
        <v>485</v>
      </c>
      <c r="S579" s="190"/>
      <c r="T579" s="190"/>
      <c r="U579" s="4" t="s">
        <v>495</v>
      </c>
      <c r="V579" s="190" t="s">
        <v>30</v>
      </c>
      <c r="W579" s="190"/>
      <c r="X579" s="191">
        <v>619539.24</v>
      </c>
      <c r="Y579" s="191"/>
      <c r="Z579" s="191"/>
      <c r="AA579" s="191">
        <v>603671.1</v>
      </c>
      <c r="AB579" s="191"/>
      <c r="AC579" s="191"/>
      <c r="AD579" s="192">
        <v>97.438719135853276</v>
      </c>
      <c r="AE579" s="192"/>
    </row>
    <row r="580" spans="2:31" ht="23.25" customHeight="1" x14ac:dyDescent="0.25">
      <c r="B580" s="5"/>
      <c r="C580" s="5"/>
      <c r="D580" s="5"/>
      <c r="E580" s="5"/>
      <c r="F580" s="5"/>
      <c r="G580" s="5"/>
      <c r="H580" s="6"/>
      <c r="I580" s="189" t="s">
        <v>31</v>
      </c>
      <c r="J580" s="189"/>
      <c r="K580" s="189"/>
      <c r="L580" s="189"/>
      <c r="M580" s="189"/>
      <c r="N580" s="189"/>
      <c r="O580" s="189"/>
      <c r="P580" s="189"/>
      <c r="Q580" s="189"/>
      <c r="R580" s="190" t="s">
        <v>485</v>
      </c>
      <c r="S580" s="190"/>
      <c r="T580" s="190"/>
      <c r="U580" s="4" t="s">
        <v>495</v>
      </c>
      <c r="V580" s="190" t="s">
        <v>32</v>
      </c>
      <c r="W580" s="190"/>
      <c r="X580" s="191">
        <v>619539.24</v>
      </c>
      <c r="Y580" s="191"/>
      <c r="Z580" s="191"/>
      <c r="AA580" s="191">
        <v>603671.1</v>
      </c>
      <c r="AB580" s="191"/>
      <c r="AC580" s="191"/>
      <c r="AD580" s="192">
        <v>97.438719135853276</v>
      </c>
      <c r="AE580" s="192"/>
    </row>
    <row r="581" spans="2:31" ht="15" customHeight="1" x14ac:dyDescent="0.25">
      <c r="B581" s="5"/>
      <c r="C581" s="5"/>
      <c r="D581" s="5"/>
      <c r="E581" s="5"/>
      <c r="F581" s="5"/>
      <c r="G581" s="5"/>
      <c r="H581" s="189" t="s">
        <v>91</v>
      </c>
      <c r="I581" s="189"/>
      <c r="J581" s="189"/>
      <c r="K581" s="189"/>
      <c r="L581" s="189"/>
      <c r="M581" s="189"/>
      <c r="N581" s="189"/>
      <c r="O581" s="189"/>
      <c r="P581" s="189"/>
      <c r="Q581" s="189"/>
      <c r="R581" s="190" t="s">
        <v>485</v>
      </c>
      <c r="S581" s="190"/>
      <c r="T581" s="190"/>
      <c r="U581" s="4" t="s">
        <v>495</v>
      </c>
      <c r="V581" s="190" t="s">
        <v>92</v>
      </c>
      <c r="W581" s="190"/>
      <c r="X581" s="191">
        <v>24849</v>
      </c>
      <c r="Y581" s="191"/>
      <c r="Z581" s="191"/>
      <c r="AA581" s="191">
        <v>24849</v>
      </c>
      <c r="AB581" s="191"/>
      <c r="AC581" s="191"/>
      <c r="AD581" s="192">
        <v>100</v>
      </c>
      <c r="AE581" s="192"/>
    </row>
    <row r="582" spans="2:31" ht="23.25" customHeight="1" x14ac:dyDescent="0.25">
      <c r="B582" s="5"/>
      <c r="C582" s="5"/>
      <c r="D582" s="5"/>
      <c r="E582" s="5"/>
      <c r="F582" s="5"/>
      <c r="G582" s="5"/>
      <c r="H582" s="6"/>
      <c r="I582" s="189" t="s">
        <v>93</v>
      </c>
      <c r="J582" s="189"/>
      <c r="K582" s="189"/>
      <c r="L582" s="189"/>
      <c r="M582" s="189"/>
      <c r="N582" s="189"/>
      <c r="O582" s="189"/>
      <c r="P582" s="189"/>
      <c r="Q582" s="189"/>
      <c r="R582" s="190" t="s">
        <v>485</v>
      </c>
      <c r="S582" s="190"/>
      <c r="T582" s="190"/>
      <c r="U582" s="4" t="s">
        <v>495</v>
      </c>
      <c r="V582" s="190" t="s">
        <v>94</v>
      </c>
      <c r="W582" s="190"/>
      <c r="X582" s="191">
        <v>24849</v>
      </c>
      <c r="Y582" s="191"/>
      <c r="Z582" s="191"/>
      <c r="AA582" s="191">
        <v>24849</v>
      </c>
      <c r="AB582" s="191"/>
      <c r="AC582" s="191"/>
      <c r="AD582" s="192">
        <v>100</v>
      </c>
      <c r="AE582" s="192"/>
    </row>
    <row r="583" spans="2:31" ht="15" customHeight="1" x14ac:dyDescent="0.25">
      <c r="B583" s="5"/>
      <c r="C583" s="5"/>
      <c r="D583" s="5"/>
      <c r="E583" s="5"/>
      <c r="F583" s="5"/>
      <c r="G583" s="5"/>
      <c r="H583" s="189" t="s">
        <v>33</v>
      </c>
      <c r="I583" s="189"/>
      <c r="J583" s="189"/>
      <c r="K583" s="189"/>
      <c r="L583" s="189"/>
      <c r="M583" s="189"/>
      <c r="N583" s="189"/>
      <c r="O583" s="189"/>
      <c r="P583" s="189"/>
      <c r="Q583" s="189"/>
      <c r="R583" s="190" t="s">
        <v>485</v>
      </c>
      <c r="S583" s="190"/>
      <c r="T583" s="190"/>
      <c r="U583" s="4" t="s">
        <v>495</v>
      </c>
      <c r="V583" s="190" t="s">
        <v>34</v>
      </c>
      <c r="W583" s="190"/>
      <c r="X583" s="191">
        <v>438720.61</v>
      </c>
      <c r="Y583" s="191"/>
      <c r="Z583" s="191"/>
      <c r="AA583" s="191">
        <v>438720.61</v>
      </c>
      <c r="AB583" s="191"/>
      <c r="AC583" s="191"/>
      <c r="AD583" s="192">
        <v>100</v>
      </c>
      <c r="AE583" s="192"/>
    </row>
    <row r="584" spans="2:31" ht="15" customHeight="1" x14ac:dyDescent="0.25">
      <c r="B584" s="5"/>
      <c r="C584" s="5"/>
      <c r="D584" s="5"/>
      <c r="E584" s="5"/>
      <c r="F584" s="5"/>
      <c r="G584" s="5"/>
      <c r="H584" s="6"/>
      <c r="I584" s="189" t="s">
        <v>35</v>
      </c>
      <c r="J584" s="189"/>
      <c r="K584" s="189"/>
      <c r="L584" s="189"/>
      <c r="M584" s="189"/>
      <c r="N584" s="189"/>
      <c r="O584" s="189"/>
      <c r="P584" s="189"/>
      <c r="Q584" s="189"/>
      <c r="R584" s="190" t="s">
        <v>485</v>
      </c>
      <c r="S584" s="190"/>
      <c r="T584" s="190"/>
      <c r="U584" s="4" t="s">
        <v>495</v>
      </c>
      <c r="V584" s="190" t="s">
        <v>36</v>
      </c>
      <c r="W584" s="190"/>
      <c r="X584" s="191">
        <v>438720.61</v>
      </c>
      <c r="Y584" s="191"/>
      <c r="Z584" s="191"/>
      <c r="AA584" s="191">
        <v>438720.61</v>
      </c>
      <c r="AB584" s="191"/>
      <c r="AC584" s="191"/>
      <c r="AD584" s="192">
        <v>100</v>
      </c>
      <c r="AE584" s="192"/>
    </row>
    <row r="585" spans="2:31" ht="23.25" customHeight="1" x14ac:dyDescent="0.25">
      <c r="B585" s="5"/>
      <c r="C585" s="5"/>
      <c r="D585" s="5"/>
      <c r="E585" s="5"/>
      <c r="F585" s="5"/>
      <c r="G585" s="189" t="s">
        <v>496</v>
      </c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90" t="s">
        <v>485</v>
      </c>
      <c r="S585" s="190"/>
      <c r="T585" s="190"/>
      <c r="U585" s="4" t="s">
        <v>497</v>
      </c>
      <c r="V585" s="190"/>
      <c r="W585" s="190"/>
      <c r="X585" s="191">
        <v>45550</v>
      </c>
      <c r="Y585" s="191"/>
      <c r="Z585" s="191"/>
      <c r="AA585" s="191">
        <v>45000</v>
      </c>
      <c r="AB585" s="191"/>
      <c r="AC585" s="191"/>
      <c r="AD585" s="192">
        <v>98.79253567508232</v>
      </c>
      <c r="AE585" s="192"/>
    </row>
    <row r="586" spans="2:31" ht="23.25" customHeight="1" x14ac:dyDescent="0.25">
      <c r="B586" s="5"/>
      <c r="C586" s="5"/>
      <c r="D586" s="5"/>
      <c r="E586" s="5"/>
      <c r="F586" s="5"/>
      <c r="G586" s="5"/>
      <c r="H586" s="189" t="s">
        <v>29</v>
      </c>
      <c r="I586" s="189"/>
      <c r="J586" s="189"/>
      <c r="K586" s="189"/>
      <c r="L586" s="189"/>
      <c r="M586" s="189"/>
      <c r="N586" s="189"/>
      <c r="O586" s="189"/>
      <c r="P586" s="189"/>
      <c r="Q586" s="189"/>
      <c r="R586" s="190" t="s">
        <v>485</v>
      </c>
      <c r="S586" s="190"/>
      <c r="T586" s="190"/>
      <c r="U586" s="4" t="s">
        <v>497</v>
      </c>
      <c r="V586" s="190" t="s">
        <v>30</v>
      </c>
      <c r="W586" s="190"/>
      <c r="X586" s="191">
        <v>45550</v>
      </c>
      <c r="Y586" s="191"/>
      <c r="Z586" s="191"/>
      <c r="AA586" s="191">
        <v>45000</v>
      </c>
      <c r="AB586" s="191"/>
      <c r="AC586" s="191"/>
      <c r="AD586" s="192">
        <v>98.79253567508232</v>
      </c>
      <c r="AE586" s="192"/>
    </row>
    <row r="587" spans="2:31" ht="23.25" customHeight="1" x14ac:dyDescent="0.25">
      <c r="B587" s="5"/>
      <c r="C587" s="5"/>
      <c r="D587" s="5"/>
      <c r="E587" s="5"/>
      <c r="F587" s="5"/>
      <c r="G587" s="5"/>
      <c r="H587" s="6"/>
      <c r="I587" s="189" t="s">
        <v>31</v>
      </c>
      <c r="J587" s="189"/>
      <c r="K587" s="189"/>
      <c r="L587" s="189"/>
      <c r="M587" s="189"/>
      <c r="N587" s="189"/>
      <c r="O587" s="189"/>
      <c r="P587" s="189"/>
      <c r="Q587" s="189"/>
      <c r="R587" s="190" t="s">
        <v>485</v>
      </c>
      <c r="S587" s="190"/>
      <c r="T587" s="190"/>
      <c r="U587" s="4" t="s">
        <v>497</v>
      </c>
      <c r="V587" s="190" t="s">
        <v>32</v>
      </c>
      <c r="W587" s="190"/>
      <c r="X587" s="191">
        <v>45550</v>
      </c>
      <c r="Y587" s="191"/>
      <c r="Z587" s="191"/>
      <c r="AA587" s="191">
        <v>45000</v>
      </c>
      <c r="AB587" s="191"/>
      <c r="AC587" s="191"/>
      <c r="AD587" s="192">
        <v>98.79253567508232</v>
      </c>
      <c r="AE587" s="192"/>
    </row>
    <row r="588" spans="2:31" ht="34.5" customHeight="1" x14ac:dyDescent="0.25">
      <c r="B588" s="5"/>
      <c r="C588" s="5"/>
      <c r="D588" s="6"/>
      <c r="E588" s="189" t="s">
        <v>170</v>
      </c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90" t="s">
        <v>485</v>
      </c>
      <c r="S588" s="190"/>
      <c r="T588" s="190"/>
      <c r="U588" s="4" t="s">
        <v>171</v>
      </c>
      <c r="V588" s="190"/>
      <c r="W588" s="190"/>
      <c r="X588" s="191">
        <v>14434229.02</v>
      </c>
      <c r="Y588" s="191"/>
      <c r="Z588" s="191"/>
      <c r="AA588" s="191">
        <v>12964342.560000001</v>
      </c>
      <c r="AB588" s="191"/>
      <c r="AC588" s="191"/>
      <c r="AD588" s="192">
        <v>89.816661091054257</v>
      </c>
      <c r="AE588" s="192"/>
    </row>
    <row r="589" spans="2:31" ht="23.25" customHeight="1" x14ac:dyDescent="0.25">
      <c r="B589" s="5"/>
      <c r="C589" s="5"/>
      <c r="D589" s="6"/>
      <c r="E589" s="189" t="s">
        <v>498</v>
      </c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90" t="s">
        <v>485</v>
      </c>
      <c r="S589" s="190"/>
      <c r="T589" s="190"/>
      <c r="U589" s="4" t="s">
        <v>499</v>
      </c>
      <c r="V589" s="190"/>
      <c r="W589" s="190"/>
      <c r="X589" s="191">
        <v>14434229.02</v>
      </c>
      <c r="Y589" s="191"/>
      <c r="Z589" s="191"/>
      <c r="AA589" s="191">
        <v>12964342.560000001</v>
      </c>
      <c r="AB589" s="191"/>
      <c r="AC589" s="191"/>
      <c r="AD589" s="192">
        <v>89.816661091054257</v>
      </c>
      <c r="AE589" s="192"/>
    </row>
    <row r="590" spans="2:31" ht="34.5" customHeight="1" x14ac:dyDescent="0.25">
      <c r="B590" s="5"/>
      <c r="C590" s="5"/>
      <c r="D590" s="6"/>
      <c r="E590" s="6"/>
      <c r="F590" s="6"/>
      <c r="G590" s="189" t="s">
        <v>500</v>
      </c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90" t="s">
        <v>485</v>
      </c>
      <c r="S590" s="190"/>
      <c r="T590" s="190"/>
      <c r="U590" s="4" t="s">
        <v>501</v>
      </c>
      <c r="V590" s="190"/>
      <c r="W590" s="190"/>
      <c r="X590" s="191">
        <v>14434229.02</v>
      </c>
      <c r="Y590" s="191"/>
      <c r="Z590" s="191"/>
      <c r="AA590" s="191">
        <v>12964342.560000001</v>
      </c>
      <c r="AB590" s="191"/>
      <c r="AC590" s="191"/>
      <c r="AD590" s="192">
        <v>89.816661091054257</v>
      </c>
      <c r="AE590" s="192"/>
    </row>
    <row r="591" spans="2:31" ht="34.5" customHeight="1" x14ac:dyDescent="0.25">
      <c r="B591" s="5"/>
      <c r="C591" s="5"/>
      <c r="D591" s="5"/>
      <c r="E591" s="5"/>
      <c r="F591" s="5"/>
      <c r="G591" s="189" t="s">
        <v>502</v>
      </c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90" t="s">
        <v>485</v>
      </c>
      <c r="S591" s="190"/>
      <c r="T591" s="190"/>
      <c r="U591" s="4" t="s">
        <v>503</v>
      </c>
      <c r="V591" s="190"/>
      <c r="W591" s="190"/>
      <c r="X591" s="191">
        <v>25889.02</v>
      </c>
      <c r="Y591" s="191"/>
      <c r="Z591" s="191"/>
      <c r="AA591" s="191">
        <v>25889.02</v>
      </c>
      <c r="AB591" s="191"/>
      <c r="AC591" s="191"/>
      <c r="AD591" s="192">
        <v>100</v>
      </c>
      <c r="AE591" s="192"/>
    </row>
    <row r="592" spans="2:31" ht="23.25" customHeight="1" x14ac:dyDescent="0.25">
      <c r="B592" s="5"/>
      <c r="C592" s="5"/>
      <c r="D592" s="5"/>
      <c r="E592" s="5"/>
      <c r="F592" s="5"/>
      <c r="G592" s="5"/>
      <c r="H592" s="189" t="s">
        <v>29</v>
      </c>
      <c r="I592" s="189"/>
      <c r="J592" s="189"/>
      <c r="K592" s="189"/>
      <c r="L592" s="189"/>
      <c r="M592" s="189"/>
      <c r="N592" s="189"/>
      <c r="O592" s="189"/>
      <c r="P592" s="189"/>
      <c r="Q592" s="189"/>
      <c r="R592" s="190" t="s">
        <v>485</v>
      </c>
      <c r="S592" s="190"/>
      <c r="T592" s="190"/>
      <c r="U592" s="4" t="s">
        <v>503</v>
      </c>
      <c r="V592" s="190" t="s">
        <v>30</v>
      </c>
      <c r="W592" s="190"/>
      <c r="X592" s="191">
        <v>25889.02</v>
      </c>
      <c r="Y592" s="191"/>
      <c r="Z592" s="191"/>
      <c r="AA592" s="191">
        <v>25889.02</v>
      </c>
      <c r="AB592" s="191"/>
      <c r="AC592" s="191"/>
      <c r="AD592" s="192">
        <v>100</v>
      </c>
      <c r="AE592" s="192"/>
    </row>
    <row r="593" spans="2:31" ht="23.25" customHeight="1" x14ac:dyDescent="0.25">
      <c r="B593" s="5"/>
      <c r="C593" s="5"/>
      <c r="D593" s="5"/>
      <c r="E593" s="5"/>
      <c r="F593" s="5"/>
      <c r="G593" s="5"/>
      <c r="H593" s="6"/>
      <c r="I593" s="189" t="s">
        <v>31</v>
      </c>
      <c r="J593" s="189"/>
      <c r="K593" s="189"/>
      <c r="L593" s="189"/>
      <c r="M593" s="189"/>
      <c r="N593" s="189"/>
      <c r="O593" s="189"/>
      <c r="P593" s="189"/>
      <c r="Q593" s="189"/>
      <c r="R593" s="190" t="s">
        <v>485</v>
      </c>
      <c r="S593" s="190"/>
      <c r="T593" s="190"/>
      <c r="U593" s="4" t="s">
        <v>503</v>
      </c>
      <c r="V593" s="190" t="s">
        <v>32</v>
      </c>
      <c r="W593" s="190"/>
      <c r="X593" s="191">
        <v>25889.02</v>
      </c>
      <c r="Y593" s="191"/>
      <c r="Z593" s="191"/>
      <c r="AA593" s="191">
        <v>25889.02</v>
      </c>
      <c r="AB593" s="191"/>
      <c r="AC593" s="191"/>
      <c r="AD593" s="192">
        <v>100</v>
      </c>
      <c r="AE593" s="192"/>
    </row>
    <row r="594" spans="2:31" ht="34.5" customHeight="1" x14ac:dyDescent="0.25">
      <c r="B594" s="5"/>
      <c r="C594" s="5"/>
      <c r="D594" s="5"/>
      <c r="E594" s="5"/>
      <c r="F594" s="5"/>
      <c r="G594" s="189" t="s">
        <v>504</v>
      </c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90" t="s">
        <v>485</v>
      </c>
      <c r="S594" s="190"/>
      <c r="T594" s="190"/>
      <c r="U594" s="4" t="s">
        <v>505</v>
      </c>
      <c r="V594" s="190"/>
      <c r="W594" s="190"/>
      <c r="X594" s="191">
        <v>1045550</v>
      </c>
      <c r="Y594" s="191"/>
      <c r="Z594" s="191"/>
      <c r="AA594" s="191">
        <v>1040159.59</v>
      </c>
      <c r="AB594" s="191"/>
      <c r="AC594" s="191"/>
      <c r="AD594" s="192">
        <v>99.484442637846101</v>
      </c>
      <c r="AE594" s="192"/>
    </row>
    <row r="595" spans="2:31" ht="23.25" customHeight="1" x14ac:dyDescent="0.25">
      <c r="B595" s="5"/>
      <c r="C595" s="5"/>
      <c r="D595" s="5"/>
      <c r="E595" s="5"/>
      <c r="F595" s="5"/>
      <c r="G595" s="5"/>
      <c r="H595" s="189" t="s">
        <v>29</v>
      </c>
      <c r="I595" s="189"/>
      <c r="J595" s="189"/>
      <c r="K595" s="189"/>
      <c r="L595" s="189"/>
      <c r="M595" s="189"/>
      <c r="N595" s="189"/>
      <c r="O595" s="189"/>
      <c r="P595" s="189"/>
      <c r="Q595" s="189"/>
      <c r="R595" s="190" t="s">
        <v>485</v>
      </c>
      <c r="S595" s="190"/>
      <c r="T595" s="190"/>
      <c r="U595" s="4" t="s">
        <v>505</v>
      </c>
      <c r="V595" s="190" t="s">
        <v>30</v>
      </c>
      <c r="W595" s="190"/>
      <c r="X595" s="191">
        <v>1045550</v>
      </c>
      <c r="Y595" s="191"/>
      <c r="Z595" s="191"/>
      <c r="AA595" s="191">
        <v>1040159.59</v>
      </c>
      <c r="AB595" s="191"/>
      <c r="AC595" s="191"/>
      <c r="AD595" s="192">
        <v>99.484442637846101</v>
      </c>
      <c r="AE595" s="192"/>
    </row>
    <row r="596" spans="2:31" ht="23.25" customHeight="1" x14ac:dyDescent="0.25">
      <c r="B596" s="5"/>
      <c r="C596" s="5"/>
      <c r="D596" s="5"/>
      <c r="E596" s="5"/>
      <c r="F596" s="5"/>
      <c r="G596" s="5"/>
      <c r="H596" s="6"/>
      <c r="I596" s="189" t="s">
        <v>31</v>
      </c>
      <c r="J596" s="189"/>
      <c r="K596" s="189"/>
      <c r="L596" s="189"/>
      <c r="M596" s="189"/>
      <c r="N596" s="189"/>
      <c r="O596" s="189"/>
      <c r="P596" s="189"/>
      <c r="Q596" s="189"/>
      <c r="R596" s="190" t="s">
        <v>485</v>
      </c>
      <c r="S596" s="190"/>
      <c r="T596" s="190"/>
      <c r="U596" s="4" t="s">
        <v>505</v>
      </c>
      <c r="V596" s="190" t="s">
        <v>32</v>
      </c>
      <c r="W596" s="190"/>
      <c r="X596" s="191">
        <v>1045550</v>
      </c>
      <c r="Y596" s="191"/>
      <c r="Z596" s="191"/>
      <c r="AA596" s="191">
        <v>1040159.59</v>
      </c>
      <c r="AB596" s="191"/>
      <c r="AC596" s="191"/>
      <c r="AD596" s="192">
        <v>99.484442637846101</v>
      </c>
      <c r="AE596" s="192"/>
    </row>
    <row r="597" spans="2:31" ht="45.75" customHeight="1" x14ac:dyDescent="0.25">
      <c r="B597" s="5"/>
      <c r="C597" s="5"/>
      <c r="D597" s="5"/>
      <c r="E597" s="5"/>
      <c r="F597" s="5"/>
      <c r="G597" s="189" t="s">
        <v>506</v>
      </c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90" t="s">
        <v>485</v>
      </c>
      <c r="S597" s="190"/>
      <c r="T597" s="190"/>
      <c r="U597" s="4" t="s">
        <v>507</v>
      </c>
      <c r="V597" s="190"/>
      <c r="W597" s="190"/>
      <c r="X597" s="191">
        <v>918640</v>
      </c>
      <c r="Y597" s="191"/>
      <c r="Z597" s="191"/>
      <c r="AA597" s="191">
        <v>621146.34</v>
      </c>
      <c r="AB597" s="191"/>
      <c r="AC597" s="191"/>
      <c r="AD597" s="192">
        <v>67.61586040233388</v>
      </c>
      <c r="AE597" s="192"/>
    </row>
    <row r="598" spans="2:31" ht="23.25" customHeight="1" x14ac:dyDescent="0.25">
      <c r="B598" s="5"/>
      <c r="C598" s="5"/>
      <c r="D598" s="5"/>
      <c r="E598" s="5"/>
      <c r="F598" s="5"/>
      <c r="G598" s="5"/>
      <c r="H598" s="189" t="s">
        <v>29</v>
      </c>
      <c r="I598" s="189"/>
      <c r="J598" s="189"/>
      <c r="K598" s="189"/>
      <c r="L598" s="189"/>
      <c r="M598" s="189"/>
      <c r="N598" s="189"/>
      <c r="O598" s="189"/>
      <c r="P598" s="189"/>
      <c r="Q598" s="189"/>
      <c r="R598" s="190" t="s">
        <v>485</v>
      </c>
      <c r="S598" s="190"/>
      <c r="T598" s="190"/>
      <c r="U598" s="4" t="s">
        <v>507</v>
      </c>
      <c r="V598" s="190" t="s">
        <v>30</v>
      </c>
      <c r="W598" s="190"/>
      <c r="X598" s="191">
        <v>918640</v>
      </c>
      <c r="Y598" s="191"/>
      <c r="Z598" s="191"/>
      <c r="AA598" s="191">
        <v>621146.34</v>
      </c>
      <c r="AB598" s="191"/>
      <c r="AC598" s="191"/>
      <c r="AD598" s="192">
        <v>67.61586040233388</v>
      </c>
      <c r="AE598" s="192"/>
    </row>
    <row r="599" spans="2:31" ht="23.25" customHeight="1" x14ac:dyDescent="0.25">
      <c r="B599" s="5"/>
      <c r="C599" s="5"/>
      <c r="D599" s="5"/>
      <c r="E599" s="5"/>
      <c r="F599" s="5"/>
      <c r="G599" s="5"/>
      <c r="H599" s="6"/>
      <c r="I599" s="189" t="s">
        <v>31</v>
      </c>
      <c r="J599" s="189"/>
      <c r="K599" s="189"/>
      <c r="L599" s="189"/>
      <c r="M599" s="189"/>
      <c r="N599" s="189"/>
      <c r="O599" s="189"/>
      <c r="P599" s="189"/>
      <c r="Q599" s="189"/>
      <c r="R599" s="190" t="s">
        <v>485</v>
      </c>
      <c r="S599" s="190"/>
      <c r="T599" s="190"/>
      <c r="U599" s="4" t="s">
        <v>507</v>
      </c>
      <c r="V599" s="190" t="s">
        <v>32</v>
      </c>
      <c r="W599" s="190"/>
      <c r="X599" s="191">
        <v>918640</v>
      </c>
      <c r="Y599" s="191"/>
      <c r="Z599" s="191"/>
      <c r="AA599" s="191">
        <v>621146.34</v>
      </c>
      <c r="AB599" s="191"/>
      <c r="AC599" s="191"/>
      <c r="AD599" s="192">
        <v>67.61586040233388</v>
      </c>
      <c r="AE599" s="192"/>
    </row>
    <row r="600" spans="2:31" ht="34.5" customHeight="1" x14ac:dyDescent="0.25">
      <c r="B600" s="5"/>
      <c r="C600" s="5"/>
      <c r="D600" s="5"/>
      <c r="E600" s="5"/>
      <c r="F600" s="5"/>
      <c r="G600" s="189" t="s">
        <v>508</v>
      </c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90" t="s">
        <v>485</v>
      </c>
      <c r="S600" s="190"/>
      <c r="T600" s="190"/>
      <c r="U600" s="4" t="s">
        <v>509</v>
      </c>
      <c r="V600" s="190"/>
      <c r="W600" s="190"/>
      <c r="X600" s="191">
        <v>918640</v>
      </c>
      <c r="Y600" s="191"/>
      <c r="Z600" s="191"/>
      <c r="AA600" s="191">
        <v>619587.91</v>
      </c>
      <c r="AB600" s="191"/>
      <c r="AC600" s="191"/>
      <c r="AD600" s="192">
        <v>67.446215057040845</v>
      </c>
      <c r="AE600" s="192"/>
    </row>
    <row r="601" spans="2:31" ht="23.25" customHeight="1" x14ac:dyDescent="0.25">
      <c r="B601" s="5"/>
      <c r="C601" s="5"/>
      <c r="D601" s="5"/>
      <c r="E601" s="5"/>
      <c r="F601" s="5"/>
      <c r="G601" s="5"/>
      <c r="H601" s="189" t="s">
        <v>29</v>
      </c>
      <c r="I601" s="189"/>
      <c r="J601" s="189"/>
      <c r="K601" s="189"/>
      <c r="L601" s="189"/>
      <c r="M601" s="189"/>
      <c r="N601" s="189"/>
      <c r="O601" s="189"/>
      <c r="P601" s="189"/>
      <c r="Q601" s="189"/>
      <c r="R601" s="190" t="s">
        <v>485</v>
      </c>
      <c r="S601" s="190"/>
      <c r="T601" s="190"/>
      <c r="U601" s="4" t="s">
        <v>509</v>
      </c>
      <c r="V601" s="190" t="s">
        <v>30</v>
      </c>
      <c r="W601" s="190"/>
      <c r="X601" s="191">
        <v>918640</v>
      </c>
      <c r="Y601" s="191"/>
      <c r="Z601" s="191"/>
      <c r="AA601" s="191">
        <v>619587.91</v>
      </c>
      <c r="AB601" s="191"/>
      <c r="AC601" s="191"/>
      <c r="AD601" s="192">
        <v>67.446215057040845</v>
      </c>
      <c r="AE601" s="192"/>
    </row>
    <row r="602" spans="2:31" ht="23.25" customHeight="1" x14ac:dyDescent="0.25">
      <c r="B602" s="5"/>
      <c r="C602" s="5"/>
      <c r="D602" s="5"/>
      <c r="E602" s="5"/>
      <c r="F602" s="5"/>
      <c r="G602" s="5"/>
      <c r="H602" s="6"/>
      <c r="I602" s="189" t="s">
        <v>31</v>
      </c>
      <c r="J602" s="189"/>
      <c r="K602" s="189"/>
      <c r="L602" s="189"/>
      <c r="M602" s="189"/>
      <c r="N602" s="189"/>
      <c r="O602" s="189"/>
      <c r="P602" s="189"/>
      <c r="Q602" s="189"/>
      <c r="R602" s="190" t="s">
        <v>485</v>
      </c>
      <c r="S602" s="190"/>
      <c r="T602" s="190"/>
      <c r="U602" s="4" t="s">
        <v>509</v>
      </c>
      <c r="V602" s="190" t="s">
        <v>32</v>
      </c>
      <c r="W602" s="190"/>
      <c r="X602" s="191">
        <v>918640</v>
      </c>
      <c r="Y602" s="191"/>
      <c r="Z602" s="191"/>
      <c r="AA602" s="191">
        <v>619587.91</v>
      </c>
      <c r="AB602" s="191"/>
      <c r="AC602" s="191"/>
      <c r="AD602" s="192">
        <v>67.446215057040845</v>
      </c>
      <c r="AE602" s="192"/>
    </row>
    <row r="603" spans="2:31" ht="34.5" customHeight="1" x14ac:dyDescent="0.25">
      <c r="B603" s="5"/>
      <c r="C603" s="5"/>
      <c r="D603" s="5"/>
      <c r="E603" s="5"/>
      <c r="F603" s="5"/>
      <c r="G603" s="189" t="s">
        <v>510</v>
      </c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90" t="s">
        <v>485</v>
      </c>
      <c r="S603" s="190"/>
      <c r="T603" s="190"/>
      <c r="U603" s="4" t="s">
        <v>511</v>
      </c>
      <c r="V603" s="190"/>
      <c r="W603" s="190"/>
      <c r="X603" s="191">
        <v>918640</v>
      </c>
      <c r="Y603" s="191"/>
      <c r="Z603" s="191"/>
      <c r="AA603" s="191">
        <v>621146.34</v>
      </c>
      <c r="AB603" s="191"/>
      <c r="AC603" s="191"/>
      <c r="AD603" s="192">
        <v>67.61586040233388</v>
      </c>
      <c r="AE603" s="192"/>
    </row>
    <row r="604" spans="2:31" ht="23.25" customHeight="1" x14ac:dyDescent="0.25">
      <c r="B604" s="5"/>
      <c r="C604" s="5"/>
      <c r="D604" s="5"/>
      <c r="E604" s="5"/>
      <c r="F604" s="5"/>
      <c r="G604" s="5"/>
      <c r="H604" s="189" t="s">
        <v>29</v>
      </c>
      <c r="I604" s="189"/>
      <c r="J604" s="189"/>
      <c r="K604" s="189"/>
      <c r="L604" s="189"/>
      <c r="M604" s="189"/>
      <c r="N604" s="189"/>
      <c r="O604" s="189"/>
      <c r="P604" s="189"/>
      <c r="Q604" s="189"/>
      <c r="R604" s="190" t="s">
        <v>485</v>
      </c>
      <c r="S604" s="190"/>
      <c r="T604" s="190"/>
      <c r="U604" s="4" t="s">
        <v>511</v>
      </c>
      <c r="V604" s="190" t="s">
        <v>30</v>
      </c>
      <c r="W604" s="190"/>
      <c r="X604" s="191">
        <v>918640</v>
      </c>
      <c r="Y604" s="191"/>
      <c r="Z604" s="191"/>
      <c r="AA604" s="191">
        <v>621146.34</v>
      </c>
      <c r="AB604" s="191"/>
      <c r="AC604" s="191"/>
      <c r="AD604" s="192">
        <v>67.61586040233388</v>
      </c>
      <c r="AE604" s="192"/>
    </row>
    <row r="605" spans="2:31" ht="23.25" customHeight="1" x14ac:dyDescent="0.25">
      <c r="B605" s="5"/>
      <c r="C605" s="5"/>
      <c r="D605" s="5"/>
      <c r="E605" s="5"/>
      <c r="F605" s="5"/>
      <c r="G605" s="5"/>
      <c r="H605" s="6"/>
      <c r="I605" s="189" t="s">
        <v>31</v>
      </c>
      <c r="J605" s="189"/>
      <c r="K605" s="189"/>
      <c r="L605" s="189"/>
      <c r="M605" s="189"/>
      <c r="N605" s="189"/>
      <c r="O605" s="189"/>
      <c r="P605" s="189"/>
      <c r="Q605" s="189"/>
      <c r="R605" s="190" t="s">
        <v>485</v>
      </c>
      <c r="S605" s="190"/>
      <c r="T605" s="190"/>
      <c r="U605" s="4" t="s">
        <v>511</v>
      </c>
      <c r="V605" s="190" t="s">
        <v>32</v>
      </c>
      <c r="W605" s="190"/>
      <c r="X605" s="191">
        <v>918640</v>
      </c>
      <c r="Y605" s="191"/>
      <c r="Z605" s="191"/>
      <c r="AA605" s="191">
        <v>621146.34</v>
      </c>
      <c r="AB605" s="191"/>
      <c r="AC605" s="191"/>
      <c r="AD605" s="192">
        <v>67.61586040233388</v>
      </c>
      <c r="AE605" s="192"/>
    </row>
    <row r="606" spans="2:31" ht="34.5" customHeight="1" x14ac:dyDescent="0.25">
      <c r="B606" s="5"/>
      <c r="C606" s="5"/>
      <c r="D606" s="5"/>
      <c r="E606" s="5"/>
      <c r="F606" s="5"/>
      <c r="G606" s="189" t="s">
        <v>512</v>
      </c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90" t="s">
        <v>485</v>
      </c>
      <c r="S606" s="190"/>
      <c r="T606" s="190"/>
      <c r="U606" s="4" t="s">
        <v>513</v>
      </c>
      <c r="V606" s="190"/>
      <c r="W606" s="190"/>
      <c r="X606" s="191">
        <v>1045420</v>
      </c>
      <c r="Y606" s="191"/>
      <c r="Z606" s="191"/>
      <c r="AA606" s="191">
        <v>907496.28</v>
      </c>
      <c r="AB606" s="191"/>
      <c r="AC606" s="191"/>
      <c r="AD606" s="192">
        <v>86.806860400604549</v>
      </c>
      <c r="AE606" s="192"/>
    </row>
    <row r="607" spans="2:31" ht="23.25" customHeight="1" x14ac:dyDescent="0.25">
      <c r="B607" s="5"/>
      <c r="C607" s="5"/>
      <c r="D607" s="5"/>
      <c r="E607" s="5"/>
      <c r="F607" s="5"/>
      <c r="G607" s="5"/>
      <c r="H607" s="189" t="s">
        <v>29</v>
      </c>
      <c r="I607" s="189"/>
      <c r="J607" s="189"/>
      <c r="K607" s="189"/>
      <c r="L607" s="189"/>
      <c r="M607" s="189"/>
      <c r="N607" s="189"/>
      <c r="O607" s="189"/>
      <c r="P607" s="189"/>
      <c r="Q607" s="189"/>
      <c r="R607" s="190" t="s">
        <v>485</v>
      </c>
      <c r="S607" s="190"/>
      <c r="T607" s="190"/>
      <c r="U607" s="4" t="s">
        <v>513</v>
      </c>
      <c r="V607" s="190" t="s">
        <v>30</v>
      </c>
      <c r="W607" s="190"/>
      <c r="X607" s="191">
        <v>1045420</v>
      </c>
      <c r="Y607" s="191"/>
      <c r="Z607" s="191"/>
      <c r="AA607" s="191">
        <v>907496.28</v>
      </c>
      <c r="AB607" s="191"/>
      <c r="AC607" s="191"/>
      <c r="AD607" s="192">
        <v>86.806860400604549</v>
      </c>
      <c r="AE607" s="192"/>
    </row>
    <row r="608" spans="2:31" ht="23.25" customHeight="1" x14ac:dyDescent="0.25">
      <c r="B608" s="5"/>
      <c r="C608" s="5"/>
      <c r="D608" s="5"/>
      <c r="E608" s="5"/>
      <c r="F608" s="5"/>
      <c r="G608" s="5"/>
      <c r="H608" s="6"/>
      <c r="I608" s="189" t="s">
        <v>31</v>
      </c>
      <c r="J608" s="189"/>
      <c r="K608" s="189"/>
      <c r="L608" s="189"/>
      <c r="M608" s="189"/>
      <c r="N608" s="189"/>
      <c r="O608" s="189"/>
      <c r="P608" s="189"/>
      <c r="Q608" s="189"/>
      <c r="R608" s="190" t="s">
        <v>485</v>
      </c>
      <c r="S608" s="190"/>
      <c r="T608" s="190"/>
      <c r="U608" s="4" t="s">
        <v>513</v>
      </c>
      <c r="V608" s="190" t="s">
        <v>32</v>
      </c>
      <c r="W608" s="190"/>
      <c r="X608" s="191">
        <v>1045420</v>
      </c>
      <c r="Y608" s="191"/>
      <c r="Z608" s="191"/>
      <c r="AA608" s="191">
        <v>907496.28</v>
      </c>
      <c r="AB608" s="191"/>
      <c r="AC608" s="191"/>
      <c r="AD608" s="192">
        <v>86.806860400604549</v>
      </c>
      <c r="AE608" s="192"/>
    </row>
    <row r="609" spans="2:31" ht="34.5" customHeight="1" x14ac:dyDescent="0.25">
      <c r="B609" s="5"/>
      <c r="C609" s="5"/>
      <c r="D609" s="5"/>
      <c r="E609" s="5"/>
      <c r="F609" s="5"/>
      <c r="G609" s="189" t="s">
        <v>502</v>
      </c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90" t="s">
        <v>485</v>
      </c>
      <c r="S609" s="190"/>
      <c r="T609" s="190"/>
      <c r="U609" s="4" t="s">
        <v>514</v>
      </c>
      <c r="V609" s="190"/>
      <c r="W609" s="190"/>
      <c r="X609" s="191">
        <v>2187580</v>
      </c>
      <c r="Y609" s="191"/>
      <c r="Z609" s="191"/>
      <c r="AA609" s="191">
        <v>2187580</v>
      </c>
      <c r="AB609" s="191"/>
      <c r="AC609" s="191"/>
      <c r="AD609" s="192">
        <v>100</v>
      </c>
      <c r="AE609" s="192"/>
    </row>
    <row r="610" spans="2:31" ht="23.25" customHeight="1" x14ac:dyDescent="0.25">
      <c r="B610" s="5"/>
      <c r="C610" s="5"/>
      <c r="D610" s="5"/>
      <c r="E610" s="5"/>
      <c r="F610" s="5"/>
      <c r="G610" s="5"/>
      <c r="H610" s="189" t="s">
        <v>29</v>
      </c>
      <c r="I610" s="189"/>
      <c r="J610" s="189"/>
      <c r="K610" s="189"/>
      <c r="L610" s="189"/>
      <c r="M610" s="189"/>
      <c r="N610" s="189"/>
      <c r="O610" s="189"/>
      <c r="P610" s="189"/>
      <c r="Q610" s="189"/>
      <c r="R610" s="190" t="s">
        <v>485</v>
      </c>
      <c r="S610" s="190"/>
      <c r="T610" s="190"/>
      <c r="U610" s="4" t="s">
        <v>514</v>
      </c>
      <c r="V610" s="190" t="s">
        <v>30</v>
      </c>
      <c r="W610" s="190"/>
      <c r="X610" s="191">
        <v>2187580</v>
      </c>
      <c r="Y610" s="191"/>
      <c r="Z610" s="191"/>
      <c r="AA610" s="191">
        <v>2187580</v>
      </c>
      <c r="AB610" s="191"/>
      <c r="AC610" s="191"/>
      <c r="AD610" s="192">
        <v>100</v>
      </c>
      <c r="AE610" s="192"/>
    </row>
    <row r="611" spans="2:31" ht="23.25" customHeight="1" x14ac:dyDescent="0.25">
      <c r="B611" s="5"/>
      <c r="C611" s="5"/>
      <c r="D611" s="5"/>
      <c r="E611" s="5"/>
      <c r="F611" s="5"/>
      <c r="G611" s="5"/>
      <c r="H611" s="6"/>
      <c r="I611" s="189" t="s">
        <v>31</v>
      </c>
      <c r="J611" s="189"/>
      <c r="K611" s="189"/>
      <c r="L611" s="189"/>
      <c r="M611" s="189"/>
      <c r="N611" s="189"/>
      <c r="O611" s="189"/>
      <c r="P611" s="189"/>
      <c r="Q611" s="189"/>
      <c r="R611" s="190" t="s">
        <v>485</v>
      </c>
      <c r="S611" s="190"/>
      <c r="T611" s="190"/>
      <c r="U611" s="4" t="s">
        <v>514</v>
      </c>
      <c r="V611" s="190" t="s">
        <v>32</v>
      </c>
      <c r="W611" s="190"/>
      <c r="X611" s="191">
        <v>2187580</v>
      </c>
      <c r="Y611" s="191"/>
      <c r="Z611" s="191"/>
      <c r="AA611" s="191">
        <v>2187580</v>
      </c>
      <c r="AB611" s="191"/>
      <c r="AC611" s="191"/>
      <c r="AD611" s="192">
        <v>100</v>
      </c>
      <c r="AE611" s="192"/>
    </row>
    <row r="612" spans="2:31" ht="34.5" customHeight="1" x14ac:dyDescent="0.25">
      <c r="B612" s="5"/>
      <c r="C612" s="5"/>
      <c r="D612" s="5"/>
      <c r="E612" s="5"/>
      <c r="F612" s="5"/>
      <c r="G612" s="189" t="s">
        <v>515</v>
      </c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90" t="s">
        <v>485</v>
      </c>
      <c r="S612" s="190"/>
      <c r="T612" s="190"/>
      <c r="U612" s="4" t="s">
        <v>516</v>
      </c>
      <c r="V612" s="190"/>
      <c r="W612" s="190"/>
      <c r="X612" s="191">
        <v>2138580</v>
      </c>
      <c r="Y612" s="191"/>
      <c r="Z612" s="191"/>
      <c r="AA612" s="191">
        <v>2004325.1</v>
      </c>
      <c r="AB612" s="191"/>
      <c r="AC612" s="191"/>
      <c r="AD612" s="192">
        <v>93.722240926222071</v>
      </c>
      <c r="AE612" s="192"/>
    </row>
    <row r="613" spans="2:31" ht="23.25" customHeight="1" x14ac:dyDescent="0.25">
      <c r="B613" s="5"/>
      <c r="C613" s="5"/>
      <c r="D613" s="5"/>
      <c r="E613" s="5"/>
      <c r="F613" s="5"/>
      <c r="G613" s="5"/>
      <c r="H613" s="189" t="s">
        <v>29</v>
      </c>
      <c r="I613" s="189"/>
      <c r="J613" s="189"/>
      <c r="K613" s="189"/>
      <c r="L613" s="189"/>
      <c r="M613" s="189"/>
      <c r="N613" s="189"/>
      <c r="O613" s="189"/>
      <c r="P613" s="189"/>
      <c r="Q613" s="189"/>
      <c r="R613" s="190" t="s">
        <v>485</v>
      </c>
      <c r="S613" s="190"/>
      <c r="T613" s="190"/>
      <c r="U613" s="4" t="s">
        <v>516</v>
      </c>
      <c r="V613" s="190" t="s">
        <v>30</v>
      </c>
      <c r="W613" s="190"/>
      <c r="X613" s="191">
        <v>2138580</v>
      </c>
      <c r="Y613" s="191"/>
      <c r="Z613" s="191"/>
      <c r="AA613" s="191">
        <v>2004325.1</v>
      </c>
      <c r="AB613" s="191"/>
      <c r="AC613" s="191"/>
      <c r="AD613" s="192">
        <v>93.722240926222071</v>
      </c>
      <c r="AE613" s="192"/>
    </row>
    <row r="614" spans="2:31" ht="23.25" customHeight="1" x14ac:dyDescent="0.25">
      <c r="B614" s="5"/>
      <c r="C614" s="5"/>
      <c r="D614" s="5"/>
      <c r="E614" s="5"/>
      <c r="F614" s="5"/>
      <c r="G614" s="5"/>
      <c r="H614" s="6"/>
      <c r="I614" s="189" t="s">
        <v>31</v>
      </c>
      <c r="J614" s="189"/>
      <c r="K614" s="189"/>
      <c r="L614" s="189"/>
      <c r="M614" s="189"/>
      <c r="N614" s="189"/>
      <c r="O614" s="189"/>
      <c r="P614" s="189"/>
      <c r="Q614" s="189"/>
      <c r="R614" s="190" t="s">
        <v>485</v>
      </c>
      <c r="S614" s="190"/>
      <c r="T614" s="190"/>
      <c r="U614" s="4" t="s">
        <v>516</v>
      </c>
      <c r="V614" s="190" t="s">
        <v>32</v>
      </c>
      <c r="W614" s="190"/>
      <c r="X614" s="191">
        <v>2138580</v>
      </c>
      <c r="Y614" s="191"/>
      <c r="Z614" s="191"/>
      <c r="AA614" s="191">
        <v>2004325.1</v>
      </c>
      <c r="AB614" s="191"/>
      <c r="AC614" s="191"/>
      <c r="AD614" s="192">
        <v>93.722240926222071</v>
      </c>
      <c r="AE614" s="192"/>
    </row>
    <row r="615" spans="2:31" ht="34.5" customHeight="1" x14ac:dyDescent="0.25">
      <c r="B615" s="5"/>
      <c r="C615" s="5"/>
      <c r="D615" s="5"/>
      <c r="E615" s="5"/>
      <c r="F615" s="5"/>
      <c r="G615" s="189" t="s">
        <v>517</v>
      </c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90" t="s">
        <v>485</v>
      </c>
      <c r="S615" s="190"/>
      <c r="T615" s="190"/>
      <c r="U615" s="4" t="s">
        <v>518</v>
      </c>
      <c r="V615" s="190"/>
      <c r="W615" s="190"/>
      <c r="X615" s="191">
        <v>5235290</v>
      </c>
      <c r="Y615" s="191"/>
      <c r="Z615" s="191"/>
      <c r="AA615" s="191">
        <v>4937011.9800000004</v>
      </c>
      <c r="AB615" s="191"/>
      <c r="AC615" s="191"/>
      <c r="AD615" s="192">
        <v>94.302550193017012</v>
      </c>
      <c r="AE615" s="192"/>
    </row>
    <row r="616" spans="2:31" ht="23.25" customHeight="1" x14ac:dyDescent="0.25">
      <c r="B616" s="5"/>
      <c r="C616" s="5"/>
      <c r="D616" s="5"/>
      <c r="E616" s="5"/>
      <c r="F616" s="5"/>
      <c r="G616" s="5"/>
      <c r="H616" s="189" t="s">
        <v>29</v>
      </c>
      <c r="I616" s="189"/>
      <c r="J616" s="189"/>
      <c r="K616" s="189"/>
      <c r="L616" s="189"/>
      <c r="M616" s="189"/>
      <c r="N616" s="189"/>
      <c r="O616" s="189"/>
      <c r="P616" s="189"/>
      <c r="Q616" s="189"/>
      <c r="R616" s="190" t="s">
        <v>485</v>
      </c>
      <c r="S616" s="190"/>
      <c r="T616" s="190"/>
      <c r="U616" s="4" t="s">
        <v>518</v>
      </c>
      <c r="V616" s="190" t="s">
        <v>30</v>
      </c>
      <c r="W616" s="190"/>
      <c r="X616" s="191">
        <v>5235290</v>
      </c>
      <c r="Y616" s="191"/>
      <c r="Z616" s="191"/>
      <c r="AA616" s="191">
        <v>4937011.9800000004</v>
      </c>
      <c r="AB616" s="191"/>
      <c r="AC616" s="191"/>
      <c r="AD616" s="192">
        <v>94.302550193017012</v>
      </c>
      <c r="AE616" s="192"/>
    </row>
    <row r="617" spans="2:31" ht="23.25" customHeight="1" x14ac:dyDescent="0.25">
      <c r="B617" s="5"/>
      <c r="C617" s="5"/>
      <c r="D617" s="5"/>
      <c r="E617" s="5"/>
      <c r="F617" s="5"/>
      <c r="G617" s="5"/>
      <c r="H617" s="6"/>
      <c r="I617" s="189" t="s">
        <v>31</v>
      </c>
      <c r="J617" s="189"/>
      <c r="K617" s="189"/>
      <c r="L617" s="189"/>
      <c r="M617" s="189"/>
      <c r="N617" s="189"/>
      <c r="O617" s="189"/>
      <c r="P617" s="189"/>
      <c r="Q617" s="189"/>
      <c r="R617" s="190" t="s">
        <v>485</v>
      </c>
      <c r="S617" s="190"/>
      <c r="T617" s="190"/>
      <c r="U617" s="4" t="s">
        <v>518</v>
      </c>
      <c r="V617" s="190" t="s">
        <v>32</v>
      </c>
      <c r="W617" s="190"/>
      <c r="X617" s="191">
        <v>5235290</v>
      </c>
      <c r="Y617" s="191"/>
      <c r="Z617" s="191"/>
      <c r="AA617" s="191">
        <v>4937011.9800000004</v>
      </c>
      <c r="AB617" s="191"/>
      <c r="AC617" s="191"/>
      <c r="AD617" s="192">
        <v>94.302550193017012</v>
      </c>
      <c r="AE617" s="192"/>
    </row>
    <row r="618" spans="2:31" ht="23.25" customHeight="1" x14ac:dyDescent="0.25">
      <c r="B618" s="5"/>
      <c r="C618" s="5"/>
      <c r="D618" s="6"/>
      <c r="E618" s="189" t="s">
        <v>335</v>
      </c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90" t="s">
        <v>485</v>
      </c>
      <c r="S618" s="190"/>
      <c r="T618" s="190"/>
      <c r="U618" s="4" t="s">
        <v>336</v>
      </c>
      <c r="V618" s="190"/>
      <c r="W618" s="190"/>
      <c r="X618" s="191">
        <v>630445775.45000005</v>
      </c>
      <c r="Y618" s="191"/>
      <c r="Z618" s="191"/>
      <c r="AA618" s="191">
        <v>578904430.21000004</v>
      </c>
      <c r="AB618" s="191"/>
      <c r="AC618" s="191"/>
      <c r="AD618" s="192">
        <v>91.824618825748999</v>
      </c>
      <c r="AE618" s="192"/>
    </row>
    <row r="619" spans="2:31" ht="15" customHeight="1" x14ac:dyDescent="0.25">
      <c r="B619" s="5"/>
      <c r="C619" s="5"/>
      <c r="D619" s="6"/>
      <c r="E619" s="189" t="s">
        <v>337</v>
      </c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90" t="s">
        <v>485</v>
      </c>
      <c r="S619" s="190"/>
      <c r="T619" s="190"/>
      <c r="U619" s="4" t="s">
        <v>338</v>
      </c>
      <c r="V619" s="190"/>
      <c r="W619" s="190"/>
      <c r="X619" s="191">
        <v>194865625.77000001</v>
      </c>
      <c r="Y619" s="191"/>
      <c r="Z619" s="191"/>
      <c r="AA619" s="191">
        <v>171562328.31999999</v>
      </c>
      <c r="AB619" s="191"/>
      <c r="AC619" s="191"/>
      <c r="AD619" s="192">
        <v>88.041350362374885</v>
      </c>
      <c r="AE619" s="192"/>
    </row>
    <row r="620" spans="2:31" ht="23.25" customHeight="1" x14ac:dyDescent="0.25">
      <c r="B620" s="5"/>
      <c r="C620" s="5"/>
      <c r="D620" s="6"/>
      <c r="E620" s="6"/>
      <c r="F620" s="6"/>
      <c r="G620" s="189" t="s">
        <v>339</v>
      </c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90" t="s">
        <v>485</v>
      </c>
      <c r="S620" s="190"/>
      <c r="T620" s="190"/>
      <c r="U620" s="4" t="s">
        <v>340</v>
      </c>
      <c r="V620" s="190"/>
      <c r="W620" s="190"/>
      <c r="X620" s="191">
        <v>154500367.19</v>
      </c>
      <c r="Y620" s="191"/>
      <c r="Z620" s="191"/>
      <c r="AA620" s="191">
        <v>131420747.63</v>
      </c>
      <c r="AB620" s="191"/>
      <c r="AC620" s="191"/>
      <c r="AD620" s="192">
        <v>85.06177041533023</v>
      </c>
      <c r="AE620" s="192"/>
    </row>
    <row r="621" spans="2:31" ht="15" customHeight="1" x14ac:dyDescent="0.25">
      <c r="B621" s="5"/>
      <c r="C621" s="5"/>
      <c r="D621" s="5"/>
      <c r="E621" s="5"/>
      <c r="F621" s="5"/>
      <c r="G621" s="189" t="s">
        <v>519</v>
      </c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90" t="s">
        <v>485</v>
      </c>
      <c r="S621" s="190"/>
      <c r="T621" s="190"/>
      <c r="U621" s="4" t="s">
        <v>520</v>
      </c>
      <c r="V621" s="190"/>
      <c r="W621" s="190"/>
      <c r="X621" s="191">
        <v>82036256.569999993</v>
      </c>
      <c r="Y621" s="191"/>
      <c r="Z621" s="191"/>
      <c r="AA621" s="191">
        <v>81513426.430000007</v>
      </c>
      <c r="AB621" s="191"/>
      <c r="AC621" s="191"/>
      <c r="AD621" s="192">
        <v>99.362684059634205</v>
      </c>
      <c r="AE621" s="192"/>
    </row>
    <row r="622" spans="2:31" ht="23.25" customHeight="1" x14ac:dyDescent="0.25">
      <c r="B622" s="5"/>
      <c r="C622" s="5"/>
      <c r="D622" s="5"/>
      <c r="E622" s="5"/>
      <c r="F622" s="5"/>
      <c r="G622" s="5"/>
      <c r="H622" s="189" t="s">
        <v>29</v>
      </c>
      <c r="I622" s="189"/>
      <c r="J622" s="189"/>
      <c r="K622" s="189"/>
      <c r="L622" s="189"/>
      <c r="M622" s="189"/>
      <c r="N622" s="189"/>
      <c r="O622" s="189"/>
      <c r="P622" s="189"/>
      <c r="Q622" s="189"/>
      <c r="R622" s="190" t="s">
        <v>485</v>
      </c>
      <c r="S622" s="190"/>
      <c r="T622" s="190"/>
      <c r="U622" s="4" t="s">
        <v>520</v>
      </c>
      <c r="V622" s="190" t="s">
        <v>30</v>
      </c>
      <c r="W622" s="190"/>
      <c r="X622" s="191">
        <v>82036256.569999993</v>
      </c>
      <c r="Y622" s="191"/>
      <c r="Z622" s="191"/>
      <c r="AA622" s="191">
        <v>81513426.430000007</v>
      </c>
      <c r="AB622" s="191"/>
      <c r="AC622" s="191"/>
      <c r="AD622" s="192">
        <v>99.362684059634205</v>
      </c>
      <c r="AE622" s="192"/>
    </row>
    <row r="623" spans="2:31" ht="23.25" customHeight="1" x14ac:dyDescent="0.25">
      <c r="B623" s="5"/>
      <c r="C623" s="5"/>
      <c r="D623" s="5"/>
      <c r="E623" s="5"/>
      <c r="F623" s="5"/>
      <c r="G623" s="5"/>
      <c r="H623" s="6"/>
      <c r="I623" s="189" t="s">
        <v>31</v>
      </c>
      <c r="J623" s="189"/>
      <c r="K623" s="189"/>
      <c r="L623" s="189"/>
      <c r="M623" s="189"/>
      <c r="N623" s="189"/>
      <c r="O623" s="189"/>
      <c r="P623" s="189"/>
      <c r="Q623" s="189"/>
      <c r="R623" s="190" t="s">
        <v>485</v>
      </c>
      <c r="S623" s="190"/>
      <c r="T623" s="190"/>
      <c r="U623" s="4" t="s">
        <v>520</v>
      </c>
      <c r="V623" s="190" t="s">
        <v>32</v>
      </c>
      <c r="W623" s="190"/>
      <c r="X623" s="191">
        <v>82036256.569999993</v>
      </c>
      <c r="Y623" s="191"/>
      <c r="Z623" s="191"/>
      <c r="AA623" s="191">
        <v>81513426.430000007</v>
      </c>
      <c r="AB623" s="191"/>
      <c r="AC623" s="191"/>
      <c r="AD623" s="192">
        <v>99.362684059634205</v>
      </c>
      <c r="AE623" s="192"/>
    </row>
    <row r="624" spans="2:31" ht="15" customHeight="1" x14ac:dyDescent="0.25">
      <c r="B624" s="5"/>
      <c r="C624" s="5"/>
      <c r="D624" s="5"/>
      <c r="E624" s="5"/>
      <c r="F624" s="5"/>
      <c r="G624" s="189" t="s">
        <v>521</v>
      </c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90" t="s">
        <v>485</v>
      </c>
      <c r="S624" s="190"/>
      <c r="T624" s="190"/>
      <c r="U624" s="4" t="s">
        <v>522</v>
      </c>
      <c r="V624" s="190"/>
      <c r="W624" s="190"/>
      <c r="X624" s="191">
        <v>33438646.600000001</v>
      </c>
      <c r="Y624" s="191"/>
      <c r="Z624" s="191"/>
      <c r="AA624" s="191">
        <v>12956554.4</v>
      </c>
      <c r="AB624" s="191"/>
      <c r="AC624" s="191"/>
      <c r="AD624" s="192">
        <v>38.74724523091195</v>
      </c>
      <c r="AE624" s="192"/>
    </row>
    <row r="625" spans="2:31" ht="23.25" customHeight="1" x14ac:dyDescent="0.25">
      <c r="B625" s="5"/>
      <c r="C625" s="5"/>
      <c r="D625" s="5"/>
      <c r="E625" s="5"/>
      <c r="F625" s="5"/>
      <c r="G625" s="5"/>
      <c r="H625" s="189" t="s">
        <v>29</v>
      </c>
      <c r="I625" s="189"/>
      <c r="J625" s="189"/>
      <c r="K625" s="189"/>
      <c r="L625" s="189"/>
      <c r="M625" s="189"/>
      <c r="N625" s="189"/>
      <c r="O625" s="189"/>
      <c r="P625" s="189"/>
      <c r="Q625" s="189"/>
      <c r="R625" s="190" t="s">
        <v>485</v>
      </c>
      <c r="S625" s="190"/>
      <c r="T625" s="190"/>
      <c r="U625" s="4" t="s">
        <v>522</v>
      </c>
      <c r="V625" s="190" t="s">
        <v>30</v>
      </c>
      <c r="W625" s="190"/>
      <c r="X625" s="191">
        <v>33438646.600000001</v>
      </c>
      <c r="Y625" s="191"/>
      <c r="Z625" s="191"/>
      <c r="AA625" s="191">
        <v>12956554.4</v>
      </c>
      <c r="AB625" s="191"/>
      <c r="AC625" s="191"/>
      <c r="AD625" s="192">
        <v>38.74724523091195</v>
      </c>
      <c r="AE625" s="192"/>
    </row>
    <row r="626" spans="2:31" ht="23.25" customHeight="1" x14ac:dyDescent="0.25">
      <c r="B626" s="5"/>
      <c r="C626" s="5"/>
      <c r="D626" s="5"/>
      <c r="E626" s="5"/>
      <c r="F626" s="5"/>
      <c r="G626" s="5"/>
      <c r="H626" s="6"/>
      <c r="I626" s="189" t="s">
        <v>31</v>
      </c>
      <c r="J626" s="189"/>
      <c r="K626" s="189"/>
      <c r="L626" s="189"/>
      <c r="M626" s="189"/>
      <c r="N626" s="189"/>
      <c r="O626" s="189"/>
      <c r="P626" s="189"/>
      <c r="Q626" s="189"/>
      <c r="R626" s="190" t="s">
        <v>485</v>
      </c>
      <c r="S626" s="190"/>
      <c r="T626" s="190"/>
      <c r="U626" s="4" t="s">
        <v>522</v>
      </c>
      <c r="V626" s="190" t="s">
        <v>32</v>
      </c>
      <c r="W626" s="190"/>
      <c r="X626" s="191">
        <v>33438646.600000001</v>
      </c>
      <c r="Y626" s="191"/>
      <c r="Z626" s="191"/>
      <c r="AA626" s="191">
        <v>12956554.4</v>
      </c>
      <c r="AB626" s="191"/>
      <c r="AC626" s="191"/>
      <c r="AD626" s="192">
        <v>38.74724523091195</v>
      </c>
      <c r="AE626" s="192"/>
    </row>
    <row r="627" spans="2:31" ht="23.25" customHeight="1" x14ac:dyDescent="0.25">
      <c r="B627" s="5"/>
      <c r="C627" s="5"/>
      <c r="D627" s="5"/>
      <c r="E627" s="5"/>
      <c r="F627" s="5"/>
      <c r="G627" s="189" t="s">
        <v>523</v>
      </c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90" t="s">
        <v>485</v>
      </c>
      <c r="S627" s="190"/>
      <c r="T627" s="190"/>
      <c r="U627" s="4" t="s">
        <v>524</v>
      </c>
      <c r="V627" s="190"/>
      <c r="W627" s="190"/>
      <c r="X627" s="191">
        <v>20000000</v>
      </c>
      <c r="Y627" s="191"/>
      <c r="Z627" s="191"/>
      <c r="AA627" s="191">
        <v>20000000</v>
      </c>
      <c r="AB627" s="191"/>
      <c r="AC627" s="191"/>
      <c r="AD627" s="192">
        <v>100</v>
      </c>
      <c r="AE627" s="192"/>
    </row>
    <row r="628" spans="2:31" ht="23.25" customHeight="1" x14ac:dyDescent="0.25">
      <c r="B628" s="5"/>
      <c r="C628" s="5"/>
      <c r="D628" s="5"/>
      <c r="E628" s="5"/>
      <c r="F628" s="5"/>
      <c r="G628" s="5"/>
      <c r="H628" s="189" t="s">
        <v>149</v>
      </c>
      <c r="I628" s="189"/>
      <c r="J628" s="189"/>
      <c r="K628" s="189"/>
      <c r="L628" s="189"/>
      <c r="M628" s="189"/>
      <c r="N628" s="189"/>
      <c r="O628" s="189"/>
      <c r="P628" s="189"/>
      <c r="Q628" s="189"/>
      <c r="R628" s="190" t="s">
        <v>485</v>
      </c>
      <c r="S628" s="190"/>
      <c r="T628" s="190"/>
      <c r="U628" s="4" t="s">
        <v>524</v>
      </c>
      <c r="V628" s="190" t="s">
        <v>150</v>
      </c>
      <c r="W628" s="190"/>
      <c r="X628" s="191">
        <v>20000000</v>
      </c>
      <c r="Y628" s="191"/>
      <c r="Z628" s="191"/>
      <c r="AA628" s="191">
        <v>20000000</v>
      </c>
      <c r="AB628" s="191"/>
      <c r="AC628" s="191"/>
      <c r="AD628" s="192">
        <v>100</v>
      </c>
      <c r="AE628" s="192"/>
    </row>
    <row r="629" spans="2:31" ht="15" customHeight="1" x14ac:dyDescent="0.25">
      <c r="B629" s="5"/>
      <c r="C629" s="5"/>
      <c r="D629" s="5"/>
      <c r="E629" s="5"/>
      <c r="F629" s="5"/>
      <c r="G629" s="5"/>
      <c r="H629" s="6"/>
      <c r="I629" s="189" t="s">
        <v>151</v>
      </c>
      <c r="J629" s="189"/>
      <c r="K629" s="189"/>
      <c r="L629" s="189"/>
      <c r="M629" s="189"/>
      <c r="N629" s="189"/>
      <c r="O629" s="189"/>
      <c r="P629" s="189"/>
      <c r="Q629" s="189"/>
      <c r="R629" s="190" t="s">
        <v>485</v>
      </c>
      <c r="S629" s="190"/>
      <c r="T629" s="190"/>
      <c r="U629" s="4" t="s">
        <v>524</v>
      </c>
      <c r="V629" s="190" t="s">
        <v>152</v>
      </c>
      <c r="W629" s="190"/>
      <c r="X629" s="191">
        <v>20000000</v>
      </c>
      <c r="Y629" s="191"/>
      <c r="Z629" s="191"/>
      <c r="AA629" s="191">
        <v>20000000</v>
      </c>
      <c r="AB629" s="191"/>
      <c r="AC629" s="191"/>
      <c r="AD629" s="192">
        <v>100</v>
      </c>
      <c r="AE629" s="192"/>
    </row>
    <row r="630" spans="2:31" ht="15" customHeight="1" x14ac:dyDescent="0.25">
      <c r="B630" s="5"/>
      <c r="C630" s="5"/>
      <c r="D630" s="5"/>
      <c r="E630" s="5"/>
      <c r="F630" s="5"/>
      <c r="G630" s="189" t="s">
        <v>525</v>
      </c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90" t="s">
        <v>485</v>
      </c>
      <c r="S630" s="190"/>
      <c r="T630" s="190"/>
      <c r="U630" s="4" t="s">
        <v>526</v>
      </c>
      <c r="V630" s="190"/>
      <c r="W630" s="190"/>
      <c r="X630" s="191">
        <v>1321885.44</v>
      </c>
      <c r="Y630" s="191"/>
      <c r="Z630" s="191"/>
      <c r="AA630" s="191">
        <v>1321885.44</v>
      </c>
      <c r="AB630" s="191"/>
      <c r="AC630" s="191"/>
      <c r="AD630" s="192">
        <v>100</v>
      </c>
      <c r="AE630" s="192"/>
    </row>
    <row r="631" spans="2:31" ht="23.25" customHeight="1" x14ac:dyDescent="0.25">
      <c r="B631" s="5"/>
      <c r="C631" s="5"/>
      <c r="D631" s="5"/>
      <c r="E631" s="5"/>
      <c r="F631" s="5"/>
      <c r="G631" s="5"/>
      <c r="H631" s="189" t="s">
        <v>29</v>
      </c>
      <c r="I631" s="189"/>
      <c r="J631" s="189"/>
      <c r="K631" s="189"/>
      <c r="L631" s="189"/>
      <c r="M631" s="189"/>
      <c r="N631" s="189"/>
      <c r="O631" s="189"/>
      <c r="P631" s="189"/>
      <c r="Q631" s="189"/>
      <c r="R631" s="190" t="s">
        <v>485</v>
      </c>
      <c r="S631" s="190"/>
      <c r="T631" s="190"/>
      <c r="U631" s="4" t="s">
        <v>526</v>
      </c>
      <c r="V631" s="190" t="s">
        <v>30</v>
      </c>
      <c r="W631" s="190"/>
      <c r="X631" s="191">
        <v>1321885.44</v>
      </c>
      <c r="Y631" s="191"/>
      <c r="Z631" s="191"/>
      <c r="AA631" s="191">
        <v>1321885.44</v>
      </c>
      <c r="AB631" s="191"/>
      <c r="AC631" s="191"/>
      <c r="AD631" s="192">
        <v>100</v>
      </c>
      <c r="AE631" s="192"/>
    </row>
    <row r="632" spans="2:31" ht="23.25" customHeight="1" x14ac:dyDescent="0.25">
      <c r="B632" s="5"/>
      <c r="C632" s="5"/>
      <c r="D632" s="5"/>
      <c r="E632" s="5"/>
      <c r="F632" s="5"/>
      <c r="G632" s="5"/>
      <c r="H632" s="6"/>
      <c r="I632" s="189" t="s">
        <v>31</v>
      </c>
      <c r="J632" s="189"/>
      <c r="K632" s="189"/>
      <c r="L632" s="189"/>
      <c r="M632" s="189"/>
      <c r="N632" s="189"/>
      <c r="O632" s="189"/>
      <c r="P632" s="189"/>
      <c r="Q632" s="189"/>
      <c r="R632" s="190" t="s">
        <v>485</v>
      </c>
      <c r="S632" s="190"/>
      <c r="T632" s="190"/>
      <c r="U632" s="4" t="s">
        <v>526</v>
      </c>
      <c r="V632" s="190" t="s">
        <v>32</v>
      </c>
      <c r="W632" s="190"/>
      <c r="X632" s="191">
        <v>1321885.44</v>
      </c>
      <c r="Y632" s="191"/>
      <c r="Z632" s="191"/>
      <c r="AA632" s="191">
        <v>1321885.44</v>
      </c>
      <c r="AB632" s="191"/>
      <c r="AC632" s="191"/>
      <c r="AD632" s="192">
        <v>100</v>
      </c>
      <c r="AE632" s="192"/>
    </row>
    <row r="633" spans="2:31" ht="23.25" customHeight="1" x14ac:dyDescent="0.25">
      <c r="B633" s="5"/>
      <c r="C633" s="5"/>
      <c r="D633" s="5"/>
      <c r="E633" s="5"/>
      <c r="F633" s="5"/>
      <c r="G633" s="189" t="s">
        <v>527</v>
      </c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90" t="s">
        <v>485</v>
      </c>
      <c r="S633" s="190"/>
      <c r="T633" s="190"/>
      <c r="U633" s="4" t="s">
        <v>528</v>
      </c>
      <c r="V633" s="190"/>
      <c r="W633" s="190"/>
      <c r="X633" s="191">
        <v>9298067.0999999996</v>
      </c>
      <c r="Y633" s="191"/>
      <c r="Z633" s="191"/>
      <c r="AA633" s="191">
        <v>8055192.9699999997</v>
      </c>
      <c r="AB633" s="191"/>
      <c r="AC633" s="191"/>
      <c r="AD633" s="192">
        <v>86.632983859623906</v>
      </c>
      <c r="AE633" s="192"/>
    </row>
    <row r="634" spans="2:31" ht="23.25" customHeight="1" x14ac:dyDescent="0.25">
      <c r="B634" s="5"/>
      <c r="C634" s="5"/>
      <c r="D634" s="5"/>
      <c r="E634" s="5"/>
      <c r="F634" s="5"/>
      <c r="G634" s="5"/>
      <c r="H634" s="189" t="s">
        <v>29</v>
      </c>
      <c r="I634" s="189"/>
      <c r="J634" s="189"/>
      <c r="K634" s="189"/>
      <c r="L634" s="189"/>
      <c r="M634" s="189"/>
      <c r="N634" s="189"/>
      <c r="O634" s="189"/>
      <c r="P634" s="189"/>
      <c r="Q634" s="189"/>
      <c r="R634" s="190" t="s">
        <v>485</v>
      </c>
      <c r="S634" s="190"/>
      <c r="T634" s="190"/>
      <c r="U634" s="4" t="s">
        <v>528</v>
      </c>
      <c r="V634" s="190" t="s">
        <v>30</v>
      </c>
      <c r="W634" s="190"/>
      <c r="X634" s="191">
        <v>9298067.0999999996</v>
      </c>
      <c r="Y634" s="191"/>
      <c r="Z634" s="191"/>
      <c r="AA634" s="191">
        <v>8055192.9699999997</v>
      </c>
      <c r="AB634" s="191"/>
      <c r="AC634" s="191"/>
      <c r="AD634" s="192">
        <v>86.632983859623906</v>
      </c>
      <c r="AE634" s="192"/>
    </row>
    <row r="635" spans="2:31" ht="23.25" customHeight="1" x14ac:dyDescent="0.25">
      <c r="B635" s="5"/>
      <c r="C635" s="5"/>
      <c r="D635" s="5"/>
      <c r="E635" s="5"/>
      <c r="F635" s="5"/>
      <c r="G635" s="5"/>
      <c r="H635" s="6"/>
      <c r="I635" s="189" t="s">
        <v>31</v>
      </c>
      <c r="J635" s="189"/>
      <c r="K635" s="189"/>
      <c r="L635" s="189"/>
      <c r="M635" s="189"/>
      <c r="N635" s="189"/>
      <c r="O635" s="189"/>
      <c r="P635" s="189"/>
      <c r="Q635" s="189"/>
      <c r="R635" s="190" t="s">
        <v>485</v>
      </c>
      <c r="S635" s="190"/>
      <c r="T635" s="190"/>
      <c r="U635" s="4" t="s">
        <v>528</v>
      </c>
      <c r="V635" s="190" t="s">
        <v>32</v>
      </c>
      <c r="W635" s="190"/>
      <c r="X635" s="191">
        <v>9298067.0999999996</v>
      </c>
      <c r="Y635" s="191"/>
      <c r="Z635" s="191"/>
      <c r="AA635" s="191">
        <v>8055192.9699999997</v>
      </c>
      <c r="AB635" s="191"/>
      <c r="AC635" s="191"/>
      <c r="AD635" s="192">
        <v>86.632983859623906</v>
      </c>
      <c r="AE635" s="192"/>
    </row>
    <row r="636" spans="2:31" ht="34.5" customHeight="1" x14ac:dyDescent="0.25">
      <c r="B636" s="5"/>
      <c r="C636" s="5"/>
      <c r="D636" s="5"/>
      <c r="E636" s="5"/>
      <c r="F636" s="5"/>
      <c r="G636" s="189" t="s">
        <v>529</v>
      </c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90" t="s">
        <v>485</v>
      </c>
      <c r="S636" s="190"/>
      <c r="T636" s="190"/>
      <c r="U636" s="4" t="s">
        <v>530</v>
      </c>
      <c r="V636" s="190"/>
      <c r="W636" s="190"/>
      <c r="X636" s="191">
        <v>584800</v>
      </c>
      <c r="Y636" s="191"/>
      <c r="Z636" s="191"/>
      <c r="AA636" s="191">
        <v>584800</v>
      </c>
      <c r="AB636" s="191"/>
      <c r="AC636" s="191"/>
      <c r="AD636" s="192">
        <v>100</v>
      </c>
      <c r="AE636" s="192"/>
    </row>
    <row r="637" spans="2:31" ht="23.25" customHeight="1" x14ac:dyDescent="0.25">
      <c r="B637" s="5"/>
      <c r="C637" s="5"/>
      <c r="D637" s="5"/>
      <c r="E637" s="5"/>
      <c r="F637" s="5"/>
      <c r="G637" s="5"/>
      <c r="H637" s="189" t="s">
        <v>29</v>
      </c>
      <c r="I637" s="189"/>
      <c r="J637" s="189"/>
      <c r="K637" s="189"/>
      <c r="L637" s="189"/>
      <c r="M637" s="189"/>
      <c r="N637" s="189"/>
      <c r="O637" s="189"/>
      <c r="P637" s="189"/>
      <c r="Q637" s="189"/>
      <c r="R637" s="190" t="s">
        <v>485</v>
      </c>
      <c r="S637" s="190"/>
      <c r="T637" s="190"/>
      <c r="U637" s="4" t="s">
        <v>530</v>
      </c>
      <c r="V637" s="190" t="s">
        <v>30</v>
      </c>
      <c r="W637" s="190"/>
      <c r="X637" s="191">
        <v>584800</v>
      </c>
      <c r="Y637" s="191"/>
      <c r="Z637" s="191"/>
      <c r="AA637" s="191">
        <v>584800</v>
      </c>
      <c r="AB637" s="191"/>
      <c r="AC637" s="191"/>
      <c r="AD637" s="192">
        <v>100</v>
      </c>
      <c r="AE637" s="192"/>
    </row>
    <row r="638" spans="2:31" ht="23.25" customHeight="1" x14ac:dyDescent="0.25">
      <c r="B638" s="5"/>
      <c r="C638" s="5"/>
      <c r="D638" s="5"/>
      <c r="E638" s="5"/>
      <c r="F638" s="5"/>
      <c r="G638" s="5"/>
      <c r="H638" s="6"/>
      <c r="I638" s="189" t="s">
        <v>31</v>
      </c>
      <c r="J638" s="189"/>
      <c r="K638" s="189"/>
      <c r="L638" s="189"/>
      <c r="M638" s="189"/>
      <c r="N638" s="189"/>
      <c r="O638" s="189"/>
      <c r="P638" s="189"/>
      <c r="Q638" s="189"/>
      <c r="R638" s="190" t="s">
        <v>485</v>
      </c>
      <c r="S638" s="190"/>
      <c r="T638" s="190"/>
      <c r="U638" s="4" t="s">
        <v>530</v>
      </c>
      <c r="V638" s="190" t="s">
        <v>32</v>
      </c>
      <c r="W638" s="190"/>
      <c r="X638" s="191">
        <v>584800</v>
      </c>
      <c r="Y638" s="191"/>
      <c r="Z638" s="191"/>
      <c r="AA638" s="191">
        <v>584800</v>
      </c>
      <c r="AB638" s="191"/>
      <c r="AC638" s="191"/>
      <c r="AD638" s="192">
        <v>100</v>
      </c>
      <c r="AE638" s="192"/>
    </row>
    <row r="639" spans="2:31" ht="34.5" customHeight="1" x14ac:dyDescent="0.25">
      <c r="B639" s="5"/>
      <c r="C639" s="5"/>
      <c r="D639" s="5"/>
      <c r="E639" s="5"/>
      <c r="F639" s="5"/>
      <c r="G639" s="189" t="s">
        <v>531</v>
      </c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90" t="s">
        <v>485</v>
      </c>
      <c r="S639" s="190"/>
      <c r="T639" s="190"/>
      <c r="U639" s="4" t="s">
        <v>532</v>
      </c>
      <c r="V639" s="190"/>
      <c r="W639" s="190"/>
      <c r="X639" s="191">
        <v>113191.48</v>
      </c>
      <c r="Y639" s="191"/>
      <c r="Z639" s="191"/>
      <c r="AA639" s="191">
        <v>113191.48</v>
      </c>
      <c r="AB639" s="191"/>
      <c r="AC639" s="191"/>
      <c r="AD639" s="192">
        <v>100</v>
      </c>
      <c r="AE639" s="192"/>
    </row>
    <row r="640" spans="2:31" ht="23.25" customHeight="1" x14ac:dyDescent="0.25">
      <c r="B640" s="5"/>
      <c r="C640" s="5"/>
      <c r="D640" s="5"/>
      <c r="E640" s="5"/>
      <c r="F640" s="5"/>
      <c r="G640" s="5"/>
      <c r="H640" s="189" t="s">
        <v>29</v>
      </c>
      <c r="I640" s="189"/>
      <c r="J640" s="189"/>
      <c r="K640" s="189"/>
      <c r="L640" s="189"/>
      <c r="M640" s="189"/>
      <c r="N640" s="189"/>
      <c r="O640" s="189"/>
      <c r="P640" s="189"/>
      <c r="Q640" s="189"/>
      <c r="R640" s="190" t="s">
        <v>485</v>
      </c>
      <c r="S640" s="190"/>
      <c r="T640" s="190"/>
      <c r="U640" s="4" t="s">
        <v>532</v>
      </c>
      <c r="V640" s="190" t="s">
        <v>30</v>
      </c>
      <c r="W640" s="190"/>
      <c r="X640" s="191">
        <v>113191.48</v>
      </c>
      <c r="Y640" s="191"/>
      <c r="Z640" s="191"/>
      <c r="AA640" s="191">
        <v>113191.48</v>
      </c>
      <c r="AB640" s="191"/>
      <c r="AC640" s="191"/>
      <c r="AD640" s="192">
        <v>100</v>
      </c>
      <c r="AE640" s="192"/>
    </row>
    <row r="641" spans="2:31" ht="23.25" customHeight="1" x14ac:dyDescent="0.25">
      <c r="B641" s="5"/>
      <c r="C641" s="5"/>
      <c r="D641" s="5"/>
      <c r="E641" s="5"/>
      <c r="F641" s="5"/>
      <c r="G641" s="5"/>
      <c r="H641" s="6"/>
      <c r="I641" s="189" t="s">
        <v>31</v>
      </c>
      <c r="J641" s="189"/>
      <c r="K641" s="189"/>
      <c r="L641" s="189"/>
      <c r="M641" s="189"/>
      <c r="N641" s="189"/>
      <c r="O641" s="189"/>
      <c r="P641" s="189"/>
      <c r="Q641" s="189"/>
      <c r="R641" s="190" t="s">
        <v>485</v>
      </c>
      <c r="S641" s="190"/>
      <c r="T641" s="190"/>
      <c r="U641" s="4" t="s">
        <v>532</v>
      </c>
      <c r="V641" s="190" t="s">
        <v>32</v>
      </c>
      <c r="W641" s="190"/>
      <c r="X641" s="191">
        <v>113191.48</v>
      </c>
      <c r="Y641" s="191"/>
      <c r="Z641" s="191"/>
      <c r="AA641" s="191">
        <v>113191.48</v>
      </c>
      <c r="AB641" s="191"/>
      <c r="AC641" s="191"/>
      <c r="AD641" s="192">
        <v>100</v>
      </c>
      <c r="AE641" s="192"/>
    </row>
    <row r="642" spans="2:31" ht="23.25" customHeight="1" x14ac:dyDescent="0.25">
      <c r="B642" s="5"/>
      <c r="C642" s="5"/>
      <c r="D642" s="5"/>
      <c r="E642" s="5"/>
      <c r="F642" s="5"/>
      <c r="G642" s="189" t="s">
        <v>533</v>
      </c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90" t="s">
        <v>485</v>
      </c>
      <c r="S642" s="190"/>
      <c r="T642" s="190"/>
      <c r="U642" s="4" t="s">
        <v>534</v>
      </c>
      <c r="V642" s="190"/>
      <c r="W642" s="190"/>
      <c r="X642" s="191">
        <v>890800</v>
      </c>
      <c r="Y642" s="191"/>
      <c r="Z642" s="191"/>
      <c r="AA642" s="191">
        <v>890790</v>
      </c>
      <c r="AB642" s="191"/>
      <c r="AC642" s="191"/>
      <c r="AD642" s="192">
        <v>99.998877413560848</v>
      </c>
      <c r="AE642" s="192"/>
    </row>
    <row r="643" spans="2:31" ht="23.25" customHeight="1" x14ac:dyDescent="0.25">
      <c r="B643" s="5"/>
      <c r="C643" s="5"/>
      <c r="D643" s="5"/>
      <c r="E643" s="5"/>
      <c r="F643" s="5"/>
      <c r="G643" s="5"/>
      <c r="H643" s="189" t="s">
        <v>29</v>
      </c>
      <c r="I643" s="189"/>
      <c r="J643" s="189"/>
      <c r="K643" s="189"/>
      <c r="L643" s="189"/>
      <c r="M643" s="189"/>
      <c r="N643" s="189"/>
      <c r="O643" s="189"/>
      <c r="P643" s="189"/>
      <c r="Q643" s="189"/>
      <c r="R643" s="190" t="s">
        <v>485</v>
      </c>
      <c r="S643" s="190"/>
      <c r="T643" s="190"/>
      <c r="U643" s="4" t="s">
        <v>534</v>
      </c>
      <c r="V643" s="190" t="s">
        <v>30</v>
      </c>
      <c r="W643" s="190"/>
      <c r="X643" s="191">
        <v>890800</v>
      </c>
      <c r="Y643" s="191"/>
      <c r="Z643" s="191"/>
      <c r="AA643" s="191">
        <v>890790</v>
      </c>
      <c r="AB643" s="191"/>
      <c r="AC643" s="191"/>
      <c r="AD643" s="192">
        <v>99.998877413560848</v>
      </c>
      <c r="AE643" s="192"/>
    </row>
    <row r="644" spans="2:31" ht="23.25" customHeight="1" x14ac:dyDescent="0.25">
      <c r="B644" s="5"/>
      <c r="C644" s="5"/>
      <c r="D644" s="5"/>
      <c r="E644" s="5"/>
      <c r="F644" s="5"/>
      <c r="G644" s="5"/>
      <c r="H644" s="6"/>
      <c r="I644" s="189" t="s">
        <v>31</v>
      </c>
      <c r="J644" s="189"/>
      <c r="K644" s="189"/>
      <c r="L644" s="189"/>
      <c r="M644" s="189"/>
      <c r="N644" s="189"/>
      <c r="O644" s="189"/>
      <c r="P644" s="189"/>
      <c r="Q644" s="189"/>
      <c r="R644" s="190" t="s">
        <v>485</v>
      </c>
      <c r="S644" s="190"/>
      <c r="T644" s="190"/>
      <c r="U644" s="4" t="s">
        <v>534</v>
      </c>
      <c r="V644" s="190" t="s">
        <v>32</v>
      </c>
      <c r="W644" s="190"/>
      <c r="X644" s="191">
        <v>890800</v>
      </c>
      <c r="Y644" s="191"/>
      <c r="Z644" s="191"/>
      <c r="AA644" s="191">
        <v>890790</v>
      </c>
      <c r="AB644" s="191"/>
      <c r="AC644" s="191"/>
      <c r="AD644" s="192">
        <v>99.998877413560848</v>
      </c>
      <c r="AE644" s="192"/>
    </row>
    <row r="645" spans="2:31" ht="15" customHeight="1" x14ac:dyDescent="0.25">
      <c r="B645" s="5"/>
      <c r="C645" s="5"/>
      <c r="D645" s="5"/>
      <c r="E645" s="5"/>
      <c r="F645" s="5"/>
      <c r="G645" s="189" t="s">
        <v>343</v>
      </c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90" t="s">
        <v>485</v>
      </c>
      <c r="S645" s="190"/>
      <c r="T645" s="190"/>
      <c r="U645" s="4" t="s">
        <v>344</v>
      </c>
      <c r="V645" s="190"/>
      <c r="W645" s="190"/>
      <c r="X645" s="191">
        <v>6816720</v>
      </c>
      <c r="Y645" s="191"/>
      <c r="Z645" s="191"/>
      <c r="AA645" s="191">
        <v>5984906.9100000001</v>
      </c>
      <c r="AB645" s="191"/>
      <c r="AC645" s="191"/>
      <c r="AD645" s="192">
        <v>87.797458455092766</v>
      </c>
      <c r="AE645" s="192"/>
    </row>
    <row r="646" spans="2:31" ht="23.25" customHeight="1" x14ac:dyDescent="0.25">
      <c r="B646" s="5"/>
      <c r="C646" s="5"/>
      <c r="D646" s="5"/>
      <c r="E646" s="5"/>
      <c r="F646" s="5"/>
      <c r="G646" s="5"/>
      <c r="H646" s="189" t="s">
        <v>29</v>
      </c>
      <c r="I646" s="189"/>
      <c r="J646" s="189"/>
      <c r="K646" s="189"/>
      <c r="L646" s="189"/>
      <c r="M646" s="189"/>
      <c r="N646" s="189"/>
      <c r="O646" s="189"/>
      <c r="P646" s="189"/>
      <c r="Q646" s="189"/>
      <c r="R646" s="190" t="s">
        <v>485</v>
      </c>
      <c r="S646" s="190"/>
      <c r="T646" s="190"/>
      <c r="U646" s="4" t="s">
        <v>344</v>
      </c>
      <c r="V646" s="190" t="s">
        <v>30</v>
      </c>
      <c r="W646" s="190"/>
      <c r="X646" s="191">
        <v>6816720</v>
      </c>
      <c r="Y646" s="191"/>
      <c r="Z646" s="191"/>
      <c r="AA646" s="191">
        <v>5984906.9100000001</v>
      </c>
      <c r="AB646" s="191"/>
      <c r="AC646" s="191"/>
      <c r="AD646" s="192">
        <v>87.797458455092766</v>
      </c>
      <c r="AE646" s="192"/>
    </row>
    <row r="647" spans="2:31" ht="23.25" customHeight="1" x14ac:dyDescent="0.25">
      <c r="B647" s="5"/>
      <c r="C647" s="5"/>
      <c r="D647" s="5"/>
      <c r="E647" s="5"/>
      <c r="F647" s="5"/>
      <c r="G647" s="5"/>
      <c r="H647" s="6"/>
      <c r="I647" s="189" t="s">
        <v>31</v>
      </c>
      <c r="J647" s="189"/>
      <c r="K647" s="189"/>
      <c r="L647" s="189"/>
      <c r="M647" s="189"/>
      <c r="N647" s="189"/>
      <c r="O647" s="189"/>
      <c r="P647" s="189"/>
      <c r="Q647" s="189"/>
      <c r="R647" s="190" t="s">
        <v>485</v>
      </c>
      <c r="S647" s="190"/>
      <c r="T647" s="190"/>
      <c r="U647" s="4" t="s">
        <v>344</v>
      </c>
      <c r="V647" s="190" t="s">
        <v>32</v>
      </c>
      <c r="W647" s="190"/>
      <c r="X647" s="191">
        <v>6816720</v>
      </c>
      <c r="Y647" s="191"/>
      <c r="Z647" s="191"/>
      <c r="AA647" s="191">
        <v>5984906.9100000001</v>
      </c>
      <c r="AB647" s="191"/>
      <c r="AC647" s="191"/>
      <c r="AD647" s="192">
        <v>87.797458455092766</v>
      </c>
      <c r="AE647" s="192"/>
    </row>
    <row r="648" spans="2:31" ht="15" customHeight="1" x14ac:dyDescent="0.25">
      <c r="B648" s="5"/>
      <c r="C648" s="5"/>
      <c r="D648" s="6"/>
      <c r="E648" s="6"/>
      <c r="F648" s="6"/>
      <c r="G648" s="189" t="s">
        <v>347</v>
      </c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90" t="s">
        <v>485</v>
      </c>
      <c r="S648" s="190"/>
      <c r="T648" s="190"/>
      <c r="U648" s="4" t="s">
        <v>348</v>
      </c>
      <c r="V648" s="190"/>
      <c r="W648" s="190"/>
      <c r="X648" s="191">
        <v>40365258.579999998</v>
      </c>
      <c r="Y648" s="191"/>
      <c r="Z648" s="191"/>
      <c r="AA648" s="191">
        <v>40141580.689999998</v>
      </c>
      <c r="AB648" s="191"/>
      <c r="AC648" s="191"/>
      <c r="AD648" s="192">
        <v>99.445865336012417</v>
      </c>
      <c r="AE648" s="192"/>
    </row>
    <row r="649" spans="2:31" ht="45.75" customHeight="1" x14ac:dyDescent="0.25">
      <c r="B649" s="5"/>
      <c r="C649" s="5"/>
      <c r="D649" s="5"/>
      <c r="E649" s="5"/>
      <c r="F649" s="5"/>
      <c r="G649" s="189" t="s">
        <v>535</v>
      </c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90" t="s">
        <v>485</v>
      </c>
      <c r="S649" s="190"/>
      <c r="T649" s="190"/>
      <c r="U649" s="4" t="s">
        <v>536</v>
      </c>
      <c r="V649" s="190"/>
      <c r="W649" s="190"/>
      <c r="X649" s="191">
        <v>19500958.579999998</v>
      </c>
      <c r="Y649" s="191"/>
      <c r="Z649" s="191"/>
      <c r="AA649" s="191">
        <v>19277745.890000001</v>
      </c>
      <c r="AB649" s="191"/>
      <c r="AC649" s="191"/>
      <c r="AD649" s="192">
        <v>98.855375805838989</v>
      </c>
      <c r="AE649" s="192"/>
    </row>
    <row r="650" spans="2:31" ht="23.25" customHeight="1" x14ac:dyDescent="0.25">
      <c r="B650" s="5"/>
      <c r="C650" s="5"/>
      <c r="D650" s="5"/>
      <c r="E650" s="5"/>
      <c r="F650" s="5"/>
      <c r="G650" s="5"/>
      <c r="H650" s="189" t="s">
        <v>149</v>
      </c>
      <c r="I650" s="189"/>
      <c r="J650" s="189"/>
      <c r="K650" s="189"/>
      <c r="L650" s="189"/>
      <c r="M650" s="189"/>
      <c r="N650" s="189"/>
      <c r="O650" s="189"/>
      <c r="P650" s="189"/>
      <c r="Q650" s="189"/>
      <c r="R650" s="190" t="s">
        <v>485</v>
      </c>
      <c r="S650" s="190"/>
      <c r="T650" s="190"/>
      <c r="U650" s="4" t="s">
        <v>536</v>
      </c>
      <c r="V650" s="190" t="s">
        <v>150</v>
      </c>
      <c r="W650" s="190"/>
      <c r="X650" s="191">
        <v>19500958.579999998</v>
      </c>
      <c r="Y650" s="191"/>
      <c r="Z650" s="191"/>
      <c r="AA650" s="191">
        <v>19277745.890000001</v>
      </c>
      <c r="AB650" s="191"/>
      <c r="AC650" s="191"/>
      <c r="AD650" s="192">
        <v>98.855375805838989</v>
      </c>
      <c r="AE650" s="192"/>
    </row>
    <row r="651" spans="2:31" ht="15" customHeight="1" x14ac:dyDescent="0.25">
      <c r="B651" s="5"/>
      <c r="C651" s="5"/>
      <c r="D651" s="5"/>
      <c r="E651" s="5"/>
      <c r="F651" s="5"/>
      <c r="G651" s="5"/>
      <c r="H651" s="6"/>
      <c r="I651" s="189" t="s">
        <v>151</v>
      </c>
      <c r="J651" s="189"/>
      <c r="K651" s="189"/>
      <c r="L651" s="189"/>
      <c r="M651" s="189"/>
      <c r="N651" s="189"/>
      <c r="O651" s="189"/>
      <c r="P651" s="189"/>
      <c r="Q651" s="189"/>
      <c r="R651" s="190" t="s">
        <v>485</v>
      </c>
      <c r="S651" s="190"/>
      <c r="T651" s="190"/>
      <c r="U651" s="4" t="s">
        <v>536</v>
      </c>
      <c r="V651" s="190" t="s">
        <v>152</v>
      </c>
      <c r="W651" s="190"/>
      <c r="X651" s="191">
        <v>19500958.579999998</v>
      </c>
      <c r="Y651" s="191"/>
      <c r="Z651" s="191"/>
      <c r="AA651" s="191">
        <v>19277745.890000001</v>
      </c>
      <c r="AB651" s="191"/>
      <c r="AC651" s="191"/>
      <c r="AD651" s="192">
        <v>98.855375805838989</v>
      </c>
      <c r="AE651" s="192"/>
    </row>
    <row r="652" spans="2:31" ht="23.25" customHeight="1" x14ac:dyDescent="0.25">
      <c r="B652" s="5"/>
      <c r="C652" s="5"/>
      <c r="D652" s="5"/>
      <c r="E652" s="5"/>
      <c r="F652" s="5"/>
      <c r="G652" s="189" t="s">
        <v>537</v>
      </c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90" t="s">
        <v>485</v>
      </c>
      <c r="S652" s="190"/>
      <c r="T652" s="190"/>
      <c r="U652" s="4" t="s">
        <v>538</v>
      </c>
      <c r="V652" s="190"/>
      <c r="W652" s="190"/>
      <c r="X652" s="191">
        <v>20864300</v>
      </c>
      <c r="Y652" s="191"/>
      <c r="Z652" s="191"/>
      <c r="AA652" s="191">
        <v>20863834.800000001</v>
      </c>
      <c r="AB652" s="191"/>
      <c r="AC652" s="191"/>
      <c r="AD652" s="192">
        <v>99.997770354145601</v>
      </c>
      <c r="AE652" s="192"/>
    </row>
    <row r="653" spans="2:31" ht="23.25" customHeight="1" x14ac:dyDescent="0.25">
      <c r="B653" s="5"/>
      <c r="C653" s="5"/>
      <c r="D653" s="5"/>
      <c r="E653" s="5"/>
      <c r="F653" s="5"/>
      <c r="G653" s="5"/>
      <c r="H653" s="189" t="s">
        <v>29</v>
      </c>
      <c r="I653" s="189"/>
      <c r="J653" s="189"/>
      <c r="K653" s="189"/>
      <c r="L653" s="189"/>
      <c r="M653" s="189"/>
      <c r="N653" s="189"/>
      <c r="O653" s="189"/>
      <c r="P653" s="189"/>
      <c r="Q653" s="189"/>
      <c r="R653" s="190" t="s">
        <v>485</v>
      </c>
      <c r="S653" s="190"/>
      <c r="T653" s="190"/>
      <c r="U653" s="4" t="s">
        <v>538</v>
      </c>
      <c r="V653" s="190" t="s">
        <v>30</v>
      </c>
      <c r="W653" s="190"/>
      <c r="X653" s="191">
        <v>20864300</v>
      </c>
      <c r="Y653" s="191"/>
      <c r="Z653" s="191"/>
      <c r="AA653" s="191">
        <v>20863834.800000001</v>
      </c>
      <c r="AB653" s="191"/>
      <c r="AC653" s="191"/>
      <c r="AD653" s="192">
        <v>99.997770354145601</v>
      </c>
      <c r="AE653" s="192"/>
    </row>
    <row r="654" spans="2:31" ht="23.25" customHeight="1" x14ac:dyDescent="0.25">
      <c r="B654" s="5"/>
      <c r="C654" s="5"/>
      <c r="D654" s="5"/>
      <c r="E654" s="5"/>
      <c r="F654" s="5"/>
      <c r="G654" s="5"/>
      <c r="H654" s="6"/>
      <c r="I654" s="189" t="s">
        <v>31</v>
      </c>
      <c r="J654" s="189"/>
      <c r="K654" s="189"/>
      <c r="L654" s="189"/>
      <c r="M654" s="189"/>
      <c r="N654" s="189"/>
      <c r="O654" s="189"/>
      <c r="P654" s="189"/>
      <c r="Q654" s="189"/>
      <c r="R654" s="190" t="s">
        <v>485</v>
      </c>
      <c r="S654" s="190"/>
      <c r="T654" s="190"/>
      <c r="U654" s="4" t="s">
        <v>538</v>
      </c>
      <c r="V654" s="190" t="s">
        <v>32</v>
      </c>
      <c r="W654" s="190"/>
      <c r="X654" s="191">
        <v>20864300</v>
      </c>
      <c r="Y654" s="191"/>
      <c r="Z654" s="191"/>
      <c r="AA654" s="191">
        <v>20863834.800000001</v>
      </c>
      <c r="AB654" s="191"/>
      <c r="AC654" s="191"/>
      <c r="AD654" s="192">
        <v>99.997770354145601</v>
      </c>
      <c r="AE654" s="192"/>
    </row>
    <row r="655" spans="2:31" ht="15" customHeight="1" x14ac:dyDescent="0.25">
      <c r="B655" s="5"/>
      <c r="C655" s="5"/>
      <c r="D655" s="6"/>
      <c r="E655" s="189" t="s">
        <v>351</v>
      </c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90" t="s">
        <v>485</v>
      </c>
      <c r="S655" s="190"/>
      <c r="T655" s="190"/>
      <c r="U655" s="4" t="s">
        <v>352</v>
      </c>
      <c r="V655" s="190"/>
      <c r="W655" s="190"/>
      <c r="X655" s="191">
        <v>435580149.68000001</v>
      </c>
      <c r="Y655" s="191"/>
      <c r="Z655" s="191"/>
      <c r="AA655" s="191">
        <v>407342101.88999999</v>
      </c>
      <c r="AB655" s="191"/>
      <c r="AC655" s="191"/>
      <c r="AD655" s="192">
        <v>93.517140803880721</v>
      </c>
      <c r="AE655" s="192"/>
    </row>
    <row r="656" spans="2:31" ht="23.25" customHeight="1" x14ac:dyDescent="0.25">
      <c r="B656" s="5"/>
      <c r="C656" s="5"/>
      <c r="D656" s="6"/>
      <c r="E656" s="6"/>
      <c r="F656" s="6"/>
      <c r="G656" s="189" t="s">
        <v>353</v>
      </c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90" t="s">
        <v>485</v>
      </c>
      <c r="S656" s="190"/>
      <c r="T656" s="190"/>
      <c r="U656" s="4" t="s">
        <v>354</v>
      </c>
      <c r="V656" s="190"/>
      <c r="W656" s="190"/>
      <c r="X656" s="191">
        <v>435580149.68000001</v>
      </c>
      <c r="Y656" s="191"/>
      <c r="Z656" s="191"/>
      <c r="AA656" s="191">
        <v>407342101.88999999</v>
      </c>
      <c r="AB656" s="191"/>
      <c r="AC656" s="191"/>
      <c r="AD656" s="192">
        <v>93.517140803880721</v>
      </c>
      <c r="AE656" s="192"/>
    </row>
    <row r="657" spans="2:31" ht="15" customHeight="1" x14ac:dyDescent="0.25">
      <c r="B657" s="5"/>
      <c r="C657" s="5"/>
      <c r="D657" s="5"/>
      <c r="E657" s="5"/>
      <c r="F657" s="5"/>
      <c r="G657" s="189" t="s">
        <v>391</v>
      </c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90" t="s">
        <v>485</v>
      </c>
      <c r="S657" s="190"/>
      <c r="T657" s="190"/>
      <c r="U657" s="4" t="s">
        <v>392</v>
      </c>
      <c r="V657" s="190"/>
      <c r="W657" s="190"/>
      <c r="X657" s="191">
        <v>322258532.69999999</v>
      </c>
      <c r="Y657" s="191"/>
      <c r="Z657" s="191"/>
      <c r="AA657" s="191">
        <v>295181066.31999999</v>
      </c>
      <c r="AB657" s="191"/>
      <c r="AC657" s="191"/>
      <c r="AD657" s="192">
        <v>91.597595212410639</v>
      </c>
      <c r="AE657" s="192"/>
    </row>
    <row r="658" spans="2:31" ht="23.25" customHeight="1" x14ac:dyDescent="0.25">
      <c r="B658" s="5"/>
      <c r="C658" s="5"/>
      <c r="D658" s="5"/>
      <c r="E658" s="5"/>
      <c r="F658" s="5"/>
      <c r="G658" s="5"/>
      <c r="H658" s="189" t="s">
        <v>29</v>
      </c>
      <c r="I658" s="189"/>
      <c r="J658" s="189"/>
      <c r="K658" s="189"/>
      <c r="L658" s="189"/>
      <c r="M658" s="189"/>
      <c r="N658" s="189"/>
      <c r="O658" s="189"/>
      <c r="P658" s="189"/>
      <c r="Q658" s="189"/>
      <c r="R658" s="190" t="s">
        <v>485</v>
      </c>
      <c r="S658" s="190"/>
      <c r="T658" s="190"/>
      <c r="U658" s="4" t="s">
        <v>392</v>
      </c>
      <c r="V658" s="190" t="s">
        <v>30</v>
      </c>
      <c r="W658" s="190"/>
      <c r="X658" s="191">
        <v>317764416.55000001</v>
      </c>
      <c r="Y658" s="191"/>
      <c r="Z658" s="191"/>
      <c r="AA658" s="191">
        <v>290686950.17000002</v>
      </c>
      <c r="AB658" s="191"/>
      <c r="AC658" s="191"/>
      <c r="AD658" s="192">
        <v>91.478760688820117</v>
      </c>
      <c r="AE658" s="192"/>
    </row>
    <row r="659" spans="2:31" ht="23.25" customHeight="1" x14ac:dyDescent="0.25">
      <c r="B659" s="5"/>
      <c r="C659" s="5"/>
      <c r="D659" s="5"/>
      <c r="E659" s="5"/>
      <c r="F659" s="5"/>
      <c r="G659" s="5"/>
      <c r="H659" s="6"/>
      <c r="I659" s="189" t="s">
        <v>31</v>
      </c>
      <c r="J659" s="189"/>
      <c r="K659" s="189"/>
      <c r="L659" s="189"/>
      <c r="M659" s="189"/>
      <c r="N659" s="189"/>
      <c r="O659" s="189"/>
      <c r="P659" s="189"/>
      <c r="Q659" s="189"/>
      <c r="R659" s="190" t="s">
        <v>485</v>
      </c>
      <c r="S659" s="190"/>
      <c r="T659" s="190"/>
      <c r="U659" s="4" t="s">
        <v>392</v>
      </c>
      <c r="V659" s="190" t="s">
        <v>32</v>
      </c>
      <c r="W659" s="190"/>
      <c r="X659" s="191">
        <v>317764416.55000001</v>
      </c>
      <c r="Y659" s="191"/>
      <c r="Z659" s="191"/>
      <c r="AA659" s="191">
        <v>290686950.17000002</v>
      </c>
      <c r="AB659" s="191"/>
      <c r="AC659" s="191"/>
      <c r="AD659" s="192">
        <v>91.478760688820117</v>
      </c>
      <c r="AE659" s="192"/>
    </row>
    <row r="660" spans="2:31" ht="15" customHeight="1" x14ac:dyDescent="0.25">
      <c r="B660" s="5"/>
      <c r="C660" s="5"/>
      <c r="D660" s="5"/>
      <c r="E660" s="5"/>
      <c r="F660" s="5"/>
      <c r="G660" s="5"/>
      <c r="H660" s="189" t="s">
        <v>33</v>
      </c>
      <c r="I660" s="189"/>
      <c r="J660" s="189"/>
      <c r="K660" s="189"/>
      <c r="L660" s="189"/>
      <c r="M660" s="189"/>
      <c r="N660" s="189"/>
      <c r="O660" s="189"/>
      <c r="P660" s="189"/>
      <c r="Q660" s="189"/>
      <c r="R660" s="190" t="s">
        <v>485</v>
      </c>
      <c r="S660" s="190"/>
      <c r="T660" s="190"/>
      <c r="U660" s="4" t="s">
        <v>392</v>
      </c>
      <c r="V660" s="190" t="s">
        <v>34</v>
      </c>
      <c r="W660" s="190"/>
      <c r="X660" s="191">
        <v>4494116.1500000004</v>
      </c>
      <c r="Y660" s="191"/>
      <c r="Z660" s="191"/>
      <c r="AA660" s="191">
        <v>4494116.1500000004</v>
      </c>
      <c r="AB660" s="191"/>
      <c r="AC660" s="191"/>
      <c r="AD660" s="192">
        <v>100</v>
      </c>
      <c r="AE660" s="192"/>
    </row>
    <row r="661" spans="2:31" ht="34.5" customHeight="1" x14ac:dyDescent="0.25">
      <c r="B661" s="5"/>
      <c r="C661" s="5"/>
      <c r="D661" s="5"/>
      <c r="E661" s="5"/>
      <c r="F661" s="5"/>
      <c r="G661" s="5"/>
      <c r="H661" s="6"/>
      <c r="I661" s="189" t="s">
        <v>153</v>
      </c>
      <c r="J661" s="189"/>
      <c r="K661" s="189"/>
      <c r="L661" s="189"/>
      <c r="M661" s="189"/>
      <c r="N661" s="189"/>
      <c r="O661" s="189"/>
      <c r="P661" s="189"/>
      <c r="Q661" s="189"/>
      <c r="R661" s="190" t="s">
        <v>485</v>
      </c>
      <c r="S661" s="190"/>
      <c r="T661" s="190"/>
      <c r="U661" s="4" t="s">
        <v>392</v>
      </c>
      <c r="V661" s="190" t="s">
        <v>154</v>
      </c>
      <c r="W661" s="190"/>
      <c r="X661" s="191">
        <v>4494116.1500000004</v>
      </c>
      <c r="Y661" s="191"/>
      <c r="Z661" s="191"/>
      <c r="AA661" s="191">
        <v>4494116.1500000004</v>
      </c>
      <c r="AB661" s="191"/>
      <c r="AC661" s="191"/>
      <c r="AD661" s="192">
        <v>100</v>
      </c>
      <c r="AE661" s="192"/>
    </row>
    <row r="662" spans="2:31" ht="23.25" customHeight="1" x14ac:dyDescent="0.25">
      <c r="B662" s="5"/>
      <c r="C662" s="5"/>
      <c r="D662" s="5"/>
      <c r="E662" s="5"/>
      <c r="F662" s="5"/>
      <c r="G662" s="189" t="s">
        <v>539</v>
      </c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90" t="s">
        <v>485</v>
      </c>
      <c r="S662" s="190"/>
      <c r="T662" s="190"/>
      <c r="U662" s="4" t="s">
        <v>540</v>
      </c>
      <c r="V662" s="190"/>
      <c r="W662" s="190"/>
      <c r="X662" s="191">
        <v>113321616.98</v>
      </c>
      <c r="Y662" s="191"/>
      <c r="Z662" s="191"/>
      <c r="AA662" s="191">
        <v>112161035.56999999</v>
      </c>
      <c r="AB662" s="191"/>
      <c r="AC662" s="191"/>
      <c r="AD662" s="192">
        <v>98.97585170338256</v>
      </c>
      <c r="AE662" s="192"/>
    </row>
    <row r="663" spans="2:31" ht="45.75" customHeight="1" x14ac:dyDescent="0.25">
      <c r="B663" s="5"/>
      <c r="C663" s="5"/>
      <c r="D663" s="5"/>
      <c r="E663" s="5"/>
      <c r="F663" s="5"/>
      <c r="G663" s="5"/>
      <c r="H663" s="189" t="s">
        <v>17</v>
      </c>
      <c r="I663" s="189"/>
      <c r="J663" s="189"/>
      <c r="K663" s="189"/>
      <c r="L663" s="189"/>
      <c r="M663" s="189"/>
      <c r="N663" s="189"/>
      <c r="O663" s="189"/>
      <c r="P663" s="189"/>
      <c r="Q663" s="189"/>
      <c r="R663" s="190" t="s">
        <v>485</v>
      </c>
      <c r="S663" s="190"/>
      <c r="T663" s="190"/>
      <c r="U663" s="4" t="s">
        <v>540</v>
      </c>
      <c r="V663" s="190" t="s">
        <v>18</v>
      </c>
      <c r="W663" s="190"/>
      <c r="X663" s="191">
        <v>99873123.450000003</v>
      </c>
      <c r="Y663" s="191"/>
      <c r="Z663" s="191"/>
      <c r="AA663" s="191">
        <v>99846942.310000002</v>
      </c>
      <c r="AB663" s="191"/>
      <c r="AC663" s="191"/>
      <c r="AD663" s="192">
        <v>99.973785600073768</v>
      </c>
      <c r="AE663" s="192"/>
    </row>
    <row r="664" spans="2:31" ht="15" customHeight="1" x14ac:dyDescent="0.25">
      <c r="B664" s="5"/>
      <c r="C664" s="5"/>
      <c r="D664" s="5"/>
      <c r="E664" s="5"/>
      <c r="F664" s="5"/>
      <c r="G664" s="5"/>
      <c r="H664" s="6"/>
      <c r="I664" s="189" t="s">
        <v>129</v>
      </c>
      <c r="J664" s="189"/>
      <c r="K664" s="189"/>
      <c r="L664" s="189"/>
      <c r="M664" s="189"/>
      <c r="N664" s="189"/>
      <c r="O664" s="189"/>
      <c r="P664" s="189"/>
      <c r="Q664" s="189"/>
      <c r="R664" s="190" t="s">
        <v>485</v>
      </c>
      <c r="S664" s="190"/>
      <c r="T664" s="190"/>
      <c r="U664" s="4" t="s">
        <v>540</v>
      </c>
      <c r="V664" s="190" t="s">
        <v>130</v>
      </c>
      <c r="W664" s="190"/>
      <c r="X664" s="191">
        <v>99873123.450000003</v>
      </c>
      <c r="Y664" s="191"/>
      <c r="Z664" s="191"/>
      <c r="AA664" s="191">
        <v>99846942.310000002</v>
      </c>
      <c r="AB664" s="191"/>
      <c r="AC664" s="191"/>
      <c r="AD664" s="192">
        <v>99.973785600073768</v>
      </c>
      <c r="AE664" s="192"/>
    </row>
    <row r="665" spans="2:31" ht="23.25" customHeight="1" x14ac:dyDescent="0.25">
      <c r="B665" s="5"/>
      <c r="C665" s="5"/>
      <c r="D665" s="5"/>
      <c r="E665" s="5"/>
      <c r="F665" s="5"/>
      <c r="G665" s="5"/>
      <c r="H665" s="189" t="s">
        <v>29</v>
      </c>
      <c r="I665" s="189"/>
      <c r="J665" s="189"/>
      <c r="K665" s="189"/>
      <c r="L665" s="189"/>
      <c r="M665" s="189"/>
      <c r="N665" s="189"/>
      <c r="O665" s="189"/>
      <c r="P665" s="189"/>
      <c r="Q665" s="189"/>
      <c r="R665" s="190" t="s">
        <v>485</v>
      </c>
      <c r="S665" s="190"/>
      <c r="T665" s="190"/>
      <c r="U665" s="4" t="s">
        <v>540</v>
      </c>
      <c r="V665" s="190" t="s">
        <v>30</v>
      </c>
      <c r="W665" s="190"/>
      <c r="X665" s="191">
        <v>3594558.27</v>
      </c>
      <c r="Y665" s="191"/>
      <c r="Z665" s="191"/>
      <c r="AA665" s="191">
        <v>2460158</v>
      </c>
      <c r="AB665" s="191"/>
      <c r="AC665" s="191"/>
      <c r="AD665" s="192">
        <v>68.441177335539479</v>
      </c>
      <c r="AE665" s="192"/>
    </row>
    <row r="666" spans="2:31" ht="23.25" customHeight="1" x14ac:dyDescent="0.25">
      <c r="B666" s="5"/>
      <c r="C666" s="5"/>
      <c r="D666" s="5"/>
      <c r="E666" s="5"/>
      <c r="F666" s="5"/>
      <c r="G666" s="5"/>
      <c r="H666" s="6"/>
      <c r="I666" s="189" t="s">
        <v>31</v>
      </c>
      <c r="J666" s="189"/>
      <c r="K666" s="189"/>
      <c r="L666" s="189"/>
      <c r="M666" s="189"/>
      <c r="N666" s="189"/>
      <c r="O666" s="189"/>
      <c r="P666" s="189"/>
      <c r="Q666" s="189"/>
      <c r="R666" s="190" t="s">
        <v>485</v>
      </c>
      <c r="S666" s="190"/>
      <c r="T666" s="190"/>
      <c r="U666" s="4" t="s">
        <v>540</v>
      </c>
      <c r="V666" s="190" t="s">
        <v>32</v>
      </c>
      <c r="W666" s="190"/>
      <c r="X666" s="191">
        <v>3594558.27</v>
      </c>
      <c r="Y666" s="191"/>
      <c r="Z666" s="191"/>
      <c r="AA666" s="191">
        <v>2460158</v>
      </c>
      <c r="AB666" s="191"/>
      <c r="AC666" s="191"/>
      <c r="AD666" s="192">
        <v>68.441177335539479</v>
      </c>
      <c r="AE666" s="192"/>
    </row>
    <row r="667" spans="2:31" ht="15" customHeight="1" x14ac:dyDescent="0.25">
      <c r="B667" s="5"/>
      <c r="C667" s="5"/>
      <c r="D667" s="5"/>
      <c r="E667" s="5"/>
      <c r="F667" s="5"/>
      <c r="G667" s="5"/>
      <c r="H667" s="189" t="s">
        <v>91</v>
      </c>
      <c r="I667" s="189"/>
      <c r="J667" s="189"/>
      <c r="K667" s="189"/>
      <c r="L667" s="189"/>
      <c r="M667" s="189"/>
      <c r="N667" s="189"/>
      <c r="O667" s="189"/>
      <c r="P667" s="189"/>
      <c r="Q667" s="189"/>
      <c r="R667" s="190" t="s">
        <v>485</v>
      </c>
      <c r="S667" s="190"/>
      <c r="T667" s="190"/>
      <c r="U667" s="4" t="s">
        <v>540</v>
      </c>
      <c r="V667" s="190" t="s">
        <v>92</v>
      </c>
      <c r="W667" s="190"/>
      <c r="X667" s="191">
        <v>2632.26</v>
      </c>
      <c r="Y667" s="191"/>
      <c r="Z667" s="191"/>
      <c r="AA667" s="191">
        <v>2632.26</v>
      </c>
      <c r="AB667" s="191"/>
      <c r="AC667" s="191"/>
      <c r="AD667" s="192">
        <v>100</v>
      </c>
      <c r="AE667" s="192"/>
    </row>
    <row r="668" spans="2:31" ht="23.25" customHeight="1" x14ac:dyDescent="0.25">
      <c r="B668" s="5"/>
      <c r="C668" s="5"/>
      <c r="D668" s="5"/>
      <c r="E668" s="5"/>
      <c r="F668" s="5"/>
      <c r="G668" s="5"/>
      <c r="H668" s="6"/>
      <c r="I668" s="189" t="s">
        <v>93</v>
      </c>
      <c r="J668" s="189"/>
      <c r="K668" s="189"/>
      <c r="L668" s="189"/>
      <c r="M668" s="189"/>
      <c r="N668" s="189"/>
      <c r="O668" s="189"/>
      <c r="P668" s="189"/>
      <c r="Q668" s="189"/>
      <c r="R668" s="190" t="s">
        <v>485</v>
      </c>
      <c r="S668" s="190"/>
      <c r="T668" s="190"/>
      <c r="U668" s="4" t="s">
        <v>540</v>
      </c>
      <c r="V668" s="190" t="s">
        <v>94</v>
      </c>
      <c r="W668" s="190"/>
      <c r="X668" s="191">
        <v>2632.26</v>
      </c>
      <c r="Y668" s="191"/>
      <c r="Z668" s="191"/>
      <c r="AA668" s="191">
        <v>2632.26</v>
      </c>
      <c r="AB668" s="191"/>
      <c r="AC668" s="191"/>
      <c r="AD668" s="192">
        <v>100</v>
      </c>
      <c r="AE668" s="192"/>
    </row>
    <row r="669" spans="2:31" ht="15" customHeight="1" x14ac:dyDescent="0.25">
      <c r="B669" s="5"/>
      <c r="C669" s="5"/>
      <c r="D669" s="5"/>
      <c r="E669" s="5"/>
      <c r="F669" s="5"/>
      <c r="G669" s="5"/>
      <c r="H669" s="189" t="s">
        <v>33</v>
      </c>
      <c r="I669" s="189"/>
      <c r="J669" s="189"/>
      <c r="K669" s="189"/>
      <c r="L669" s="189"/>
      <c r="M669" s="189"/>
      <c r="N669" s="189"/>
      <c r="O669" s="189"/>
      <c r="P669" s="189"/>
      <c r="Q669" s="189"/>
      <c r="R669" s="190" t="s">
        <v>485</v>
      </c>
      <c r="S669" s="190"/>
      <c r="T669" s="190"/>
      <c r="U669" s="4" t="s">
        <v>540</v>
      </c>
      <c r="V669" s="190" t="s">
        <v>34</v>
      </c>
      <c r="W669" s="190"/>
      <c r="X669" s="191">
        <v>9851303</v>
      </c>
      <c r="Y669" s="191"/>
      <c r="Z669" s="191"/>
      <c r="AA669" s="191">
        <v>9851303</v>
      </c>
      <c r="AB669" s="191"/>
      <c r="AC669" s="191"/>
      <c r="AD669" s="192">
        <v>100</v>
      </c>
      <c r="AE669" s="192"/>
    </row>
    <row r="670" spans="2:31" ht="15" customHeight="1" x14ac:dyDescent="0.25">
      <c r="B670" s="5"/>
      <c r="C670" s="5"/>
      <c r="D670" s="5"/>
      <c r="E670" s="5"/>
      <c r="F670" s="5"/>
      <c r="G670" s="5"/>
      <c r="H670" s="6"/>
      <c r="I670" s="189" t="s">
        <v>168</v>
      </c>
      <c r="J670" s="189"/>
      <c r="K670" s="189"/>
      <c r="L670" s="189"/>
      <c r="M670" s="189"/>
      <c r="N670" s="189"/>
      <c r="O670" s="189"/>
      <c r="P670" s="189"/>
      <c r="Q670" s="189"/>
      <c r="R670" s="190" t="s">
        <v>485</v>
      </c>
      <c r="S670" s="190"/>
      <c r="T670" s="190"/>
      <c r="U670" s="4" t="s">
        <v>540</v>
      </c>
      <c r="V670" s="190" t="s">
        <v>169</v>
      </c>
      <c r="W670" s="190"/>
      <c r="X670" s="191">
        <v>10000</v>
      </c>
      <c r="Y670" s="191"/>
      <c r="Z670" s="191"/>
      <c r="AA670" s="191">
        <v>10000</v>
      </c>
      <c r="AB670" s="191"/>
      <c r="AC670" s="191"/>
      <c r="AD670" s="192">
        <v>100</v>
      </c>
      <c r="AE670" s="192"/>
    </row>
    <row r="671" spans="2:31" ht="15" customHeight="1" x14ac:dyDescent="0.25">
      <c r="B671" s="5"/>
      <c r="C671" s="5"/>
      <c r="D671" s="5"/>
      <c r="E671" s="5"/>
      <c r="F671" s="5"/>
      <c r="G671" s="5"/>
      <c r="H671" s="6"/>
      <c r="I671" s="189" t="s">
        <v>35</v>
      </c>
      <c r="J671" s="189"/>
      <c r="K671" s="189"/>
      <c r="L671" s="189"/>
      <c r="M671" s="189"/>
      <c r="N671" s="189"/>
      <c r="O671" s="189"/>
      <c r="P671" s="189"/>
      <c r="Q671" s="189"/>
      <c r="R671" s="190" t="s">
        <v>485</v>
      </c>
      <c r="S671" s="190"/>
      <c r="T671" s="190"/>
      <c r="U671" s="4" t="s">
        <v>540</v>
      </c>
      <c r="V671" s="190" t="s">
        <v>36</v>
      </c>
      <c r="W671" s="190"/>
      <c r="X671" s="191">
        <v>9841303</v>
      </c>
      <c r="Y671" s="191"/>
      <c r="Z671" s="191"/>
      <c r="AA671" s="191">
        <v>9841303</v>
      </c>
      <c r="AB671" s="191"/>
      <c r="AC671" s="191"/>
      <c r="AD671" s="192">
        <v>100</v>
      </c>
      <c r="AE671" s="192"/>
    </row>
    <row r="672" spans="2:31" ht="15" customHeight="1" x14ac:dyDescent="0.25">
      <c r="B672" s="5"/>
      <c r="C672" s="5"/>
      <c r="D672" s="6"/>
      <c r="E672" s="189" t="s">
        <v>113</v>
      </c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90" t="s">
        <v>485</v>
      </c>
      <c r="S672" s="190"/>
      <c r="T672" s="190"/>
      <c r="U672" s="4" t="s">
        <v>114</v>
      </c>
      <c r="V672" s="190"/>
      <c r="W672" s="190"/>
      <c r="X672" s="191">
        <v>982786.47</v>
      </c>
      <c r="Y672" s="191"/>
      <c r="Z672" s="191"/>
      <c r="AA672" s="191">
        <v>982786.47</v>
      </c>
      <c r="AB672" s="191"/>
      <c r="AC672" s="191"/>
      <c r="AD672" s="192">
        <v>100</v>
      </c>
      <c r="AE672" s="192"/>
    </row>
    <row r="673" spans="2:31" ht="15" customHeight="1" x14ac:dyDescent="0.25">
      <c r="B673" s="5"/>
      <c r="C673" s="5"/>
      <c r="D673" s="5"/>
      <c r="E673" s="5"/>
      <c r="F673" s="5"/>
      <c r="G673" s="189" t="s">
        <v>213</v>
      </c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90" t="s">
        <v>485</v>
      </c>
      <c r="S673" s="190"/>
      <c r="T673" s="190"/>
      <c r="U673" s="4" t="s">
        <v>214</v>
      </c>
      <c r="V673" s="190"/>
      <c r="W673" s="190"/>
      <c r="X673" s="191">
        <v>982786.47</v>
      </c>
      <c r="Y673" s="191"/>
      <c r="Z673" s="191"/>
      <c r="AA673" s="191">
        <v>982786.47</v>
      </c>
      <c r="AB673" s="191"/>
      <c r="AC673" s="191"/>
      <c r="AD673" s="192">
        <v>100</v>
      </c>
      <c r="AE673" s="192"/>
    </row>
    <row r="674" spans="2:31" ht="23.25" customHeight="1" x14ac:dyDescent="0.25">
      <c r="B674" s="5"/>
      <c r="C674" s="5"/>
      <c r="D674" s="5"/>
      <c r="E674" s="5"/>
      <c r="F674" s="5"/>
      <c r="G674" s="5"/>
      <c r="H674" s="189" t="s">
        <v>29</v>
      </c>
      <c r="I674" s="189"/>
      <c r="J674" s="189"/>
      <c r="K674" s="189"/>
      <c r="L674" s="189"/>
      <c r="M674" s="189"/>
      <c r="N674" s="189"/>
      <c r="O674" s="189"/>
      <c r="P674" s="189"/>
      <c r="Q674" s="189"/>
      <c r="R674" s="190" t="s">
        <v>485</v>
      </c>
      <c r="S674" s="190"/>
      <c r="T674" s="190"/>
      <c r="U674" s="4" t="s">
        <v>214</v>
      </c>
      <c r="V674" s="190" t="s">
        <v>30</v>
      </c>
      <c r="W674" s="190"/>
      <c r="X674" s="191">
        <v>640440.07999999996</v>
      </c>
      <c r="Y674" s="191"/>
      <c r="Z674" s="191"/>
      <c r="AA674" s="191">
        <v>640440.07999999996</v>
      </c>
      <c r="AB674" s="191"/>
      <c r="AC674" s="191"/>
      <c r="AD674" s="192">
        <v>100</v>
      </c>
      <c r="AE674" s="192"/>
    </row>
    <row r="675" spans="2:31" ht="23.25" customHeight="1" x14ac:dyDescent="0.25">
      <c r="B675" s="5"/>
      <c r="C675" s="5"/>
      <c r="D675" s="5"/>
      <c r="E675" s="5"/>
      <c r="F675" s="5"/>
      <c r="G675" s="5"/>
      <c r="H675" s="6"/>
      <c r="I675" s="189" t="s">
        <v>31</v>
      </c>
      <c r="J675" s="189"/>
      <c r="K675" s="189"/>
      <c r="L675" s="189"/>
      <c r="M675" s="189"/>
      <c r="N675" s="189"/>
      <c r="O675" s="189"/>
      <c r="P675" s="189"/>
      <c r="Q675" s="189"/>
      <c r="R675" s="190" t="s">
        <v>485</v>
      </c>
      <c r="S675" s="190"/>
      <c r="T675" s="190"/>
      <c r="U675" s="4" t="s">
        <v>214</v>
      </c>
      <c r="V675" s="190" t="s">
        <v>32</v>
      </c>
      <c r="W675" s="190"/>
      <c r="X675" s="191">
        <v>640440.07999999996</v>
      </c>
      <c r="Y675" s="191"/>
      <c r="Z675" s="191"/>
      <c r="AA675" s="191">
        <v>640440.07999999996</v>
      </c>
      <c r="AB675" s="191"/>
      <c r="AC675" s="191"/>
      <c r="AD675" s="192">
        <v>100</v>
      </c>
      <c r="AE675" s="192"/>
    </row>
    <row r="676" spans="2:31" ht="15" customHeight="1" x14ac:dyDescent="0.25">
      <c r="B676" s="5"/>
      <c r="C676" s="5"/>
      <c r="D676" s="5"/>
      <c r="E676" s="5"/>
      <c r="F676" s="5"/>
      <c r="G676" s="5"/>
      <c r="H676" s="189" t="s">
        <v>33</v>
      </c>
      <c r="I676" s="189"/>
      <c r="J676" s="189"/>
      <c r="K676" s="189"/>
      <c r="L676" s="189"/>
      <c r="M676" s="189"/>
      <c r="N676" s="189"/>
      <c r="O676" s="189"/>
      <c r="P676" s="189"/>
      <c r="Q676" s="189"/>
      <c r="R676" s="190" t="s">
        <v>485</v>
      </c>
      <c r="S676" s="190"/>
      <c r="T676" s="190"/>
      <c r="U676" s="4" t="s">
        <v>214</v>
      </c>
      <c r="V676" s="190" t="s">
        <v>34</v>
      </c>
      <c r="W676" s="190"/>
      <c r="X676" s="191">
        <v>342346.39</v>
      </c>
      <c r="Y676" s="191"/>
      <c r="Z676" s="191"/>
      <c r="AA676" s="191">
        <v>342346.39</v>
      </c>
      <c r="AB676" s="191"/>
      <c r="AC676" s="191"/>
      <c r="AD676" s="192">
        <v>100</v>
      </c>
      <c r="AE676" s="192"/>
    </row>
    <row r="677" spans="2:31" ht="15" customHeight="1" x14ac:dyDescent="0.25">
      <c r="B677" s="5"/>
      <c r="C677" s="5"/>
      <c r="D677" s="5"/>
      <c r="E677" s="5"/>
      <c r="F677" s="5"/>
      <c r="G677" s="5"/>
      <c r="H677" s="6"/>
      <c r="I677" s="189" t="s">
        <v>168</v>
      </c>
      <c r="J677" s="189"/>
      <c r="K677" s="189"/>
      <c r="L677" s="189"/>
      <c r="M677" s="189"/>
      <c r="N677" s="189"/>
      <c r="O677" s="189"/>
      <c r="P677" s="189"/>
      <c r="Q677" s="189"/>
      <c r="R677" s="190" t="s">
        <v>485</v>
      </c>
      <c r="S677" s="190"/>
      <c r="T677" s="190"/>
      <c r="U677" s="4" t="s">
        <v>214</v>
      </c>
      <c r="V677" s="190" t="s">
        <v>169</v>
      </c>
      <c r="W677" s="190"/>
      <c r="X677" s="191">
        <v>342346.39</v>
      </c>
      <c r="Y677" s="191"/>
      <c r="Z677" s="191"/>
      <c r="AA677" s="191">
        <v>342346.39</v>
      </c>
      <c r="AB677" s="191"/>
      <c r="AC677" s="191"/>
      <c r="AD677" s="192">
        <v>100</v>
      </c>
      <c r="AE677" s="192"/>
    </row>
    <row r="678" spans="2:31" ht="15" customHeight="1" x14ac:dyDescent="0.25">
      <c r="B678" s="189" t="s">
        <v>541</v>
      </c>
      <c r="C678" s="189"/>
      <c r="D678" s="189"/>
      <c r="E678" s="189"/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Q678" s="189"/>
      <c r="R678" s="190" t="s">
        <v>542</v>
      </c>
      <c r="S678" s="190"/>
      <c r="T678" s="190"/>
      <c r="U678" s="4"/>
      <c r="V678" s="190"/>
      <c r="W678" s="190"/>
      <c r="X678" s="191">
        <v>395887274.91000003</v>
      </c>
      <c r="Y678" s="191"/>
      <c r="Z678" s="191"/>
      <c r="AA678" s="191">
        <v>394910307.12</v>
      </c>
      <c r="AB678" s="191"/>
      <c r="AC678" s="191"/>
      <c r="AD678" s="192">
        <v>99.753220714097949</v>
      </c>
      <c r="AE678" s="192"/>
    </row>
    <row r="679" spans="2:31" ht="15" customHeight="1" x14ac:dyDescent="0.25">
      <c r="B679" s="5"/>
      <c r="C679" s="189" t="s">
        <v>543</v>
      </c>
      <c r="D679" s="189"/>
      <c r="E679" s="189"/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90" t="s">
        <v>544</v>
      </c>
      <c r="S679" s="190"/>
      <c r="T679" s="190"/>
      <c r="U679" s="4"/>
      <c r="V679" s="190"/>
      <c r="W679" s="190"/>
      <c r="X679" s="191">
        <v>395887274.91000003</v>
      </c>
      <c r="Y679" s="191"/>
      <c r="Z679" s="191"/>
      <c r="AA679" s="191">
        <v>394910307.12</v>
      </c>
      <c r="AB679" s="191"/>
      <c r="AC679" s="191"/>
      <c r="AD679" s="192">
        <v>99.753220714097949</v>
      </c>
      <c r="AE679" s="192"/>
    </row>
    <row r="680" spans="2:31" ht="15" customHeight="1" x14ac:dyDescent="0.25">
      <c r="B680" s="5"/>
      <c r="C680" s="5"/>
      <c r="D680" s="6"/>
      <c r="E680" s="189" t="s">
        <v>545</v>
      </c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90" t="s">
        <v>544</v>
      </c>
      <c r="S680" s="190"/>
      <c r="T680" s="190"/>
      <c r="U680" s="4" t="s">
        <v>546</v>
      </c>
      <c r="V680" s="190"/>
      <c r="W680" s="190"/>
      <c r="X680" s="191">
        <v>395887274.91000003</v>
      </c>
      <c r="Y680" s="191"/>
      <c r="Z680" s="191"/>
      <c r="AA680" s="191">
        <v>394910307.12</v>
      </c>
      <c r="AB680" s="191"/>
      <c r="AC680" s="191"/>
      <c r="AD680" s="192">
        <v>99.753220714097949</v>
      </c>
      <c r="AE680" s="192"/>
    </row>
    <row r="681" spans="2:31" ht="15" customHeight="1" x14ac:dyDescent="0.25">
      <c r="B681" s="5"/>
      <c r="C681" s="5"/>
      <c r="D681" s="6"/>
      <c r="E681" s="189" t="s">
        <v>547</v>
      </c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90" t="s">
        <v>544</v>
      </c>
      <c r="S681" s="190"/>
      <c r="T681" s="190"/>
      <c r="U681" s="4" t="s">
        <v>548</v>
      </c>
      <c r="V681" s="190"/>
      <c r="W681" s="190"/>
      <c r="X681" s="191">
        <v>2596320</v>
      </c>
      <c r="Y681" s="191"/>
      <c r="Z681" s="191"/>
      <c r="AA681" s="191">
        <v>2393756.66</v>
      </c>
      <c r="AB681" s="191"/>
      <c r="AC681" s="191"/>
      <c r="AD681" s="192">
        <v>92.198059561225122</v>
      </c>
      <c r="AE681" s="192"/>
    </row>
    <row r="682" spans="2:31" ht="23.25" customHeight="1" x14ac:dyDescent="0.25">
      <c r="B682" s="5"/>
      <c r="C682" s="5"/>
      <c r="D682" s="6"/>
      <c r="E682" s="6"/>
      <c r="F682" s="6"/>
      <c r="G682" s="189" t="s">
        <v>549</v>
      </c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90" t="s">
        <v>544</v>
      </c>
      <c r="S682" s="190"/>
      <c r="T682" s="190"/>
      <c r="U682" s="4" t="s">
        <v>550</v>
      </c>
      <c r="V682" s="190"/>
      <c r="W682" s="190"/>
      <c r="X682" s="191">
        <v>1024320</v>
      </c>
      <c r="Y682" s="191"/>
      <c r="Z682" s="191"/>
      <c r="AA682" s="191">
        <v>822666.66</v>
      </c>
      <c r="AB682" s="191"/>
      <c r="AC682" s="191"/>
      <c r="AD682" s="192">
        <v>80.313443064667283</v>
      </c>
      <c r="AE682" s="192"/>
    </row>
    <row r="683" spans="2:31" ht="23.25" customHeight="1" x14ac:dyDescent="0.25">
      <c r="B683" s="5"/>
      <c r="C683" s="5"/>
      <c r="D683" s="5"/>
      <c r="E683" s="5"/>
      <c r="F683" s="5"/>
      <c r="G683" s="189" t="s">
        <v>551</v>
      </c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90" t="s">
        <v>544</v>
      </c>
      <c r="S683" s="190"/>
      <c r="T683" s="190"/>
      <c r="U683" s="4" t="s">
        <v>552</v>
      </c>
      <c r="V683" s="190"/>
      <c r="W683" s="190"/>
      <c r="X683" s="191">
        <v>1024320</v>
      </c>
      <c r="Y683" s="191"/>
      <c r="Z683" s="191"/>
      <c r="AA683" s="191">
        <v>822666.66</v>
      </c>
      <c r="AB683" s="191"/>
      <c r="AC683" s="191"/>
      <c r="AD683" s="192">
        <v>80.313443064667283</v>
      </c>
      <c r="AE683" s="192"/>
    </row>
    <row r="684" spans="2:31" ht="23.25" customHeight="1" x14ac:dyDescent="0.25">
      <c r="B684" s="5"/>
      <c r="C684" s="5"/>
      <c r="D684" s="5"/>
      <c r="E684" s="5"/>
      <c r="F684" s="5"/>
      <c r="G684" s="5"/>
      <c r="H684" s="189" t="s">
        <v>29</v>
      </c>
      <c r="I684" s="189"/>
      <c r="J684" s="189"/>
      <c r="K684" s="189"/>
      <c r="L684" s="189"/>
      <c r="M684" s="189"/>
      <c r="N684" s="189"/>
      <c r="O684" s="189"/>
      <c r="P684" s="189"/>
      <c r="Q684" s="189"/>
      <c r="R684" s="190" t="s">
        <v>544</v>
      </c>
      <c r="S684" s="190"/>
      <c r="T684" s="190"/>
      <c r="U684" s="4" t="s">
        <v>552</v>
      </c>
      <c r="V684" s="190" t="s">
        <v>30</v>
      </c>
      <c r="W684" s="190"/>
      <c r="X684" s="191">
        <v>1024320</v>
      </c>
      <c r="Y684" s="191"/>
      <c r="Z684" s="191"/>
      <c r="AA684" s="191">
        <v>822666.66</v>
      </c>
      <c r="AB684" s="191"/>
      <c r="AC684" s="191"/>
      <c r="AD684" s="192">
        <v>80.313443064667283</v>
      </c>
      <c r="AE684" s="192"/>
    </row>
    <row r="685" spans="2:31" ht="23.25" customHeight="1" x14ac:dyDescent="0.25">
      <c r="B685" s="5"/>
      <c r="C685" s="5"/>
      <c r="D685" s="5"/>
      <c r="E685" s="5"/>
      <c r="F685" s="5"/>
      <c r="G685" s="5"/>
      <c r="H685" s="6"/>
      <c r="I685" s="189" t="s">
        <v>31</v>
      </c>
      <c r="J685" s="189"/>
      <c r="K685" s="189"/>
      <c r="L685" s="189"/>
      <c r="M685" s="189"/>
      <c r="N685" s="189"/>
      <c r="O685" s="189"/>
      <c r="P685" s="189"/>
      <c r="Q685" s="189"/>
      <c r="R685" s="190" t="s">
        <v>544</v>
      </c>
      <c r="S685" s="190"/>
      <c r="T685" s="190"/>
      <c r="U685" s="4" t="s">
        <v>552</v>
      </c>
      <c r="V685" s="190" t="s">
        <v>32</v>
      </c>
      <c r="W685" s="190"/>
      <c r="X685" s="191">
        <v>1024320</v>
      </c>
      <c r="Y685" s="191"/>
      <c r="Z685" s="191"/>
      <c r="AA685" s="191">
        <v>822666.66</v>
      </c>
      <c r="AB685" s="191"/>
      <c r="AC685" s="191"/>
      <c r="AD685" s="192">
        <v>80.313443064667283</v>
      </c>
      <c r="AE685" s="192"/>
    </row>
    <row r="686" spans="2:31" ht="23.25" customHeight="1" x14ac:dyDescent="0.25">
      <c r="B686" s="5"/>
      <c r="C686" s="5"/>
      <c r="D686" s="6"/>
      <c r="E686" s="6"/>
      <c r="F686" s="6"/>
      <c r="G686" s="189" t="s">
        <v>553</v>
      </c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90" t="s">
        <v>544</v>
      </c>
      <c r="S686" s="190"/>
      <c r="T686" s="190"/>
      <c r="U686" s="4" t="s">
        <v>554</v>
      </c>
      <c r="V686" s="190"/>
      <c r="W686" s="190"/>
      <c r="X686" s="191">
        <v>1572000</v>
      </c>
      <c r="Y686" s="191"/>
      <c r="Z686" s="191"/>
      <c r="AA686" s="191">
        <v>1571090</v>
      </c>
      <c r="AB686" s="191"/>
      <c r="AC686" s="191"/>
      <c r="AD686" s="192">
        <v>99.94211195928753</v>
      </c>
      <c r="AE686" s="192"/>
    </row>
    <row r="687" spans="2:31" ht="23.25" customHeight="1" x14ac:dyDescent="0.25">
      <c r="B687" s="5"/>
      <c r="C687" s="5"/>
      <c r="D687" s="5"/>
      <c r="E687" s="5"/>
      <c r="F687" s="5"/>
      <c r="G687" s="189" t="s">
        <v>551</v>
      </c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90" t="s">
        <v>544</v>
      </c>
      <c r="S687" s="190"/>
      <c r="T687" s="190"/>
      <c r="U687" s="4" t="s">
        <v>555</v>
      </c>
      <c r="V687" s="190"/>
      <c r="W687" s="190"/>
      <c r="X687" s="191">
        <v>1572000</v>
      </c>
      <c r="Y687" s="191"/>
      <c r="Z687" s="191"/>
      <c r="AA687" s="191">
        <v>1571090</v>
      </c>
      <c r="AB687" s="191"/>
      <c r="AC687" s="191"/>
      <c r="AD687" s="192">
        <v>99.94211195928753</v>
      </c>
      <c r="AE687" s="192"/>
    </row>
    <row r="688" spans="2:31" ht="23.25" customHeight="1" x14ac:dyDescent="0.25">
      <c r="B688" s="5"/>
      <c r="C688" s="5"/>
      <c r="D688" s="5"/>
      <c r="E688" s="5"/>
      <c r="F688" s="5"/>
      <c r="G688" s="5"/>
      <c r="H688" s="189" t="s">
        <v>29</v>
      </c>
      <c r="I688" s="189"/>
      <c r="J688" s="189"/>
      <c r="K688" s="189"/>
      <c r="L688" s="189"/>
      <c r="M688" s="189"/>
      <c r="N688" s="189"/>
      <c r="O688" s="189"/>
      <c r="P688" s="189"/>
      <c r="Q688" s="189"/>
      <c r="R688" s="190" t="s">
        <v>544</v>
      </c>
      <c r="S688" s="190"/>
      <c r="T688" s="190"/>
      <c r="U688" s="4" t="s">
        <v>555</v>
      </c>
      <c r="V688" s="190" t="s">
        <v>30</v>
      </c>
      <c r="W688" s="190"/>
      <c r="X688" s="191">
        <v>1572000</v>
      </c>
      <c r="Y688" s="191"/>
      <c r="Z688" s="191"/>
      <c r="AA688" s="191">
        <v>1571090</v>
      </c>
      <c r="AB688" s="191"/>
      <c r="AC688" s="191"/>
      <c r="AD688" s="192">
        <v>99.94211195928753</v>
      </c>
      <c r="AE688" s="192"/>
    </row>
    <row r="689" spans="2:31" ht="23.25" customHeight="1" x14ac:dyDescent="0.25">
      <c r="B689" s="5"/>
      <c r="C689" s="5"/>
      <c r="D689" s="5"/>
      <c r="E689" s="5"/>
      <c r="F689" s="5"/>
      <c r="G689" s="5"/>
      <c r="H689" s="6"/>
      <c r="I689" s="189" t="s">
        <v>31</v>
      </c>
      <c r="J689" s="189"/>
      <c r="K689" s="189"/>
      <c r="L689" s="189"/>
      <c r="M689" s="189"/>
      <c r="N689" s="189"/>
      <c r="O689" s="189"/>
      <c r="P689" s="189"/>
      <c r="Q689" s="189"/>
      <c r="R689" s="190" t="s">
        <v>544</v>
      </c>
      <c r="S689" s="190"/>
      <c r="T689" s="190"/>
      <c r="U689" s="4" t="s">
        <v>555</v>
      </c>
      <c r="V689" s="190" t="s">
        <v>32</v>
      </c>
      <c r="W689" s="190"/>
      <c r="X689" s="191">
        <v>1572000</v>
      </c>
      <c r="Y689" s="191"/>
      <c r="Z689" s="191"/>
      <c r="AA689" s="191">
        <v>1571090</v>
      </c>
      <c r="AB689" s="191"/>
      <c r="AC689" s="191"/>
      <c r="AD689" s="192">
        <v>99.94211195928753</v>
      </c>
      <c r="AE689" s="192"/>
    </row>
    <row r="690" spans="2:31" ht="15" customHeight="1" x14ac:dyDescent="0.25">
      <c r="B690" s="5"/>
      <c r="C690" s="5"/>
      <c r="D690" s="6"/>
      <c r="E690" s="189" t="s">
        <v>556</v>
      </c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90" t="s">
        <v>544</v>
      </c>
      <c r="S690" s="190"/>
      <c r="T690" s="190"/>
      <c r="U690" s="4" t="s">
        <v>557</v>
      </c>
      <c r="V690" s="190"/>
      <c r="W690" s="190"/>
      <c r="X690" s="191">
        <v>910000</v>
      </c>
      <c r="Y690" s="191"/>
      <c r="Z690" s="191"/>
      <c r="AA690" s="191">
        <v>909600</v>
      </c>
      <c r="AB690" s="191"/>
      <c r="AC690" s="191"/>
      <c r="AD690" s="192">
        <v>99.956043956043956</v>
      </c>
      <c r="AE690" s="192"/>
    </row>
    <row r="691" spans="2:31" ht="23.25" customHeight="1" x14ac:dyDescent="0.25">
      <c r="B691" s="5"/>
      <c r="C691" s="5"/>
      <c r="D691" s="6"/>
      <c r="E691" s="6"/>
      <c r="F691" s="6"/>
      <c r="G691" s="189" t="s">
        <v>558</v>
      </c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90" t="s">
        <v>544</v>
      </c>
      <c r="S691" s="190"/>
      <c r="T691" s="190"/>
      <c r="U691" s="4" t="s">
        <v>559</v>
      </c>
      <c r="V691" s="190"/>
      <c r="W691" s="190"/>
      <c r="X691" s="191">
        <v>910000</v>
      </c>
      <c r="Y691" s="191"/>
      <c r="Z691" s="191"/>
      <c r="AA691" s="191">
        <v>909600</v>
      </c>
      <c r="AB691" s="191"/>
      <c r="AC691" s="191"/>
      <c r="AD691" s="192">
        <v>99.956043956043956</v>
      </c>
      <c r="AE691" s="192"/>
    </row>
    <row r="692" spans="2:31" ht="45.75" customHeight="1" x14ac:dyDescent="0.25">
      <c r="B692" s="5"/>
      <c r="C692" s="5"/>
      <c r="D692" s="5"/>
      <c r="E692" s="5"/>
      <c r="F692" s="5"/>
      <c r="G692" s="189" t="s">
        <v>560</v>
      </c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90" t="s">
        <v>544</v>
      </c>
      <c r="S692" s="190"/>
      <c r="T692" s="190"/>
      <c r="U692" s="4" t="s">
        <v>561</v>
      </c>
      <c r="V692" s="190"/>
      <c r="W692" s="190"/>
      <c r="X692" s="191">
        <v>910000</v>
      </c>
      <c r="Y692" s="191"/>
      <c r="Z692" s="191"/>
      <c r="AA692" s="191">
        <v>909600</v>
      </c>
      <c r="AB692" s="191"/>
      <c r="AC692" s="191"/>
      <c r="AD692" s="192">
        <v>99.956043956043956</v>
      </c>
      <c r="AE692" s="192"/>
    </row>
    <row r="693" spans="2:31" ht="23.25" customHeight="1" x14ac:dyDescent="0.25">
      <c r="B693" s="5"/>
      <c r="C693" s="5"/>
      <c r="D693" s="5"/>
      <c r="E693" s="5"/>
      <c r="F693" s="5"/>
      <c r="G693" s="5"/>
      <c r="H693" s="189" t="s">
        <v>29</v>
      </c>
      <c r="I693" s="189"/>
      <c r="J693" s="189"/>
      <c r="K693" s="189"/>
      <c r="L693" s="189"/>
      <c r="M693" s="189"/>
      <c r="N693" s="189"/>
      <c r="O693" s="189"/>
      <c r="P693" s="189"/>
      <c r="Q693" s="189"/>
      <c r="R693" s="190" t="s">
        <v>544</v>
      </c>
      <c r="S693" s="190"/>
      <c r="T693" s="190"/>
      <c r="U693" s="4" t="s">
        <v>561</v>
      </c>
      <c r="V693" s="190" t="s">
        <v>30</v>
      </c>
      <c r="W693" s="190"/>
      <c r="X693" s="191">
        <v>910000</v>
      </c>
      <c r="Y693" s="191"/>
      <c r="Z693" s="191"/>
      <c r="AA693" s="191">
        <v>909600</v>
      </c>
      <c r="AB693" s="191"/>
      <c r="AC693" s="191"/>
      <c r="AD693" s="192">
        <v>99.956043956043956</v>
      </c>
      <c r="AE693" s="192"/>
    </row>
    <row r="694" spans="2:31" ht="23.25" customHeight="1" x14ac:dyDescent="0.25">
      <c r="B694" s="5"/>
      <c r="C694" s="5"/>
      <c r="D694" s="5"/>
      <c r="E694" s="5"/>
      <c r="F694" s="5"/>
      <c r="G694" s="5"/>
      <c r="H694" s="6"/>
      <c r="I694" s="189" t="s">
        <v>31</v>
      </c>
      <c r="J694" s="189"/>
      <c r="K694" s="189"/>
      <c r="L694" s="189"/>
      <c r="M694" s="189"/>
      <c r="N694" s="189"/>
      <c r="O694" s="189"/>
      <c r="P694" s="189"/>
      <c r="Q694" s="189"/>
      <c r="R694" s="190" t="s">
        <v>544</v>
      </c>
      <c r="S694" s="190"/>
      <c r="T694" s="190"/>
      <c r="U694" s="4" t="s">
        <v>561</v>
      </c>
      <c r="V694" s="190" t="s">
        <v>32</v>
      </c>
      <c r="W694" s="190"/>
      <c r="X694" s="191">
        <v>910000</v>
      </c>
      <c r="Y694" s="191"/>
      <c r="Z694" s="191"/>
      <c r="AA694" s="191">
        <v>909600</v>
      </c>
      <c r="AB694" s="191"/>
      <c r="AC694" s="191"/>
      <c r="AD694" s="192">
        <v>99.956043956043956</v>
      </c>
      <c r="AE694" s="192"/>
    </row>
    <row r="695" spans="2:31" ht="23.25" customHeight="1" x14ac:dyDescent="0.25">
      <c r="B695" s="5"/>
      <c r="C695" s="5"/>
      <c r="D695" s="6"/>
      <c r="E695" s="189" t="s">
        <v>562</v>
      </c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90" t="s">
        <v>544</v>
      </c>
      <c r="S695" s="190"/>
      <c r="T695" s="190"/>
      <c r="U695" s="4" t="s">
        <v>563</v>
      </c>
      <c r="V695" s="190"/>
      <c r="W695" s="190"/>
      <c r="X695" s="191">
        <v>392380954.91000003</v>
      </c>
      <c r="Y695" s="191"/>
      <c r="Z695" s="191"/>
      <c r="AA695" s="191">
        <v>391606950.45999998</v>
      </c>
      <c r="AB695" s="191"/>
      <c r="AC695" s="191"/>
      <c r="AD695" s="192">
        <v>99.802741585616047</v>
      </c>
      <c r="AE695" s="192"/>
    </row>
    <row r="696" spans="2:31" ht="23.25" customHeight="1" x14ac:dyDescent="0.25">
      <c r="B696" s="5"/>
      <c r="C696" s="5"/>
      <c r="D696" s="6"/>
      <c r="E696" s="6"/>
      <c r="F696" s="6"/>
      <c r="G696" s="189" t="s">
        <v>564</v>
      </c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90" t="s">
        <v>544</v>
      </c>
      <c r="S696" s="190"/>
      <c r="T696" s="190"/>
      <c r="U696" s="4" t="s">
        <v>565</v>
      </c>
      <c r="V696" s="190"/>
      <c r="W696" s="190"/>
      <c r="X696" s="191">
        <v>5000000</v>
      </c>
      <c r="Y696" s="191"/>
      <c r="Z696" s="191"/>
      <c r="AA696" s="191">
        <v>4226870</v>
      </c>
      <c r="AB696" s="191"/>
      <c r="AC696" s="191"/>
      <c r="AD696" s="192">
        <v>84.537399999999991</v>
      </c>
      <c r="AE696" s="192"/>
    </row>
    <row r="697" spans="2:31" ht="23.25" customHeight="1" x14ac:dyDescent="0.25">
      <c r="B697" s="5"/>
      <c r="C697" s="5"/>
      <c r="D697" s="5"/>
      <c r="E697" s="5"/>
      <c r="F697" s="5"/>
      <c r="G697" s="189" t="s">
        <v>566</v>
      </c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90" t="s">
        <v>544</v>
      </c>
      <c r="S697" s="190"/>
      <c r="T697" s="190"/>
      <c r="U697" s="4" t="s">
        <v>567</v>
      </c>
      <c r="V697" s="190"/>
      <c r="W697" s="190"/>
      <c r="X697" s="191">
        <v>5000000</v>
      </c>
      <c r="Y697" s="191"/>
      <c r="Z697" s="191"/>
      <c r="AA697" s="191">
        <v>4226870</v>
      </c>
      <c r="AB697" s="191"/>
      <c r="AC697" s="191"/>
      <c r="AD697" s="192">
        <v>84.537399999999991</v>
      </c>
      <c r="AE697" s="192"/>
    </row>
    <row r="698" spans="2:31" ht="23.25" customHeight="1" x14ac:dyDescent="0.25">
      <c r="B698" s="5"/>
      <c r="C698" s="5"/>
      <c r="D698" s="5"/>
      <c r="E698" s="5"/>
      <c r="F698" s="5"/>
      <c r="G698" s="5"/>
      <c r="H698" s="189" t="s">
        <v>29</v>
      </c>
      <c r="I698" s="189"/>
      <c r="J698" s="189"/>
      <c r="K698" s="189"/>
      <c r="L698" s="189"/>
      <c r="M698" s="189"/>
      <c r="N698" s="189"/>
      <c r="O698" s="189"/>
      <c r="P698" s="189"/>
      <c r="Q698" s="189"/>
      <c r="R698" s="190" t="s">
        <v>544</v>
      </c>
      <c r="S698" s="190"/>
      <c r="T698" s="190"/>
      <c r="U698" s="4" t="s">
        <v>567</v>
      </c>
      <c r="V698" s="190" t="s">
        <v>30</v>
      </c>
      <c r="W698" s="190"/>
      <c r="X698" s="191">
        <v>3800000</v>
      </c>
      <c r="Y698" s="191"/>
      <c r="Z698" s="191"/>
      <c r="AA698" s="191">
        <v>3094000</v>
      </c>
      <c r="AB698" s="191"/>
      <c r="AC698" s="191"/>
      <c r="AD698" s="192">
        <v>81.421052631578945</v>
      </c>
      <c r="AE698" s="192"/>
    </row>
    <row r="699" spans="2:31" ht="23.25" customHeight="1" x14ac:dyDescent="0.25">
      <c r="B699" s="5"/>
      <c r="C699" s="5"/>
      <c r="D699" s="5"/>
      <c r="E699" s="5"/>
      <c r="F699" s="5"/>
      <c r="G699" s="5"/>
      <c r="H699" s="6"/>
      <c r="I699" s="189" t="s">
        <v>31</v>
      </c>
      <c r="J699" s="189"/>
      <c r="K699" s="189"/>
      <c r="L699" s="189"/>
      <c r="M699" s="189"/>
      <c r="N699" s="189"/>
      <c r="O699" s="189"/>
      <c r="P699" s="189"/>
      <c r="Q699" s="189"/>
      <c r="R699" s="190" t="s">
        <v>544</v>
      </c>
      <c r="S699" s="190"/>
      <c r="T699" s="190"/>
      <c r="U699" s="4" t="s">
        <v>567</v>
      </c>
      <c r="V699" s="190" t="s">
        <v>32</v>
      </c>
      <c r="W699" s="190"/>
      <c r="X699" s="191">
        <v>3800000</v>
      </c>
      <c r="Y699" s="191"/>
      <c r="Z699" s="191"/>
      <c r="AA699" s="191">
        <v>3094000</v>
      </c>
      <c r="AB699" s="191"/>
      <c r="AC699" s="191"/>
      <c r="AD699" s="192">
        <v>81.421052631578945</v>
      </c>
      <c r="AE699" s="192"/>
    </row>
    <row r="700" spans="2:31" ht="23.25" customHeight="1" x14ac:dyDescent="0.25">
      <c r="B700" s="5"/>
      <c r="C700" s="5"/>
      <c r="D700" s="5"/>
      <c r="E700" s="5"/>
      <c r="F700" s="5"/>
      <c r="G700" s="5"/>
      <c r="H700" s="189" t="s">
        <v>149</v>
      </c>
      <c r="I700" s="189"/>
      <c r="J700" s="189"/>
      <c r="K700" s="189"/>
      <c r="L700" s="189"/>
      <c r="M700" s="189"/>
      <c r="N700" s="189"/>
      <c r="O700" s="189"/>
      <c r="P700" s="189"/>
      <c r="Q700" s="189"/>
      <c r="R700" s="190" t="s">
        <v>544</v>
      </c>
      <c r="S700" s="190"/>
      <c r="T700" s="190"/>
      <c r="U700" s="4" t="s">
        <v>567</v>
      </c>
      <c r="V700" s="190" t="s">
        <v>150</v>
      </c>
      <c r="W700" s="190"/>
      <c r="X700" s="191">
        <v>1200000</v>
      </c>
      <c r="Y700" s="191"/>
      <c r="Z700" s="191"/>
      <c r="AA700" s="191">
        <v>1132870</v>
      </c>
      <c r="AB700" s="191"/>
      <c r="AC700" s="191"/>
      <c r="AD700" s="192">
        <v>94.405833333333334</v>
      </c>
      <c r="AE700" s="192"/>
    </row>
    <row r="701" spans="2:31" ht="15" customHeight="1" x14ac:dyDescent="0.25">
      <c r="B701" s="5"/>
      <c r="C701" s="5"/>
      <c r="D701" s="5"/>
      <c r="E701" s="5"/>
      <c r="F701" s="5"/>
      <c r="G701" s="5"/>
      <c r="H701" s="6"/>
      <c r="I701" s="189" t="s">
        <v>151</v>
      </c>
      <c r="J701" s="189"/>
      <c r="K701" s="189"/>
      <c r="L701" s="189"/>
      <c r="M701" s="189"/>
      <c r="N701" s="189"/>
      <c r="O701" s="189"/>
      <c r="P701" s="189"/>
      <c r="Q701" s="189"/>
      <c r="R701" s="190" t="s">
        <v>544</v>
      </c>
      <c r="S701" s="190"/>
      <c r="T701" s="190"/>
      <c r="U701" s="4" t="s">
        <v>567</v>
      </c>
      <c r="V701" s="190" t="s">
        <v>152</v>
      </c>
      <c r="W701" s="190"/>
      <c r="X701" s="191">
        <v>1200000</v>
      </c>
      <c r="Y701" s="191"/>
      <c r="Z701" s="191"/>
      <c r="AA701" s="191">
        <v>1132870</v>
      </c>
      <c r="AB701" s="191"/>
      <c r="AC701" s="191"/>
      <c r="AD701" s="192">
        <v>94.405833333333334</v>
      </c>
      <c r="AE701" s="192"/>
    </row>
    <row r="702" spans="2:31" ht="15" customHeight="1" x14ac:dyDescent="0.25">
      <c r="B702" s="5"/>
      <c r="C702" s="5"/>
      <c r="D702" s="6"/>
      <c r="E702" s="6"/>
      <c r="F702" s="6"/>
      <c r="G702" s="189" t="s">
        <v>568</v>
      </c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90" t="s">
        <v>544</v>
      </c>
      <c r="S702" s="190"/>
      <c r="T702" s="190"/>
      <c r="U702" s="4" t="s">
        <v>569</v>
      </c>
      <c r="V702" s="190"/>
      <c r="W702" s="190"/>
      <c r="X702" s="191">
        <v>387380954.91000003</v>
      </c>
      <c r="Y702" s="191"/>
      <c r="Z702" s="191"/>
      <c r="AA702" s="191">
        <v>387380080.45999998</v>
      </c>
      <c r="AB702" s="191"/>
      <c r="AC702" s="191"/>
      <c r="AD702" s="192">
        <v>99.999774266135461</v>
      </c>
      <c r="AE702" s="192"/>
    </row>
    <row r="703" spans="2:31" ht="23.25" customHeight="1" x14ac:dyDescent="0.25">
      <c r="B703" s="5"/>
      <c r="C703" s="5"/>
      <c r="D703" s="5"/>
      <c r="E703" s="5"/>
      <c r="F703" s="5"/>
      <c r="G703" s="189" t="s">
        <v>570</v>
      </c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90" t="s">
        <v>544</v>
      </c>
      <c r="S703" s="190"/>
      <c r="T703" s="190"/>
      <c r="U703" s="4" t="s">
        <v>571</v>
      </c>
      <c r="V703" s="190"/>
      <c r="W703" s="190"/>
      <c r="X703" s="191">
        <v>360949410.98000002</v>
      </c>
      <c r="Y703" s="191"/>
      <c r="Z703" s="191"/>
      <c r="AA703" s="191">
        <v>360949263.56999999</v>
      </c>
      <c r="AB703" s="191"/>
      <c r="AC703" s="191"/>
      <c r="AD703" s="192">
        <v>99.999959160481893</v>
      </c>
      <c r="AE703" s="192"/>
    </row>
    <row r="704" spans="2:31" ht="23.25" customHeight="1" x14ac:dyDescent="0.25">
      <c r="B704" s="5"/>
      <c r="C704" s="5"/>
      <c r="D704" s="5"/>
      <c r="E704" s="5"/>
      <c r="F704" s="5"/>
      <c r="G704" s="5"/>
      <c r="H704" s="189" t="s">
        <v>29</v>
      </c>
      <c r="I704" s="189"/>
      <c r="J704" s="189"/>
      <c r="K704" s="189"/>
      <c r="L704" s="189"/>
      <c r="M704" s="189"/>
      <c r="N704" s="189"/>
      <c r="O704" s="189"/>
      <c r="P704" s="189"/>
      <c r="Q704" s="189"/>
      <c r="R704" s="190" t="s">
        <v>544</v>
      </c>
      <c r="S704" s="190"/>
      <c r="T704" s="190"/>
      <c r="U704" s="4" t="s">
        <v>571</v>
      </c>
      <c r="V704" s="190" t="s">
        <v>30</v>
      </c>
      <c r="W704" s="190"/>
      <c r="X704" s="191">
        <v>360949410.98000002</v>
      </c>
      <c r="Y704" s="191"/>
      <c r="Z704" s="191"/>
      <c r="AA704" s="191">
        <v>360949263.56999999</v>
      </c>
      <c r="AB704" s="191"/>
      <c r="AC704" s="191"/>
      <c r="AD704" s="192">
        <v>99.999959160481893</v>
      </c>
      <c r="AE704" s="192"/>
    </row>
    <row r="705" spans="2:31" ht="23.25" customHeight="1" x14ac:dyDescent="0.25">
      <c r="B705" s="5"/>
      <c r="C705" s="5"/>
      <c r="D705" s="5"/>
      <c r="E705" s="5"/>
      <c r="F705" s="5"/>
      <c r="G705" s="5"/>
      <c r="H705" s="6"/>
      <c r="I705" s="189" t="s">
        <v>31</v>
      </c>
      <c r="J705" s="189"/>
      <c r="K705" s="189"/>
      <c r="L705" s="189"/>
      <c r="M705" s="189"/>
      <c r="N705" s="189"/>
      <c r="O705" s="189"/>
      <c r="P705" s="189"/>
      <c r="Q705" s="189"/>
      <c r="R705" s="190" t="s">
        <v>544</v>
      </c>
      <c r="S705" s="190"/>
      <c r="T705" s="190"/>
      <c r="U705" s="4" t="s">
        <v>571</v>
      </c>
      <c r="V705" s="190" t="s">
        <v>32</v>
      </c>
      <c r="W705" s="190"/>
      <c r="X705" s="191">
        <v>360949410.98000002</v>
      </c>
      <c r="Y705" s="191"/>
      <c r="Z705" s="191"/>
      <c r="AA705" s="191">
        <v>360949263.56999999</v>
      </c>
      <c r="AB705" s="191"/>
      <c r="AC705" s="191"/>
      <c r="AD705" s="192">
        <v>99.999959160481893</v>
      </c>
      <c r="AE705" s="192"/>
    </row>
    <row r="706" spans="2:31" ht="15" customHeight="1" x14ac:dyDescent="0.25">
      <c r="B706" s="5"/>
      <c r="C706" s="5"/>
      <c r="D706" s="5"/>
      <c r="E706" s="5"/>
      <c r="F706" s="5"/>
      <c r="G706" s="189" t="s">
        <v>572</v>
      </c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90" t="s">
        <v>544</v>
      </c>
      <c r="S706" s="190"/>
      <c r="T706" s="190"/>
      <c r="U706" s="4" t="s">
        <v>573</v>
      </c>
      <c r="V706" s="190"/>
      <c r="W706" s="190"/>
      <c r="X706" s="191">
        <v>26431543.93</v>
      </c>
      <c r="Y706" s="191"/>
      <c r="Z706" s="191"/>
      <c r="AA706" s="191">
        <v>26430816.890000001</v>
      </c>
      <c r="AB706" s="191"/>
      <c r="AC706" s="191"/>
      <c r="AD706" s="192">
        <v>99.99724934721209</v>
      </c>
      <c r="AE706" s="192"/>
    </row>
    <row r="707" spans="2:31" ht="23.25" customHeight="1" x14ac:dyDescent="0.25">
      <c r="B707" s="5"/>
      <c r="C707" s="5"/>
      <c r="D707" s="5"/>
      <c r="E707" s="5"/>
      <c r="F707" s="5"/>
      <c r="G707" s="5"/>
      <c r="H707" s="189" t="s">
        <v>29</v>
      </c>
      <c r="I707" s="189"/>
      <c r="J707" s="189"/>
      <c r="K707" s="189"/>
      <c r="L707" s="189"/>
      <c r="M707" s="189"/>
      <c r="N707" s="189"/>
      <c r="O707" s="189"/>
      <c r="P707" s="189"/>
      <c r="Q707" s="189"/>
      <c r="R707" s="190" t="s">
        <v>544</v>
      </c>
      <c r="S707" s="190"/>
      <c r="T707" s="190"/>
      <c r="U707" s="4" t="s">
        <v>573</v>
      </c>
      <c r="V707" s="190" t="s">
        <v>30</v>
      </c>
      <c r="W707" s="190"/>
      <c r="X707" s="191">
        <v>26431543.93</v>
      </c>
      <c r="Y707" s="191"/>
      <c r="Z707" s="191"/>
      <c r="AA707" s="191">
        <v>26430816.890000001</v>
      </c>
      <c r="AB707" s="191"/>
      <c r="AC707" s="191"/>
      <c r="AD707" s="192">
        <v>99.99724934721209</v>
      </c>
      <c r="AE707" s="192"/>
    </row>
    <row r="708" spans="2:31" ht="23.25" customHeight="1" x14ac:dyDescent="0.25">
      <c r="B708" s="5"/>
      <c r="C708" s="5"/>
      <c r="D708" s="5"/>
      <c r="E708" s="5"/>
      <c r="F708" s="5"/>
      <c r="G708" s="5"/>
      <c r="H708" s="6"/>
      <c r="I708" s="189" t="s">
        <v>31</v>
      </c>
      <c r="J708" s="189"/>
      <c r="K708" s="189"/>
      <c r="L708" s="189"/>
      <c r="M708" s="189"/>
      <c r="N708" s="189"/>
      <c r="O708" s="189"/>
      <c r="P708" s="189"/>
      <c r="Q708" s="189"/>
      <c r="R708" s="190" t="s">
        <v>544</v>
      </c>
      <c r="S708" s="190"/>
      <c r="T708" s="190"/>
      <c r="U708" s="4" t="s">
        <v>573</v>
      </c>
      <c r="V708" s="190" t="s">
        <v>32</v>
      </c>
      <c r="W708" s="190"/>
      <c r="X708" s="191">
        <v>26431543.93</v>
      </c>
      <c r="Y708" s="191"/>
      <c r="Z708" s="191"/>
      <c r="AA708" s="191">
        <v>26430816.890000001</v>
      </c>
      <c r="AB708" s="191"/>
      <c r="AC708" s="191"/>
      <c r="AD708" s="192">
        <v>99.99724934721209</v>
      </c>
      <c r="AE708" s="192"/>
    </row>
    <row r="709" spans="2:31" ht="15" customHeight="1" x14ac:dyDescent="0.25">
      <c r="B709" s="189" t="s">
        <v>574</v>
      </c>
      <c r="C709" s="189"/>
      <c r="D709" s="189"/>
      <c r="E709" s="189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90" t="s">
        <v>575</v>
      </c>
      <c r="S709" s="190"/>
      <c r="T709" s="190"/>
      <c r="U709" s="4"/>
      <c r="V709" s="190"/>
      <c r="W709" s="190"/>
      <c r="X709" s="191">
        <v>3175204776.3099999</v>
      </c>
      <c r="Y709" s="191"/>
      <c r="Z709" s="191"/>
      <c r="AA709" s="191">
        <v>3116033206.52</v>
      </c>
      <c r="AB709" s="191"/>
      <c r="AC709" s="191"/>
      <c r="AD709" s="192">
        <v>98.136448703041921</v>
      </c>
      <c r="AE709" s="192"/>
    </row>
    <row r="710" spans="2:31" ht="15" customHeight="1" x14ac:dyDescent="0.25">
      <c r="B710" s="5"/>
      <c r="C710" s="189" t="s">
        <v>576</v>
      </c>
      <c r="D710" s="189"/>
      <c r="E710" s="189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90" t="s">
        <v>577</v>
      </c>
      <c r="S710" s="190"/>
      <c r="T710" s="190"/>
      <c r="U710" s="4"/>
      <c r="V710" s="190"/>
      <c r="W710" s="190"/>
      <c r="X710" s="191">
        <v>1197887694.4300001</v>
      </c>
      <c r="Y710" s="191"/>
      <c r="Z710" s="191"/>
      <c r="AA710" s="191">
        <v>1175297261.77</v>
      </c>
      <c r="AB710" s="191"/>
      <c r="AC710" s="191"/>
      <c r="AD710" s="192">
        <v>98.114144358854148</v>
      </c>
      <c r="AE710" s="192"/>
    </row>
    <row r="711" spans="2:31" ht="15" customHeight="1" x14ac:dyDescent="0.25">
      <c r="B711" s="5"/>
      <c r="C711" s="5"/>
      <c r="D711" s="6"/>
      <c r="E711" s="189" t="s">
        <v>47</v>
      </c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90" t="s">
        <v>577</v>
      </c>
      <c r="S711" s="190"/>
      <c r="T711" s="190"/>
      <c r="U711" s="4" t="s">
        <v>48</v>
      </c>
      <c r="V711" s="190"/>
      <c r="W711" s="190"/>
      <c r="X711" s="191">
        <v>1165329104.4300001</v>
      </c>
      <c r="Y711" s="191"/>
      <c r="Z711" s="191"/>
      <c r="AA711" s="191">
        <v>1163877102.1600001</v>
      </c>
      <c r="AB711" s="191"/>
      <c r="AC711" s="191"/>
      <c r="AD711" s="192">
        <v>99.875399810707535</v>
      </c>
      <c r="AE711" s="192"/>
    </row>
    <row r="712" spans="2:31" ht="15" customHeight="1" x14ac:dyDescent="0.25">
      <c r="B712" s="5"/>
      <c r="C712" s="5"/>
      <c r="D712" s="6"/>
      <c r="E712" s="189" t="s">
        <v>123</v>
      </c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90" t="s">
        <v>577</v>
      </c>
      <c r="S712" s="190"/>
      <c r="T712" s="190"/>
      <c r="U712" s="4" t="s">
        <v>124</v>
      </c>
      <c r="V712" s="190"/>
      <c r="W712" s="190"/>
      <c r="X712" s="191">
        <v>1165329104.4300001</v>
      </c>
      <c r="Y712" s="191"/>
      <c r="Z712" s="191"/>
      <c r="AA712" s="191">
        <v>1163877102.1600001</v>
      </c>
      <c r="AB712" s="191"/>
      <c r="AC712" s="191"/>
      <c r="AD712" s="192">
        <v>99.875399810707535</v>
      </c>
      <c r="AE712" s="192"/>
    </row>
    <row r="713" spans="2:31" ht="34.5" customHeight="1" x14ac:dyDescent="0.25">
      <c r="B713" s="5"/>
      <c r="C713" s="5"/>
      <c r="D713" s="6"/>
      <c r="E713" s="6"/>
      <c r="F713" s="6"/>
      <c r="G713" s="189" t="s">
        <v>125</v>
      </c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90" t="s">
        <v>577</v>
      </c>
      <c r="S713" s="190"/>
      <c r="T713" s="190"/>
      <c r="U713" s="4" t="s">
        <v>126</v>
      </c>
      <c r="V713" s="190"/>
      <c r="W713" s="190"/>
      <c r="X713" s="191">
        <v>1165329104.4300001</v>
      </c>
      <c r="Y713" s="191"/>
      <c r="Z713" s="191"/>
      <c r="AA713" s="191">
        <v>1163877102.1600001</v>
      </c>
      <c r="AB713" s="191"/>
      <c r="AC713" s="191"/>
      <c r="AD713" s="192">
        <v>99.875399810707535</v>
      </c>
      <c r="AE713" s="192"/>
    </row>
    <row r="714" spans="2:31" ht="23.25" customHeight="1" x14ac:dyDescent="0.25">
      <c r="B714" s="5"/>
      <c r="C714" s="5"/>
      <c r="D714" s="5"/>
      <c r="E714" s="5"/>
      <c r="F714" s="5"/>
      <c r="G714" s="189" t="s">
        <v>578</v>
      </c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90" t="s">
        <v>577</v>
      </c>
      <c r="S714" s="190"/>
      <c r="T714" s="190"/>
      <c r="U714" s="4" t="s">
        <v>579</v>
      </c>
      <c r="V714" s="190"/>
      <c r="W714" s="190"/>
      <c r="X714" s="191">
        <v>530546104.43000001</v>
      </c>
      <c r="Y714" s="191"/>
      <c r="Z714" s="191"/>
      <c r="AA714" s="191">
        <v>529557361.54000002</v>
      </c>
      <c r="AB714" s="191"/>
      <c r="AC714" s="191"/>
      <c r="AD714" s="192">
        <v>99.813636763752655</v>
      </c>
      <c r="AE714" s="192"/>
    </row>
    <row r="715" spans="2:31" ht="45.75" customHeight="1" x14ac:dyDescent="0.25">
      <c r="B715" s="5"/>
      <c r="C715" s="5"/>
      <c r="D715" s="5"/>
      <c r="E715" s="5"/>
      <c r="F715" s="5"/>
      <c r="G715" s="5"/>
      <c r="H715" s="189" t="s">
        <v>17</v>
      </c>
      <c r="I715" s="189"/>
      <c r="J715" s="189"/>
      <c r="K715" s="189"/>
      <c r="L715" s="189"/>
      <c r="M715" s="189"/>
      <c r="N715" s="189"/>
      <c r="O715" s="189"/>
      <c r="P715" s="189"/>
      <c r="Q715" s="189"/>
      <c r="R715" s="190" t="s">
        <v>577</v>
      </c>
      <c r="S715" s="190"/>
      <c r="T715" s="190"/>
      <c r="U715" s="4" t="s">
        <v>579</v>
      </c>
      <c r="V715" s="190" t="s">
        <v>18</v>
      </c>
      <c r="W715" s="190"/>
      <c r="X715" s="191">
        <v>200000</v>
      </c>
      <c r="Y715" s="191"/>
      <c r="Z715" s="191"/>
      <c r="AA715" s="191">
        <v>0</v>
      </c>
      <c r="AB715" s="191"/>
      <c r="AC715" s="191"/>
      <c r="AD715" s="192">
        <v>0</v>
      </c>
      <c r="AE715" s="192"/>
    </row>
    <row r="716" spans="2:31" ht="15" customHeight="1" x14ac:dyDescent="0.25">
      <c r="B716" s="5"/>
      <c r="C716" s="5"/>
      <c r="D716" s="5"/>
      <c r="E716" s="5"/>
      <c r="F716" s="5"/>
      <c r="G716" s="5"/>
      <c r="H716" s="6"/>
      <c r="I716" s="189" t="s">
        <v>129</v>
      </c>
      <c r="J716" s="189"/>
      <c r="K716" s="189"/>
      <c r="L716" s="189"/>
      <c r="M716" s="189"/>
      <c r="N716" s="189"/>
      <c r="O716" s="189"/>
      <c r="P716" s="189"/>
      <c r="Q716" s="189"/>
      <c r="R716" s="190" t="s">
        <v>577</v>
      </c>
      <c r="S716" s="190"/>
      <c r="T716" s="190"/>
      <c r="U716" s="4" t="s">
        <v>579</v>
      </c>
      <c r="V716" s="190" t="s">
        <v>130</v>
      </c>
      <c r="W716" s="190"/>
      <c r="X716" s="191">
        <v>200000</v>
      </c>
      <c r="Y716" s="191"/>
      <c r="Z716" s="191"/>
      <c r="AA716" s="191">
        <v>0</v>
      </c>
      <c r="AB716" s="191"/>
      <c r="AC716" s="191"/>
      <c r="AD716" s="192">
        <v>0</v>
      </c>
      <c r="AE716" s="192"/>
    </row>
    <row r="717" spans="2:31" ht="23.25" customHeight="1" x14ac:dyDescent="0.25">
      <c r="B717" s="5"/>
      <c r="C717" s="5"/>
      <c r="D717" s="5"/>
      <c r="E717" s="5"/>
      <c r="F717" s="5"/>
      <c r="G717" s="5"/>
      <c r="H717" s="189" t="s">
        <v>149</v>
      </c>
      <c r="I717" s="189"/>
      <c r="J717" s="189"/>
      <c r="K717" s="189"/>
      <c r="L717" s="189"/>
      <c r="M717" s="189"/>
      <c r="N717" s="189"/>
      <c r="O717" s="189"/>
      <c r="P717" s="189"/>
      <c r="Q717" s="189"/>
      <c r="R717" s="190" t="s">
        <v>577</v>
      </c>
      <c r="S717" s="190"/>
      <c r="T717" s="190"/>
      <c r="U717" s="4" t="s">
        <v>579</v>
      </c>
      <c r="V717" s="190" t="s">
        <v>150</v>
      </c>
      <c r="W717" s="190"/>
      <c r="X717" s="191">
        <v>530346104.43000001</v>
      </c>
      <c r="Y717" s="191"/>
      <c r="Z717" s="191"/>
      <c r="AA717" s="191">
        <v>529557361.54000002</v>
      </c>
      <c r="AB717" s="191"/>
      <c r="AC717" s="191"/>
      <c r="AD717" s="192">
        <v>99.851277706499289</v>
      </c>
      <c r="AE717" s="192"/>
    </row>
    <row r="718" spans="2:31" ht="15" customHeight="1" x14ac:dyDescent="0.25">
      <c r="B718" s="5"/>
      <c r="C718" s="5"/>
      <c r="D718" s="5"/>
      <c r="E718" s="5"/>
      <c r="F718" s="5"/>
      <c r="G718" s="5"/>
      <c r="H718" s="6"/>
      <c r="I718" s="189" t="s">
        <v>265</v>
      </c>
      <c r="J718" s="189"/>
      <c r="K718" s="189"/>
      <c r="L718" s="189"/>
      <c r="M718" s="189"/>
      <c r="N718" s="189"/>
      <c r="O718" s="189"/>
      <c r="P718" s="189"/>
      <c r="Q718" s="189"/>
      <c r="R718" s="190" t="s">
        <v>577</v>
      </c>
      <c r="S718" s="190"/>
      <c r="T718" s="190"/>
      <c r="U718" s="4" t="s">
        <v>579</v>
      </c>
      <c r="V718" s="190" t="s">
        <v>266</v>
      </c>
      <c r="W718" s="190"/>
      <c r="X718" s="191">
        <v>530346104.43000001</v>
      </c>
      <c r="Y718" s="191"/>
      <c r="Z718" s="191"/>
      <c r="AA718" s="191">
        <v>529557361.54000002</v>
      </c>
      <c r="AB718" s="191"/>
      <c r="AC718" s="191"/>
      <c r="AD718" s="192">
        <v>99.851277706499289</v>
      </c>
      <c r="AE718" s="192"/>
    </row>
    <row r="719" spans="2:31" ht="79.5" customHeight="1" x14ac:dyDescent="0.25">
      <c r="B719" s="5"/>
      <c r="C719" s="5"/>
      <c r="D719" s="5"/>
      <c r="E719" s="5"/>
      <c r="F719" s="5"/>
      <c r="G719" s="189" t="s">
        <v>580</v>
      </c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90" t="s">
        <v>577</v>
      </c>
      <c r="S719" s="190"/>
      <c r="T719" s="190"/>
      <c r="U719" s="4" t="s">
        <v>581</v>
      </c>
      <c r="V719" s="190"/>
      <c r="W719" s="190"/>
      <c r="X719" s="191">
        <v>634783000</v>
      </c>
      <c r="Y719" s="191"/>
      <c r="Z719" s="191"/>
      <c r="AA719" s="191">
        <v>634319740.62</v>
      </c>
      <c r="AB719" s="191"/>
      <c r="AC719" s="191"/>
      <c r="AD719" s="192">
        <v>99.927020827589899</v>
      </c>
      <c r="AE719" s="192"/>
    </row>
    <row r="720" spans="2:31" ht="23.25" customHeight="1" x14ac:dyDescent="0.25">
      <c r="B720" s="5"/>
      <c r="C720" s="5"/>
      <c r="D720" s="5"/>
      <c r="E720" s="5"/>
      <c r="F720" s="5"/>
      <c r="G720" s="5"/>
      <c r="H720" s="189" t="s">
        <v>149</v>
      </c>
      <c r="I720" s="189"/>
      <c r="J720" s="189"/>
      <c r="K720" s="189"/>
      <c r="L720" s="189"/>
      <c r="M720" s="189"/>
      <c r="N720" s="189"/>
      <c r="O720" s="189"/>
      <c r="P720" s="189"/>
      <c r="Q720" s="189"/>
      <c r="R720" s="190" t="s">
        <v>577</v>
      </c>
      <c r="S720" s="190"/>
      <c r="T720" s="190"/>
      <c r="U720" s="4" t="s">
        <v>581</v>
      </c>
      <c r="V720" s="190" t="s">
        <v>150</v>
      </c>
      <c r="W720" s="190"/>
      <c r="X720" s="191">
        <v>634783000</v>
      </c>
      <c r="Y720" s="191"/>
      <c r="Z720" s="191"/>
      <c r="AA720" s="191">
        <v>634319740.62</v>
      </c>
      <c r="AB720" s="191"/>
      <c r="AC720" s="191"/>
      <c r="AD720" s="192">
        <v>99.927020827589899</v>
      </c>
      <c r="AE720" s="192"/>
    </row>
    <row r="721" spans="2:31" ht="15" customHeight="1" x14ac:dyDescent="0.25">
      <c r="B721" s="5"/>
      <c r="C721" s="5"/>
      <c r="D721" s="5"/>
      <c r="E721" s="5"/>
      <c r="F721" s="5"/>
      <c r="G721" s="5"/>
      <c r="H721" s="6"/>
      <c r="I721" s="189" t="s">
        <v>265</v>
      </c>
      <c r="J721" s="189"/>
      <c r="K721" s="189"/>
      <c r="L721" s="189"/>
      <c r="M721" s="189"/>
      <c r="N721" s="189"/>
      <c r="O721" s="189"/>
      <c r="P721" s="189"/>
      <c r="Q721" s="189"/>
      <c r="R721" s="190" t="s">
        <v>577</v>
      </c>
      <c r="S721" s="190"/>
      <c r="T721" s="190"/>
      <c r="U721" s="4" t="s">
        <v>581</v>
      </c>
      <c r="V721" s="190" t="s">
        <v>266</v>
      </c>
      <c r="W721" s="190"/>
      <c r="X721" s="191">
        <v>634783000</v>
      </c>
      <c r="Y721" s="191"/>
      <c r="Z721" s="191"/>
      <c r="AA721" s="191">
        <v>634319740.62</v>
      </c>
      <c r="AB721" s="191"/>
      <c r="AC721" s="191"/>
      <c r="AD721" s="192">
        <v>99.927020827589899</v>
      </c>
      <c r="AE721" s="192"/>
    </row>
    <row r="722" spans="2:31" ht="15" customHeight="1" x14ac:dyDescent="0.25">
      <c r="B722" s="5"/>
      <c r="C722" s="5"/>
      <c r="D722" s="6"/>
      <c r="E722" s="189" t="s">
        <v>55</v>
      </c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90" t="s">
        <v>577</v>
      </c>
      <c r="S722" s="190"/>
      <c r="T722" s="190"/>
      <c r="U722" s="4" t="s">
        <v>56</v>
      </c>
      <c r="V722" s="190"/>
      <c r="W722" s="190"/>
      <c r="X722" s="191">
        <v>773620</v>
      </c>
      <c r="Y722" s="191"/>
      <c r="Z722" s="191"/>
      <c r="AA722" s="191">
        <v>763590</v>
      </c>
      <c r="AB722" s="191"/>
      <c r="AC722" s="191"/>
      <c r="AD722" s="192">
        <v>98.703497841317443</v>
      </c>
      <c r="AE722" s="192"/>
    </row>
    <row r="723" spans="2:31" ht="15" customHeight="1" x14ac:dyDescent="0.25">
      <c r="B723" s="5"/>
      <c r="C723" s="5"/>
      <c r="D723" s="6"/>
      <c r="E723" s="189" t="s">
        <v>139</v>
      </c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90" t="s">
        <v>577</v>
      </c>
      <c r="S723" s="190"/>
      <c r="T723" s="190"/>
      <c r="U723" s="4" t="s">
        <v>140</v>
      </c>
      <c r="V723" s="190"/>
      <c r="W723" s="190"/>
      <c r="X723" s="191">
        <v>773620</v>
      </c>
      <c r="Y723" s="191"/>
      <c r="Z723" s="191"/>
      <c r="AA723" s="191">
        <v>763590</v>
      </c>
      <c r="AB723" s="191"/>
      <c r="AC723" s="191"/>
      <c r="AD723" s="192">
        <v>98.703497841317443</v>
      </c>
      <c r="AE723" s="192"/>
    </row>
    <row r="724" spans="2:31" ht="34.5" customHeight="1" x14ac:dyDescent="0.25">
      <c r="B724" s="5"/>
      <c r="C724" s="5"/>
      <c r="D724" s="6"/>
      <c r="E724" s="6"/>
      <c r="F724" s="6"/>
      <c r="G724" s="189" t="s">
        <v>141</v>
      </c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90" t="s">
        <v>577</v>
      </c>
      <c r="S724" s="190"/>
      <c r="T724" s="190"/>
      <c r="U724" s="4" t="s">
        <v>142</v>
      </c>
      <c r="V724" s="190"/>
      <c r="W724" s="190"/>
      <c r="X724" s="191">
        <v>773620</v>
      </c>
      <c r="Y724" s="191"/>
      <c r="Z724" s="191"/>
      <c r="AA724" s="191">
        <v>763590</v>
      </c>
      <c r="AB724" s="191"/>
      <c r="AC724" s="191"/>
      <c r="AD724" s="192">
        <v>98.703497841317443</v>
      </c>
      <c r="AE724" s="192"/>
    </row>
    <row r="725" spans="2:31" ht="23.25" customHeight="1" x14ac:dyDescent="0.25">
      <c r="B725" s="5"/>
      <c r="C725" s="5"/>
      <c r="D725" s="5"/>
      <c r="E725" s="5"/>
      <c r="F725" s="5"/>
      <c r="G725" s="189" t="s">
        <v>143</v>
      </c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90" t="s">
        <v>577</v>
      </c>
      <c r="S725" s="190"/>
      <c r="T725" s="190"/>
      <c r="U725" s="4" t="s">
        <v>144</v>
      </c>
      <c r="V725" s="190"/>
      <c r="W725" s="190"/>
      <c r="X725" s="191">
        <v>773620</v>
      </c>
      <c r="Y725" s="191"/>
      <c r="Z725" s="191"/>
      <c r="AA725" s="191">
        <v>763590</v>
      </c>
      <c r="AB725" s="191"/>
      <c r="AC725" s="191"/>
      <c r="AD725" s="192">
        <v>98.703497841317443</v>
      </c>
      <c r="AE725" s="192"/>
    </row>
    <row r="726" spans="2:31" ht="23.25" customHeight="1" x14ac:dyDescent="0.25">
      <c r="B726" s="5"/>
      <c r="C726" s="5"/>
      <c r="D726" s="5"/>
      <c r="E726" s="5"/>
      <c r="F726" s="5"/>
      <c r="G726" s="5"/>
      <c r="H726" s="189" t="s">
        <v>149</v>
      </c>
      <c r="I726" s="189"/>
      <c r="J726" s="189"/>
      <c r="K726" s="189"/>
      <c r="L726" s="189"/>
      <c r="M726" s="189"/>
      <c r="N726" s="189"/>
      <c r="O726" s="189"/>
      <c r="P726" s="189"/>
      <c r="Q726" s="189"/>
      <c r="R726" s="190" t="s">
        <v>577</v>
      </c>
      <c r="S726" s="190"/>
      <c r="T726" s="190"/>
      <c r="U726" s="4" t="s">
        <v>144</v>
      </c>
      <c r="V726" s="190" t="s">
        <v>150</v>
      </c>
      <c r="W726" s="190"/>
      <c r="X726" s="191">
        <v>773620</v>
      </c>
      <c r="Y726" s="191"/>
      <c r="Z726" s="191"/>
      <c r="AA726" s="191">
        <v>763590</v>
      </c>
      <c r="AB726" s="191"/>
      <c r="AC726" s="191"/>
      <c r="AD726" s="192">
        <v>98.703497841317443</v>
      </c>
      <c r="AE726" s="192"/>
    </row>
    <row r="727" spans="2:31" ht="15" customHeight="1" x14ac:dyDescent="0.25">
      <c r="B727" s="5"/>
      <c r="C727" s="5"/>
      <c r="D727" s="5"/>
      <c r="E727" s="5"/>
      <c r="F727" s="5"/>
      <c r="G727" s="5"/>
      <c r="H727" s="6"/>
      <c r="I727" s="189" t="s">
        <v>265</v>
      </c>
      <c r="J727" s="189"/>
      <c r="K727" s="189"/>
      <c r="L727" s="189"/>
      <c r="M727" s="189"/>
      <c r="N727" s="189"/>
      <c r="O727" s="189"/>
      <c r="P727" s="189"/>
      <c r="Q727" s="189"/>
      <c r="R727" s="190" t="s">
        <v>577</v>
      </c>
      <c r="S727" s="190"/>
      <c r="T727" s="190"/>
      <c r="U727" s="4" t="s">
        <v>144</v>
      </c>
      <c r="V727" s="190" t="s">
        <v>266</v>
      </c>
      <c r="W727" s="190"/>
      <c r="X727" s="191">
        <v>773620</v>
      </c>
      <c r="Y727" s="191"/>
      <c r="Z727" s="191"/>
      <c r="AA727" s="191">
        <v>763590</v>
      </c>
      <c r="AB727" s="191"/>
      <c r="AC727" s="191"/>
      <c r="AD727" s="192">
        <v>98.703497841317443</v>
      </c>
      <c r="AE727" s="192"/>
    </row>
    <row r="728" spans="2:31" ht="23.25" customHeight="1" x14ac:dyDescent="0.25">
      <c r="B728" s="5"/>
      <c r="C728" s="5"/>
      <c r="D728" s="6"/>
      <c r="E728" s="189" t="s">
        <v>71</v>
      </c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90" t="s">
        <v>577</v>
      </c>
      <c r="S728" s="190"/>
      <c r="T728" s="190"/>
      <c r="U728" s="4" t="s">
        <v>72</v>
      </c>
      <c r="V728" s="190"/>
      <c r="W728" s="190"/>
      <c r="X728" s="191">
        <v>20045000</v>
      </c>
      <c r="Y728" s="191"/>
      <c r="Z728" s="191"/>
      <c r="AA728" s="191">
        <v>10223311.609999999</v>
      </c>
      <c r="AB728" s="191"/>
      <c r="AC728" s="191"/>
      <c r="AD728" s="192">
        <v>51.001803991020203</v>
      </c>
      <c r="AE728" s="192"/>
    </row>
    <row r="729" spans="2:31" ht="23.25" customHeight="1" x14ac:dyDescent="0.25">
      <c r="B729" s="5"/>
      <c r="C729" s="5"/>
      <c r="D729" s="6"/>
      <c r="E729" s="189" t="s">
        <v>443</v>
      </c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90" t="s">
        <v>577</v>
      </c>
      <c r="S729" s="190"/>
      <c r="T729" s="190"/>
      <c r="U729" s="4" t="s">
        <v>444</v>
      </c>
      <c r="V729" s="190"/>
      <c r="W729" s="190"/>
      <c r="X729" s="191">
        <v>20045000</v>
      </c>
      <c r="Y729" s="191"/>
      <c r="Z729" s="191"/>
      <c r="AA729" s="191">
        <v>10223311.609999999</v>
      </c>
      <c r="AB729" s="191"/>
      <c r="AC729" s="191"/>
      <c r="AD729" s="192">
        <v>51.001803991020203</v>
      </c>
      <c r="AE729" s="192"/>
    </row>
    <row r="730" spans="2:31" ht="34.5" customHeight="1" x14ac:dyDescent="0.25">
      <c r="B730" s="5"/>
      <c r="C730" s="5"/>
      <c r="D730" s="6"/>
      <c r="E730" s="6"/>
      <c r="F730" s="6"/>
      <c r="G730" s="189" t="s">
        <v>455</v>
      </c>
      <c r="H730" s="189"/>
      <c r="I730" s="189"/>
      <c r="J730" s="189"/>
      <c r="K730" s="189"/>
      <c r="L730" s="189"/>
      <c r="M730" s="189"/>
      <c r="N730" s="189"/>
      <c r="O730" s="189"/>
      <c r="P730" s="189"/>
      <c r="Q730" s="189"/>
      <c r="R730" s="190" t="s">
        <v>577</v>
      </c>
      <c r="S730" s="190"/>
      <c r="T730" s="190"/>
      <c r="U730" s="4" t="s">
        <v>456</v>
      </c>
      <c r="V730" s="190"/>
      <c r="W730" s="190"/>
      <c r="X730" s="191">
        <v>20045000</v>
      </c>
      <c r="Y730" s="191"/>
      <c r="Z730" s="191"/>
      <c r="AA730" s="191">
        <v>10223311.609999999</v>
      </c>
      <c r="AB730" s="191"/>
      <c r="AC730" s="191"/>
      <c r="AD730" s="192">
        <v>51.001803991020203</v>
      </c>
      <c r="AE730" s="192"/>
    </row>
    <row r="731" spans="2:31" ht="45.75" customHeight="1" x14ac:dyDescent="0.25">
      <c r="B731" s="5"/>
      <c r="C731" s="5"/>
      <c r="D731" s="5"/>
      <c r="E731" s="5"/>
      <c r="F731" s="5"/>
      <c r="G731" s="189" t="s">
        <v>582</v>
      </c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90" t="s">
        <v>577</v>
      </c>
      <c r="S731" s="190"/>
      <c r="T731" s="190"/>
      <c r="U731" s="4" t="s">
        <v>583</v>
      </c>
      <c r="V731" s="190"/>
      <c r="W731" s="190"/>
      <c r="X731" s="191">
        <v>20045000</v>
      </c>
      <c r="Y731" s="191"/>
      <c r="Z731" s="191"/>
      <c r="AA731" s="191">
        <v>10223311.609999999</v>
      </c>
      <c r="AB731" s="191"/>
      <c r="AC731" s="191"/>
      <c r="AD731" s="192">
        <v>51.001803991020203</v>
      </c>
      <c r="AE731" s="192"/>
    </row>
    <row r="732" spans="2:31" ht="23.25" customHeight="1" x14ac:dyDescent="0.25">
      <c r="B732" s="5"/>
      <c r="C732" s="5"/>
      <c r="D732" s="5"/>
      <c r="E732" s="5"/>
      <c r="F732" s="5"/>
      <c r="G732" s="5"/>
      <c r="H732" s="189" t="s">
        <v>149</v>
      </c>
      <c r="I732" s="189"/>
      <c r="J732" s="189"/>
      <c r="K732" s="189"/>
      <c r="L732" s="189"/>
      <c r="M732" s="189"/>
      <c r="N732" s="189"/>
      <c r="O732" s="189"/>
      <c r="P732" s="189"/>
      <c r="Q732" s="189"/>
      <c r="R732" s="190" t="s">
        <v>577</v>
      </c>
      <c r="S732" s="190"/>
      <c r="T732" s="190"/>
      <c r="U732" s="4" t="s">
        <v>583</v>
      </c>
      <c r="V732" s="190" t="s">
        <v>150</v>
      </c>
      <c r="W732" s="190"/>
      <c r="X732" s="191">
        <v>20045000</v>
      </c>
      <c r="Y732" s="191"/>
      <c r="Z732" s="191"/>
      <c r="AA732" s="191">
        <v>10223311.609999999</v>
      </c>
      <c r="AB732" s="191"/>
      <c r="AC732" s="191"/>
      <c r="AD732" s="192">
        <v>51.001803991020203</v>
      </c>
      <c r="AE732" s="192"/>
    </row>
    <row r="733" spans="2:31" ht="15" customHeight="1" x14ac:dyDescent="0.25">
      <c r="B733" s="5"/>
      <c r="C733" s="5"/>
      <c r="D733" s="5"/>
      <c r="E733" s="5"/>
      <c r="F733" s="5"/>
      <c r="G733" s="5"/>
      <c r="H733" s="6"/>
      <c r="I733" s="189" t="s">
        <v>265</v>
      </c>
      <c r="J733" s="189"/>
      <c r="K733" s="189"/>
      <c r="L733" s="189"/>
      <c r="M733" s="189"/>
      <c r="N733" s="189"/>
      <c r="O733" s="189"/>
      <c r="P733" s="189"/>
      <c r="Q733" s="189"/>
      <c r="R733" s="190" t="s">
        <v>577</v>
      </c>
      <c r="S733" s="190"/>
      <c r="T733" s="190"/>
      <c r="U733" s="4" t="s">
        <v>583</v>
      </c>
      <c r="V733" s="190" t="s">
        <v>266</v>
      </c>
      <c r="W733" s="190"/>
      <c r="X733" s="191">
        <v>20045000</v>
      </c>
      <c r="Y733" s="191"/>
      <c r="Z733" s="191"/>
      <c r="AA733" s="191">
        <v>10223311.609999999</v>
      </c>
      <c r="AB733" s="191"/>
      <c r="AC733" s="191"/>
      <c r="AD733" s="192">
        <v>51.001803991020203</v>
      </c>
      <c r="AE733" s="192"/>
    </row>
    <row r="734" spans="2:31" ht="34.5" customHeight="1" x14ac:dyDescent="0.25">
      <c r="B734" s="5"/>
      <c r="C734" s="5"/>
      <c r="D734" s="6"/>
      <c r="E734" s="189" t="s">
        <v>170</v>
      </c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90" t="s">
        <v>577</v>
      </c>
      <c r="S734" s="190"/>
      <c r="T734" s="190"/>
      <c r="U734" s="4" t="s">
        <v>171</v>
      </c>
      <c r="V734" s="190"/>
      <c r="W734" s="190"/>
      <c r="X734" s="191">
        <v>470000</v>
      </c>
      <c r="Y734" s="191"/>
      <c r="Z734" s="191"/>
      <c r="AA734" s="191">
        <v>433258</v>
      </c>
      <c r="AB734" s="191"/>
      <c r="AC734" s="191"/>
      <c r="AD734" s="192">
        <v>92.182553191489362</v>
      </c>
      <c r="AE734" s="192"/>
    </row>
    <row r="735" spans="2:31" ht="23.25" customHeight="1" x14ac:dyDescent="0.25">
      <c r="B735" s="5"/>
      <c r="C735" s="5"/>
      <c r="D735" s="6"/>
      <c r="E735" s="189" t="s">
        <v>498</v>
      </c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Q735" s="189"/>
      <c r="R735" s="190" t="s">
        <v>577</v>
      </c>
      <c r="S735" s="190"/>
      <c r="T735" s="190"/>
      <c r="U735" s="4" t="s">
        <v>499</v>
      </c>
      <c r="V735" s="190"/>
      <c r="W735" s="190"/>
      <c r="X735" s="191">
        <v>470000</v>
      </c>
      <c r="Y735" s="191"/>
      <c r="Z735" s="191"/>
      <c r="AA735" s="191">
        <v>433258</v>
      </c>
      <c r="AB735" s="191"/>
      <c r="AC735" s="191"/>
      <c r="AD735" s="192">
        <v>92.182553191489362</v>
      </c>
      <c r="AE735" s="192"/>
    </row>
    <row r="736" spans="2:31" ht="34.5" customHeight="1" x14ac:dyDescent="0.25">
      <c r="B736" s="5"/>
      <c r="C736" s="5"/>
      <c r="D736" s="6"/>
      <c r="E736" s="6"/>
      <c r="F736" s="6"/>
      <c r="G736" s="189" t="s">
        <v>500</v>
      </c>
      <c r="H736" s="189"/>
      <c r="I736" s="189"/>
      <c r="J736" s="189"/>
      <c r="K736" s="189"/>
      <c r="L736" s="189"/>
      <c r="M736" s="189"/>
      <c r="N736" s="189"/>
      <c r="O736" s="189"/>
      <c r="P736" s="189"/>
      <c r="Q736" s="189"/>
      <c r="R736" s="190" t="s">
        <v>577</v>
      </c>
      <c r="S736" s="190"/>
      <c r="T736" s="190"/>
      <c r="U736" s="4" t="s">
        <v>501</v>
      </c>
      <c r="V736" s="190"/>
      <c r="W736" s="190"/>
      <c r="X736" s="191">
        <v>470000</v>
      </c>
      <c r="Y736" s="191"/>
      <c r="Z736" s="191"/>
      <c r="AA736" s="191">
        <v>433258</v>
      </c>
      <c r="AB736" s="191"/>
      <c r="AC736" s="191"/>
      <c r="AD736" s="192">
        <v>92.182553191489362</v>
      </c>
      <c r="AE736" s="192"/>
    </row>
    <row r="737" spans="2:31" ht="79.5" customHeight="1" x14ac:dyDescent="0.25">
      <c r="B737" s="5"/>
      <c r="C737" s="5"/>
      <c r="D737" s="5"/>
      <c r="E737" s="5"/>
      <c r="F737" s="5"/>
      <c r="G737" s="189" t="s">
        <v>584</v>
      </c>
      <c r="H737" s="189"/>
      <c r="I737" s="189"/>
      <c r="J737" s="189"/>
      <c r="K737" s="189"/>
      <c r="L737" s="189"/>
      <c r="M737" s="189"/>
      <c r="N737" s="189"/>
      <c r="O737" s="189"/>
      <c r="P737" s="189"/>
      <c r="Q737" s="189"/>
      <c r="R737" s="190" t="s">
        <v>577</v>
      </c>
      <c r="S737" s="190"/>
      <c r="T737" s="190"/>
      <c r="U737" s="4" t="s">
        <v>585</v>
      </c>
      <c r="V737" s="190"/>
      <c r="W737" s="190"/>
      <c r="X737" s="191">
        <v>100000</v>
      </c>
      <c r="Y737" s="191"/>
      <c r="Z737" s="191"/>
      <c r="AA737" s="191">
        <v>94000</v>
      </c>
      <c r="AB737" s="191"/>
      <c r="AC737" s="191"/>
      <c r="AD737" s="192">
        <v>94</v>
      </c>
      <c r="AE737" s="192"/>
    </row>
    <row r="738" spans="2:31" ht="23.25" customHeight="1" x14ac:dyDescent="0.25">
      <c r="B738" s="5"/>
      <c r="C738" s="5"/>
      <c r="D738" s="5"/>
      <c r="E738" s="5"/>
      <c r="F738" s="5"/>
      <c r="G738" s="5"/>
      <c r="H738" s="189" t="s">
        <v>149</v>
      </c>
      <c r="I738" s="189"/>
      <c r="J738" s="189"/>
      <c r="K738" s="189"/>
      <c r="L738" s="189"/>
      <c r="M738" s="189"/>
      <c r="N738" s="189"/>
      <c r="O738" s="189"/>
      <c r="P738" s="189"/>
      <c r="Q738" s="189"/>
      <c r="R738" s="190" t="s">
        <v>577</v>
      </c>
      <c r="S738" s="190"/>
      <c r="T738" s="190"/>
      <c r="U738" s="4" t="s">
        <v>585</v>
      </c>
      <c r="V738" s="190" t="s">
        <v>150</v>
      </c>
      <c r="W738" s="190"/>
      <c r="X738" s="191">
        <v>100000</v>
      </c>
      <c r="Y738" s="191"/>
      <c r="Z738" s="191"/>
      <c r="AA738" s="191">
        <v>94000</v>
      </c>
      <c r="AB738" s="191"/>
      <c r="AC738" s="191"/>
      <c r="AD738" s="192">
        <v>94</v>
      </c>
      <c r="AE738" s="192"/>
    </row>
    <row r="739" spans="2:31" ht="15" customHeight="1" x14ac:dyDescent="0.25">
      <c r="B739" s="5"/>
      <c r="C739" s="5"/>
      <c r="D739" s="5"/>
      <c r="E739" s="5"/>
      <c r="F739" s="5"/>
      <c r="G739" s="5"/>
      <c r="H739" s="6"/>
      <c r="I739" s="189" t="s">
        <v>265</v>
      </c>
      <c r="J739" s="189"/>
      <c r="K739" s="189"/>
      <c r="L739" s="189"/>
      <c r="M739" s="189"/>
      <c r="N739" s="189"/>
      <c r="O739" s="189"/>
      <c r="P739" s="189"/>
      <c r="Q739" s="189"/>
      <c r="R739" s="190" t="s">
        <v>577</v>
      </c>
      <c r="S739" s="190"/>
      <c r="T739" s="190"/>
      <c r="U739" s="4" t="s">
        <v>585</v>
      </c>
      <c r="V739" s="190" t="s">
        <v>266</v>
      </c>
      <c r="W739" s="190"/>
      <c r="X739" s="191">
        <v>100000</v>
      </c>
      <c r="Y739" s="191"/>
      <c r="Z739" s="191"/>
      <c r="AA739" s="191">
        <v>94000</v>
      </c>
      <c r="AB739" s="191"/>
      <c r="AC739" s="191"/>
      <c r="AD739" s="192">
        <v>94</v>
      </c>
      <c r="AE739" s="192"/>
    </row>
    <row r="740" spans="2:31" ht="68.25" customHeight="1" x14ac:dyDescent="0.25">
      <c r="B740" s="5"/>
      <c r="C740" s="5"/>
      <c r="D740" s="5"/>
      <c r="E740" s="5"/>
      <c r="F740" s="5"/>
      <c r="G740" s="189" t="s">
        <v>586</v>
      </c>
      <c r="H740" s="189"/>
      <c r="I740" s="189"/>
      <c r="J740" s="189"/>
      <c r="K740" s="189"/>
      <c r="L740" s="189"/>
      <c r="M740" s="189"/>
      <c r="N740" s="189"/>
      <c r="O740" s="189"/>
      <c r="P740" s="189"/>
      <c r="Q740" s="189"/>
      <c r="R740" s="190" t="s">
        <v>577</v>
      </c>
      <c r="S740" s="190"/>
      <c r="T740" s="190"/>
      <c r="U740" s="4" t="s">
        <v>587</v>
      </c>
      <c r="V740" s="190"/>
      <c r="W740" s="190"/>
      <c r="X740" s="191">
        <v>170000</v>
      </c>
      <c r="Y740" s="191"/>
      <c r="Z740" s="191"/>
      <c r="AA740" s="191">
        <v>140858</v>
      </c>
      <c r="AB740" s="191"/>
      <c r="AC740" s="191"/>
      <c r="AD740" s="192">
        <v>82.857647058823531</v>
      </c>
      <c r="AE740" s="192"/>
    </row>
    <row r="741" spans="2:31" ht="23.25" customHeight="1" x14ac:dyDescent="0.25">
      <c r="B741" s="5"/>
      <c r="C741" s="5"/>
      <c r="D741" s="5"/>
      <c r="E741" s="5"/>
      <c r="F741" s="5"/>
      <c r="G741" s="5"/>
      <c r="H741" s="189" t="s">
        <v>149</v>
      </c>
      <c r="I741" s="189"/>
      <c r="J741" s="189"/>
      <c r="K741" s="189"/>
      <c r="L741" s="189"/>
      <c r="M741" s="189"/>
      <c r="N741" s="189"/>
      <c r="O741" s="189"/>
      <c r="P741" s="189"/>
      <c r="Q741" s="189"/>
      <c r="R741" s="190" t="s">
        <v>577</v>
      </c>
      <c r="S741" s="190"/>
      <c r="T741" s="190"/>
      <c r="U741" s="4" t="s">
        <v>587</v>
      </c>
      <c r="V741" s="190" t="s">
        <v>150</v>
      </c>
      <c r="W741" s="190"/>
      <c r="X741" s="191">
        <v>170000</v>
      </c>
      <c r="Y741" s="191"/>
      <c r="Z741" s="191"/>
      <c r="AA741" s="191">
        <v>140858</v>
      </c>
      <c r="AB741" s="191"/>
      <c r="AC741" s="191"/>
      <c r="AD741" s="192">
        <v>82.857647058823531</v>
      </c>
      <c r="AE741" s="192"/>
    </row>
    <row r="742" spans="2:31" ht="15" customHeight="1" x14ac:dyDescent="0.25">
      <c r="B742" s="5"/>
      <c r="C742" s="5"/>
      <c r="D742" s="5"/>
      <c r="E742" s="5"/>
      <c r="F742" s="5"/>
      <c r="G742" s="5"/>
      <c r="H742" s="6"/>
      <c r="I742" s="189" t="s">
        <v>265</v>
      </c>
      <c r="J742" s="189"/>
      <c r="K742" s="189"/>
      <c r="L742" s="189"/>
      <c r="M742" s="189"/>
      <c r="N742" s="189"/>
      <c r="O742" s="189"/>
      <c r="P742" s="189"/>
      <c r="Q742" s="189"/>
      <c r="R742" s="190" t="s">
        <v>577</v>
      </c>
      <c r="S742" s="190"/>
      <c r="T742" s="190"/>
      <c r="U742" s="4" t="s">
        <v>587</v>
      </c>
      <c r="V742" s="190" t="s">
        <v>266</v>
      </c>
      <c r="W742" s="190"/>
      <c r="X742" s="191">
        <v>170000</v>
      </c>
      <c r="Y742" s="191"/>
      <c r="Z742" s="191"/>
      <c r="AA742" s="191">
        <v>140858</v>
      </c>
      <c r="AB742" s="191"/>
      <c r="AC742" s="191"/>
      <c r="AD742" s="192">
        <v>82.857647058823531</v>
      </c>
      <c r="AE742" s="192"/>
    </row>
    <row r="743" spans="2:31" ht="68.25" customHeight="1" x14ac:dyDescent="0.25">
      <c r="B743" s="5"/>
      <c r="C743" s="5"/>
      <c r="D743" s="5"/>
      <c r="E743" s="5"/>
      <c r="F743" s="5"/>
      <c r="G743" s="189" t="s">
        <v>588</v>
      </c>
      <c r="H743" s="189"/>
      <c r="I743" s="189"/>
      <c r="J743" s="189"/>
      <c r="K743" s="189"/>
      <c r="L743" s="189"/>
      <c r="M743" s="189"/>
      <c r="N743" s="189"/>
      <c r="O743" s="189"/>
      <c r="P743" s="189"/>
      <c r="Q743" s="189"/>
      <c r="R743" s="190" t="s">
        <v>577</v>
      </c>
      <c r="S743" s="190"/>
      <c r="T743" s="190"/>
      <c r="U743" s="4" t="s">
        <v>589</v>
      </c>
      <c r="V743" s="190"/>
      <c r="W743" s="190"/>
      <c r="X743" s="191">
        <v>200000</v>
      </c>
      <c r="Y743" s="191"/>
      <c r="Z743" s="191"/>
      <c r="AA743" s="191">
        <v>198400</v>
      </c>
      <c r="AB743" s="191"/>
      <c r="AC743" s="191"/>
      <c r="AD743" s="192">
        <v>99.2</v>
      </c>
      <c r="AE743" s="192"/>
    </row>
    <row r="744" spans="2:31" ht="23.25" customHeight="1" x14ac:dyDescent="0.25">
      <c r="B744" s="5"/>
      <c r="C744" s="5"/>
      <c r="D744" s="5"/>
      <c r="E744" s="5"/>
      <c r="F744" s="5"/>
      <c r="G744" s="5"/>
      <c r="H744" s="189" t="s">
        <v>149</v>
      </c>
      <c r="I744" s="189"/>
      <c r="J744" s="189"/>
      <c r="K744" s="189"/>
      <c r="L744" s="189"/>
      <c r="M744" s="189"/>
      <c r="N744" s="189"/>
      <c r="O744" s="189"/>
      <c r="P744" s="189"/>
      <c r="Q744" s="189"/>
      <c r="R744" s="190" t="s">
        <v>577</v>
      </c>
      <c r="S744" s="190"/>
      <c r="T744" s="190"/>
      <c r="U744" s="4" t="s">
        <v>589</v>
      </c>
      <c r="V744" s="190" t="s">
        <v>150</v>
      </c>
      <c r="W744" s="190"/>
      <c r="X744" s="191">
        <v>200000</v>
      </c>
      <c r="Y744" s="191"/>
      <c r="Z744" s="191"/>
      <c r="AA744" s="191">
        <v>198400</v>
      </c>
      <c r="AB744" s="191"/>
      <c r="AC744" s="191"/>
      <c r="AD744" s="192">
        <v>99.2</v>
      </c>
      <c r="AE744" s="192"/>
    </row>
    <row r="745" spans="2:31" ht="15" customHeight="1" x14ac:dyDescent="0.25">
      <c r="B745" s="5"/>
      <c r="C745" s="5"/>
      <c r="D745" s="5"/>
      <c r="E745" s="5"/>
      <c r="F745" s="5"/>
      <c r="G745" s="5"/>
      <c r="H745" s="6"/>
      <c r="I745" s="189" t="s">
        <v>265</v>
      </c>
      <c r="J745" s="189"/>
      <c r="K745" s="189"/>
      <c r="L745" s="189"/>
      <c r="M745" s="189"/>
      <c r="N745" s="189"/>
      <c r="O745" s="189"/>
      <c r="P745" s="189"/>
      <c r="Q745" s="189"/>
      <c r="R745" s="190" t="s">
        <v>577</v>
      </c>
      <c r="S745" s="190"/>
      <c r="T745" s="190"/>
      <c r="U745" s="4" t="s">
        <v>589</v>
      </c>
      <c r="V745" s="190" t="s">
        <v>266</v>
      </c>
      <c r="W745" s="190"/>
      <c r="X745" s="191">
        <v>200000</v>
      </c>
      <c r="Y745" s="191"/>
      <c r="Z745" s="191"/>
      <c r="AA745" s="191">
        <v>198400</v>
      </c>
      <c r="AB745" s="191"/>
      <c r="AC745" s="191"/>
      <c r="AD745" s="192">
        <v>99.2</v>
      </c>
      <c r="AE745" s="192"/>
    </row>
    <row r="746" spans="2:31" ht="23.25" customHeight="1" x14ac:dyDescent="0.25">
      <c r="B746" s="5"/>
      <c r="C746" s="5"/>
      <c r="D746" s="6"/>
      <c r="E746" s="189" t="s">
        <v>590</v>
      </c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90" t="s">
        <v>577</v>
      </c>
      <c r="S746" s="190"/>
      <c r="T746" s="190"/>
      <c r="U746" s="4" t="s">
        <v>591</v>
      </c>
      <c r="V746" s="190"/>
      <c r="W746" s="190"/>
      <c r="X746" s="191">
        <v>11269970</v>
      </c>
      <c r="Y746" s="191"/>
      <c r="Z746" s="191"/>
      <c r="AA746" s="191">
        <v>0</v>
      </c>
      <c r="AB746" s="191"/>
      <c r="AC746" s="191"/>
      <c r="AD746" s="192">
        <v>0</v>
      </c>
      <c r="AE746" s="192"/>
    </row>
    <row r="747" spans="2:31" ht="15" customHeight="1" x14ac:dyDescent="0.25">
      <c r="B747" s="5"/>
      <c r="C747" s="5"/>
      <c r="D747" s="6"/>
      <c r="E747" s="189" t="s">
        <v>592</v>
      </c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90" t="s">
        <v>577</v>
      </c>
      <c r="S747" s="190"/>
      <c r="T747" s="190"/>
      <c r="U747" s="4" t="s">
        <v>593</v>
      </c>
      <c r="V747" s="190"/>
      <c r="W747" s="190"/>
      <c r="X747" s="191">
        <v>11269970</v>
      </c>
      <c r="Y747" s="191"/>
      <c r="Z747" s="191"/>
      <c r="AA747" s="191">
        <v>0</v>
      </c>
      <c r="AB747" s="191"/>
      <c r="AC747" s="191"/>
      <c r="AD747" s="192">
        <v>0</v>
      </c>
      <c r="AE747" s="192"/>
    </row>
    <row r="748" spans="2:31" ht="23.25" customHeight="1" x14ac:dyDescent="0.25">
      <c r="B748" s="5"/>
      <c r="C748" s="5"/>
      <c r="D748" s="6"/>
      <c r="E748" s="6"/>
      <c r="F748" s="6"/>
      <c r="G748" s="189" t="s">
        <v>594</v>
      </c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90" t="s">
        <v>577</v>
      </c>
      <c r="S748" s="190"/>
      <c r="T748" s="190"/>
      <c r="U748" s="4" t="s">
        <v>595</v>
      </c>
      <c r="V748" s="190"/>
      <c r="W748" s="190"/>
      <c r="X748" s="191">
        <v>11269970</v>
      </c>
      <c r="Y748" s="191"/>
      <c r="Z748" s="191"/>
      <c r="AA748" s="191">
        <v>0</v>
      </c>
      <c r="AB748" s="191"/>
      <c r="AC748" s="191"/>
      <c r="AD748" s="192">
        <v>0</v>
      </c>
      <c r="AE748" s="192"/>
    </row>
    <row r="749" spans="2:31" ht="23.25" customHeight="1" x14ac:dyDescent="0.25">
      <c r="B749" s="5"/>
      <c r="C749" s="5"/>
      <c r="D749" s="5"/>
      <c r="E749" s="5"/>
      <c r="F749" s="5"/>
      <c r="G749" s="189" t="s">
        <v>596</v>
      </c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90" t="s">
        <v>577</v>
      </c>
      <c r="S749" s="190"/>
      <c r="T749" s="190"/>
      <c r="U749" s="4" t="s">
        <v>597</v>
      </c>
      <c r="V749" s="190"/>
      <c r="W749" s="190"/>
      <c r="X749" s="191">
        <v>11269970</v>
      </c>
      <c r="Y749" s="191"/>
      <c r="Z749" s="191"/>
      <c r="AA749" s="191">
        <v>0</v>
      </c>
      <c r="AB749" s="191"/>
      <c r="AC749" s="191"/>
      <c r="AD749" s="192">
        <v>0</v>
      </c>
      <c r="AE749" s="192"/>
    </row>
    <row r="750" spans="2:31" ht="23.25" customHeight="1" x14ac:dyDescent="0.25">
      <c r="B750" s="5"/>
      <c r="C750" s="5"/>
      <c r="D750" s="5"/>
      <c r="E750" s="5"/>
      <c r="F750" s="5"/>
      <c r="G750" s="5"/>
      <c r="H750" s="189" t="s">
        <v>411</v>
      </c>
      <c r="I750" s="189"/>
      <c r="J750" s="189"/>
      <c r="K750" s="189"/>
      <c r="L750" s="189"/>
      <c r="M750" s="189"/>
      <c r="N750" s="189"/>
      <c r="O750" s="189"/>
      <c r="P750" s="189"/>
      <c r="Q750" s="189"/>
      <c r="R750" s="190" t="s">
        <v>577</v>
      </c>
      <c r="S750" s="190"/>
      <c r="T750" s="190"/>
      <c r="U750" s="4" t="s">
        <v>597</v>
      </c>
      <c r="V750" s="190" t="s">
        <v>412</v>
      </c>
      <c r="W750" s="190"/>
      <c r="X750" s="191">
        <v>11269970</v>
      </c>
      <c r="Y750" s="191"/>
      <c r="Z750" s="191"/>
      <c r="AA750" s="191">
        <v>0</v>
      </c>
      <c r="AB750" s="191"/>
      <c r="AC750" s="191"/>
      <c r="AD750" s="192">
        <v>0</v>
      </c>
      <c r="AE750" s="192"/>
    </row>
    <row r="751" spans="2:31" ht="15" customHeight="1" x14ac:dyDescent="0.25">
      <c r="B751" s="5"/>
      <c r="C751" s="5"/>
      <c r="D751" s="5"/>
      <c r="E751" s="5"/>
      <c r="F751" s="5"/>
      <c r="G751" s="5"/>
      <c r="H751" s="6"/>
      <c r="I751" s="189" t="s">
        <v>413</v>
      </c>
      <c r="J751" s="189"/>
      <c r="K751" s="189"/>
      <c r="L751" s="189"/>
      <c r="M751" s="189"/>
      <c r="N751" s="189"/>
      <c r="O751" s="189"/>
      <c r="P751" s="189"/>
      <c r="Q751" s="189"/>
      <c r="R751" s="190" t="s">
        <v>577</v>
      </c>
      <c r="S751" s="190"/>
      <c r="T751" s="190"/>
      <c r="U751" s="4" t="s">
        <v>597</v>
      </c>
      <c r="V751" s="190" t="s">
        <v>414</v>
      </c>
      <c r="W751" s="190"/>
      <c r="X751" s="191">
        <v>11269970</v>
      </c>
      <c r="Y751" s="191"/>
      <c r="Z751" s="191"/>
      <c r="AA751" s="191">
        <v>0</v>
      </c>
      <c r="AB751" s="191"/>
      <c r="AC751" s="191"/>
      <c r="AD751" s="192">
        <v>0</v>
      </c>
      <c r="AE751" s="192"/>
    </row>
    <row r="752" spans="2:31" ht="15" customHeight="1" x14ac:dyDescent="0.25">
      <c r="B752" s="5"/>
      <c r="C752" s="189" t="s">
        <v>598</v>
      </c>
      <c r="D752" s="189"/>
      <c r="E752" s="189"/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90" t="s">
        <v>599</v>
      </c>
      <c r="S752" s="190"/>
      <c r="T752" s="190"/>
      <c r="U752" s="4"/>
      <c r="V752" s="190"/>
      <c r="W752" s="190"/>
      <c r="X752" s="191">
        <v>1574933256.76</v>
      </c>
      <c r="Y752" s="191"/>
      <c r="Z752" s="191"/>
      <c r="AA752" s="191">
        <v>1542310545.5</v>
      </c>
      <c r="AB752" s="191"/>
      <c r="AC752" s="191"/>
      <c r="AD752" s="192">
        <v>97.928628967610194</v>
      </c>
      <c r="AE752" s="192"/>
    </row>
    <row r="753" spans="2:31" ht="15" customHeight="1" x14ac:dyDescent="0.25">
      <c r="B753" s="5"/>
      <c r="C753" s="5"/>
      <c r="D753" s="6"/>
      <c r="E753" s="189" t="s">
        <v>47</v>
      </c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90" t="s">
        <v>599</v>
      </c>
      <c r="S753" s="190"/>
      <c r="T753" s="190"/>
      <c r="U753" s="4" t="s">
        <v>48</v>
      </c>
      <c r="V753" s="190"/>
      <c r="W753" s="190"/>
      <c r="X753" s="191">
        <v>1546460736.76</v>
      </c>
      <c r="Y753" s="191"/>
      <c r="Z753" s="191"/>
      <c r="AA753" s="191">
        <v>1514018594.6400001</v>
      </c>
      <c r="AB753" s="191"/>
      <c r="AC753" s="191"/>
      <c r="AD753" s="192">
        <v>97.90216839336189</v>
      </c>
      <c r="AE753" s="192"/>
    </row>
    <row r="754" spans="2:31" ht="15" customHeight="1" x14ac:dyDescent="0.25">
      <c r="B754" s="5"/>
      <c r="C754" s="5"/>
      <c r="D754" s="6"/>
      <c r="E754" s="189" t="s">
        <v>49</v>
      </c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90" t="s">
        <v>599</v>
      </c>
      <c r="S754" s="190"/>
      <c r="T754" s="190"/>
      <c r="U754" s="4" t="s">
        <v>50</v>
      </c>
      <c r="V754" s="190"/>
      <c r="W754" s="190"/>
      <c r="X754" s="191">
        <v>1545332395.46</v>
      </c>
      <c r="Y754" s="191"/>
      <c r="Z754" s="191"/>
      <c r="AA754" s="191">
        <v>1512960253.3399999</v>
      </c>
      <c r="AB754" s="191"/>
      <c r="AC754" s="191"/>
      <c r="AD754" s="192">
        <v>97.905166408527663</v>
      </c>
      <c r="AE754" s="192"/>
    </row>
    <row r="755" spans="2:31" ht="23.25" customHeight="1" x14ac:dyDescent="0.25">
      <c r="B755" s="5"/>
      <c r="C755" s="5"/>
      <c r="D755" s="6"/>
      <c r="E755" s="6"/>
      <c r="F755" s="6"/>
      <c r="G755" s="189" t="s">
        <v>600</v>
      </c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90" t="s">
        <v>599</v>
      </c>
      <c r="S755" s="190"/>
      <c r="T755" s="190"/>
      <c r="U755" s="4" t="s">
        <v>601</v>
      </c>
      <c r="V755" s="190"/>
      <c r="W755" s="190"/>
      <c r="X755" s="191">
        <v>1325041640.1500001</v>
      </c>
      <c r="Y755" s="191"/>
      <c r="Z755" s="191"/>
      <c r="AA755" s="191">
        <v>1315951181.6700001</v>
      </c>
      <c r="AB755" s="191"/>
      <c r="AC755" s="191"/>
      <c r="AD755" s="192">
        <v>99.313949222080979</v>
      </c>
      <c r="AE755" s="192"/>
    </row>
    <row r="756" spans="2:31" ht="23.25" customHeight="1" x14ac:dyDescent="0.25">
      <c r="B756" s="5"/>
      <c r="C756" s="5"/>
      <c r="D756" s="5"/>
      <c r="E756" s="5"/>
      <c r="F756" s="5"/>
      <c r="G756" s="189" t="s">
        <v>602</v>
      </c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90" t="s">
        <v>599</v>
      </c>
      <c r="S756" s="190"/>
      <c r="T756" s="190"/>
      <c r="U756" s="4" t="s">
        <v>603</v>
      </c>
      <c r="V756" s="190"/>
      <c r="W756" s="190"/>
      <c r="X756" s="191">
        <v>234301640.15000001</v>
      </c>
      <c r="Y756" s="191"/>
      <c r="Z756" s="191"/>
      <c r="AA756" s="191">
        <v>228321506.55000001</v>
      </c>
      <c r="AB756" s="191"/>
      <c r="AC756" s="191"/>
      <c r="AD756" s="192">
        <v>97.447677448535359</v>
      </c>
      <c r="AE756" s="192"/>
    </row>
    <row r="757" spans="2:31" ht="45.75" customHeight="1" x14ac:dyDescent="0.25">
      <c r="B757" s="5"/>
      <c r="C757" s="5"/>
      <c r="D757" s="5"/>
      <c r="E757" s="5"/>
      <c r="F757" s="5"/>
      <c r="G757" s="5"/>
      <c r="H757" s="189" t="s">
        <v>17</v>
      </c>
      <c r="I757" s="189"/>
      <c r="J757" s="189"/>
      <c r="K757" s="189"/>
      <c r="L757" s="189"/>
      <c r="M757" s="189"/>
      <c r="N757" s="189"/>
      <c r="O757" s="189"/>
      <c r="P757" s="189"/>
      <c r="Q757" s="189"/>
      <c r="R757" s="190" t="s">
        <v>599</v>
      </c>
      <c r="S757" s="190"/>
      <c r="T757" s="190"/>
      <c r="U757" s="4" t="s">
        <v>603</v>
      </c>
      <c r="V757" s="190" t="s">
        <v>18</v>
      </c>
      <c r="W757" s="190"/>
      <c r="X757" s="191">
        <v>3507627.95</v>
      </c>
      <c r="Y757" s="191"/>
      <c r="Z757" s="191"/>
      <c r="AA757" s="191">
        <v>2869595.53</v>
      </c>
      <c r="AB757" s="191"/>
      <c r="AC757" s="191"/>
      <c r="AD757" s="192">
        <v>81.810145514435177</v>
      </c>
      <c r="AE757" s="192"/>
    </row>
    <row r="758" spans="2:31" ht="15" customHeight="1" x14ac:dyDescent="0.25">
      <c r="B758" s="5"/>
      <c r="C758" s="5"/>
      <c r="D758" s="5"/>
      <c r="E758" s="5"/>
      <c r="F758" s="5"/>
      <c r="G758" s="5"/>
      <c r="H758" s="6"/>
      <c r="I758" s="189" t="s">
        <v>129</v>
      </c>
      <c r="J758" s="189"/>
      <c r="K758" s="189"/>
      <c r="L758" s="189"/>
      <c r="M758" s="189"/>
      <c r="N758" s="189"/>
      <c r="O758" s="189"/>
      <c r="P758" s="189"/>
      <c r="Q758" s="189"/>
      <c r="R758" s="190" t="s">
        <v>599</v>
      </c>
      <c r="S758" s="190"/>
      <c r="T758" s="190"/>
      <c r="U758" s="4" t="s">
        <v>603</v>
      </c>
      <c r="V758" s="190" t="s">
        <v>130</v>
      </c>
      <c r="W758" s="190"/>
      <c r="X758" s="191">
        <v>3507627.95</v>
      </c>
      <c r="Y758" s="191"/>
      <c r="Z758" s="191"/>
      <c r="AA758" s="191">
        <v>2869595.53</v>
      </c>
      <c r="AB758" s="191"/>
      <c r="AC758" s="191"/>
      <c r="AD758" s="192">
        <v>81.810145514435177</v>
      </c>
      <c r="AE758" s="192"/>
    </row>
    <row r="759" spans="2:31" ht="23.25" customHeight="1" x14ac:dyDescent="0.25">
      <c r="B759" s="5"/>
      <c r="C759" s="5"/>
      <c r="D759" s="5"/>
      <c r="E759" s="5"/>
      <c r="F759" s="5"/>
      <c r="G759" s="5"/>
      <c r="H759" s="189" t="s">
        <v>29</v>
      </c>
      <c r="I759" s="189"/>
      <c r="J759" s="189"/>
      <c r="K759" s="189"/>
      <c r="L759" s="189"/>
      <c r="M759" s="189"/>
      <c r="N759" s="189"/>
      <c r="O759" s="189"/>
      <c r="P759" s="189"/>
      <c r="Q759" s="189"/>
      <c r="R759" s="190" t="s">
        <v>599</v>
      </c>
      <c r="S759" s="190"/>
      <c r="T759" s="190"/>
      <c r="U759" s="4" t="s">
        <v>603</v>
      </c>
      <c r="V759" s="190" t="s">
        <v>30</v>
      </c>
      <c r="W759" s="190"/>
      <c r="X759" s="191">
        <v>22445830.82</v>
      </c>
      <c r="Y759" s="191"/>
      <c r="Z759" s="191"/>
      <c r="AA759" s="191">
        <v>18125509.530000001</v>
      </c>
      <c r="AB759" s="191"/>
      <c r="AC759" s="191"/>
      <c r="AD759" s="192">
        <v>80.752232676767548</v>
      </c>
      <c r="AE759" s="192"/>
    </row>
    <row r="760" spans="2:31" ht="23.25" customHeight="1" x14ac:dyDescent="0.25">
      <c r="B760" s="5"/>
      <c r="C760" s="5"/>
      <c r="D760" s="5"/>
      <c r="E760" s="5"/>
      <c r="F760" s="5"/>
      <c r="G760" s="5"/>
      <c r="H760" s="6"/>
      <c r="I760" s="189" t="s">
        <v>31</v>
      </c>
      <c r="J760" s="189"/>
      <c r="K760" s="189"/>
      <c r="L760" s="189"/>
      <c r="M760" s="189"/>
      <c r="N760" s="189"/>
      <c r="O760" s="189"/>
      <c r="P760" s="189"/>
      <c r="Q760" s="189"/>
      <c r="R760" s="190" t="s">
        <v>599</v>
      </c>
      <c r="S760" s="190"/>
      <c r="T760" s="190"/>
      <c r="U760" s="4" t="s">
        <v>603</v>
      </c>
      <c r="V760" s="190" t="s">
        <v>32</v>
      </c>
      <c r="W760" s="190"/>
      <c r="X760" s="191">
        <v>22445830.82</v>
      </c>
      <c r="Y760" s="191"/>
      <c r="Z760" s="191"/>
      <c r="AA760" s="191">
        <v>18125509.530000001</v>
      </c>
      <c r="AB760" s="191"/>
      <c r="AC760" s="191"/>
      <c r="AD760" s="192">
        <v>80.752232676767548</v>
      </c>
      <c r="AE760" s="192"/>
    </row>
    <row r="761" spans="2:31" ht="23.25" customHeight="1" x14ac:dyDescent="0.25">
      <c r="B761" s="5"/>
      <c r="C761" s="5"/>
      <c r="D761" s="5"/>
      <c r="E761" s="5"/>
      <c r="F761" s="5"/>
      <c r="G761" s="5"/>
      <c r="H761" s="189" t="s">
        <v>149</v>
      </c>
      <c r="I761" s="189"/>
      <c r="J761" s="189"/>
      <c r="K761" s="189"/>
      <c r="L761" s="189"/>
      <c r="M761" s="189"/>
      <c r="N761" s="189"/>
      <c r="O761" s="189"/>
      <c r="P761" s="189"/>
      <c r="Q761" s="189"/>
      <c r="R761" s="190" t="s">
        <v>599</v>
      </c>
      <c r="S761" s="190"/>
      <c r="T761" s="190"/>
      <c r="U761" s="4" t="s">
        <v>603</v>
      </c>
      <c r="V761" s="190" t="s">
        <v>150</v>
      </c>
      <c r="W761" s="190"/>
      <c r="X761" s="191">
        <v>207888106.80000001</v>
      </c>
      <c r="Y761" s="191"/>
      <c r="Z761" s="191"/>
      <c r="AA761" s="191">
        <v>206927770.56</v>
      </c>
      <c r="AB761" s="191"/>
      <c r="AC761" s="191"/>
      <c r="AD761" s="192">
        <v>99.538051380243743</v>
      </c>
      <c r="AE761" s="192"/>
    </row>
    <row r="762" spans="2:31" ht="15" customHeight="1" x14ac:dyDescent="0.25">
      <c r="B762" s="5"/>
      <c r="C762" s="5"/>
      <c r="D762" s="5"/>
      <c r="E762" s="5"/>
      <c r="F762" s="5"/>
      <c r="G762" s="5"/>
      <c r="H762" s="6"/>
      <c r="I762" s="189" t="s">
        <v>151</v>
      </c>
      <c r="J762" s="189"/>
      <c r="K762" s="189"/>
      <c r="L762" s="189"/>
      <c r="M762" s="189"/>
      <c r="N762" s="189"/>
      <c r="O762" s="189"/>
      <c r="P762" s="189"/>
      <c r="Q762" s="189"/>
      <c r="R762" s="190" t="s">
        <v>599</v>
      </c>
      <c r="S762" s="190"/>
      <c r="T762" s="190"/>
      <c r="U762" s="4" t="s">
        <v>603</v>
      </c>
      <c r="V762" s="190" t="s">
        <v>152</v>
      </c>
      <c r="W762" s="190"/>
      <c r="X762" s="191">
        <v>207888106.80000001</v>
      </c>
      <c r="Y762" s="191"/>
      <c r="Z762" s="191"/>
      <c r="AA762" s="191">
        <v>206927770.56</v>
      </c>
      <c r="AB762" s="191"/>
      <c r="AC762" s="191"/>
      <c r="AD762" s="192">
        <v>99.538051380243743</v>
      </c>
      <c r="AE762" s="192"/>
    </row>
    <row r="763" spans="2:31" ht="15" customHeight="1" x14ac:dyDescent="0.25">
      <c r="B763" s="5"/>
      <c r="C763" s="5"/>
      <c r="D763" s="5"/>
      <c r="E763" s="5"/>
      <c r="F763" s="5"/>
      <c r="G763" s="5"/>
      <c r="H763" s="189" t="s">
        <v>33</v>
      </c>
      <c r="I763" s="189"/>
      <c r="J763" s="189"/>
      <c r="K763" s="189"/>
      <c r="L763" s="189"/>
      <c r="M763" s="189"/>
      <c r="N763" s="189"/>
      <c r="O763" s="189"/>
      <c r="P763" s="189"/>
      <c r="Q763" s="189"/>
      <c r="R763" s="190" t="s">
        <v>599</v>
      </c>
      <c r="S763" s="190"/>
      <c r="T763" s="190"/>
      <c r="U763" s="4" t="s">
        <v>603</v>
      </c>
      <c r="V763" s="190" t="s">
        <v>34</v>
      </c>
      <c r="W763" s="190"/>
      <c r="X763" s="191">
        <v>460074.58</v>
      </c>
      <c r="Y763" s="191"/>
      <c r="Z763" s="191"/>
      <c r="AA763" s="191">
        <v>398630.93</v>
      </c>
      <c r="AB763" s="191"/>
      <c r="AC763" s="191"/>
      <c r="AD763" s="192">
        <v>86.644850058875235</v>
      </c>
      <c r="AE763" s="192"/>
    </row>
    <row r="764" spans="2:31" ht="15" customHeight="1" x14ac:dyDescent="0.25">
      <c r="B764" s="5"/>
      <c r="C764" s="5"/>
      <c r="D764" s="5"/>
      <c r="E764" s="5"/>
      <c r="F764" s="5"/>
      <c r="G764" s="5"/>
      <c r="H764" s="6"/>
      <c r="I764" s="189" t="s">
        <v>35</v>
      </c>
      <c r="J764" s="189"/>
      <c r="K764" s="189"/>
      <c r="L764" s="189"/>
      <c r="M764" s="189"/>
      <c r="N764" s="189"/>
      <c r="O764" s="189"/>
      <c r="P764" s="189"/>
      <c r="Q764" s="189"/>
      <c r="R764" s="190" t="s">
        <v>599</v>
      </c>
      <c r="S764" s="190"/>
      <c r="T764" s="190"/>
      <c r="U764" s="4" t="s">
        <v>603</v>
      </c>
      <c r="V764" s="190" t="s">
        <v>36</v>
      </c>
      <c r="W764" s="190"/>
      <c r="X764" s="191">
        <v>460074.58</v>
      </c>
      <c r="Y764" s="191"/>
      <c r="Z764" s="191"/>
      <c r="AA764" s="191">
        <v>398630.93</v>
      </c>
      <c r="AB764" s="191"/>
      <c r="AC764" s="191"/>
      <c r="AD764" s="192">
        <v>86.644850058875235</v>
      </c>
      <c r="AE764" s="192"/>
    </row>
    <row r="765" spans="2:31" ht="124.5" customHeight="1" x14ac:dyDescent="0.25">
      <c r="B765" s="5"/>
      <c r="C765" s="5"/>
      <c r="D765" s="5"/>
      <c r="E765" s="5"/>
      <c r="F765" s="5"/>
      <c r="G765" s="189" t="s">
        <v>604</v>
      </c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90" t="s">
        <v>599</v>
      </c>
      <c r="S765" s="190"/>
      <c r="T765" s="190"/>
      <c r="U765" s="4" t="s">
        <v>605</v>
      </c>
      <c r="V765" s="190"/>
      <c r="W765" s="190"/>
      <c r="X765" s="191">
        <v>45622000</v>
      </c>
      <c r="Y765" s="191"/>
      <c r="Z765" s="191"/>
      <c r="AA765" s="191">
        <v>45359085.350000001</v>
      </c>
      <c r="AB765" s="191"/>
      <c r="AC765" s="191"/>
      <c r="AD765" s="192">
        <v>99.423710819341551</v>
      </c>
      <c r="AE765" s="192"/>
    </row>
    <row r="766" spans="2:31" ht="45.75" customHeight="1" x14ac:dyDescent="0.25">
      <c r="B766" s="5"/>
      <c r="C766" s="5"/>
      <c r="D766" s="5"/>
      <c r="E766" s="5"/>
      <c r="F766" s="5"/>
      <c r="G766" s="5"/>
      <c r="H766" s="189" t="s">
        <v>17</v>
      </c>
      <c r="I766" s="189"/>
      <c r="J766" s="189"/>
      <c r="K766" s="189"/>
      <c r="L766" s="189"/>
      <c r="M766" s="189"/>
      <c r="N766" s="189"/>
      <c r="O766" s="189"/>
      <c r="P766" s="189"/>
      <c r="Q766" s="189"/>
      <c r="R766" s="190" t="s">
        <v>599</v>
      </c>
      <c r="S766" s="190"/>
      <c r="T766" s="190"/>
      <c r="U766" s="4" t="s">
        <v>605</v>
      </c>
      <c r="V766" s="190" t="s">
        <v>18</v>
      </c>
      <c r="W766" s="190"/>
      <c r="X766" s="191">
        <v>1641000</v>
      </c>
      <c r="Y766" s="191"/>
      <c r="Z766" s="191"/>
      <c r="AA766" s="191">
        <v>1378085.35</v>
      </c>
      <c r="AB766" s="191"/>
      <c r="AC766" s="191"/>
      <c r="AD766" s="192">
        <v>83.978388177940289</v>
      </c>
      <c r="AE766" s="192"/>
    </row>
    <row r="767" spans="2:31" ht="15" customHeight="1" x14ac:dyDescent="0.25">
      <c r="B767" s="5"/>
      <c r="C767" s="5"/>
      <c r="D767" s="5"/>
      <c r="E767" s="5"/>
      <c r="F767" s="5"/>
      <c r="G767" s="5"/>
      <c r="H767" s="6"/>
      <c r="I767" s="189" t="s">
        <v>129</v>
      </c>
      <c r="J767" s="189"/>
      <c r="K767" s="189"/>
      <c r="L767" s="189"/>
      <c r="M767" s="189"/>
      <c r="N767" s="189"/>
      <c r="O767" s="189"/>
      <c r="P767" s="189"/>
      <c r="Q767" s="189"/>
      <c r="R767" s="190" t="s">
        <v>599</v>
      </c>
      <c r="S767" s="190"/>
      <c r="T767" s="190"/>
      <c r="U767" s="4" t="s">
        <v>605</v>
      </c>
      <c r="V767" s="190" t="s">
        <v>130</v>
      </c>
      <c r="W767" s="190"/>
      <c r="X767" s="191">
        <v>1641000</v>
      </c>
      <c r="Y767" s="191"/>
      <c r="Z767" s="191"/>
      <c r="AA767" s="191">
        <v>1378085.35</v>
      </c>
      <c r="AB767" s="191"/>
      <c r="AC767" s="191"/>
      <c r="AD767" s="192">
        <v>83.978388177940289</v>
      </c>
      <c r="AE767" s="192"/>
    </row>
    <row r="768" spans="2:31" ht="23.25" customHeight="1" x14ac:dyDescent="0.25">
      <c r="B768" s="5"/>
      <c r="C768" s="5"/>
      <c r="D768" s="5"/>
      <c r="E768" s="5"/>
      <c r="F768" s="5"/>
      <c r="G768" s="5"/>
      <c r="H768" s="189" t="s">
        <v>149</v>
      </c>
      <c r="I768" s="189"/>
      <c r="J768" s="189"/>
      <c r="K768" s="189"/>
      <c r="L768" s="189"/>
      <c r="M768" s="189"/>
      <c r="N768" s="189"/>
      <c r="O768" s="189"/>
      <c r="P768" s="189"/>
      <c r="Q768" s="189"/>
      <c r="R768" s="190" t="s">
        <v>599</v>
      </c>
      <c r="S768" s="190"/>
      <c r="T768" s="190"/>
      <c r="U768" s="4" t="s">
        <v>605</v>
      </c>
      <c r="V768" s="190" t="s">
        <v>150</v>
      </c>
      <c r="W768" s="190"/>
      <c r="X768" s="191">
        <v>43981000</v>
      </c>
      <c r="Y768" s="191"/>
      <c r="Z768" s="191"/>
      <c r="AA768" s="191">
        <v>43981000</v>
      </c>
      <c r="AB768" s="191"/>
      <c r="AC768" s="191"/>
      <c r="AD768" s="192">
        <v>100</v>
      </c>
      <c r="AE768" s="192"/>
    </row>
    <row r="769" spans="2:31" ht="15" customHeight="1" x14ac:dyDescent="0.25">
      <c r="B769" s="5"/>
      <c r="C769" s="5"/>
      <c r="D769" s="5"/>
      <c r="E769" s="5"/>
      <c r="F769" s="5"/>
      <c r="G769" s="5"/>
      <c r="H769" s="6"/>
      <c r="I769" s="189" t="s">
        <v>151</v>
      </c>
      <c r="J769" s="189"/>
      <c r="K769" s="189"/>
      <c r="L769" s="189"/>
      <c r="M769" s="189"/>
      <c r="N769" s="189"/>
      <c r="O769" s="189"/>
      <c r="P769" s="189"/>
      <c r="Q769" s="189"/>
      <c r="R769" s="190" t="s">
        <v>599</v>
      </c>
      <c r="S769" s="190"/>
      <c r="T769" s="190"/>
      <c r="U769" s="4" t="s">
        <v>605</v>
      </c>
      <c r="V769" s="190" t="s">
        <v>152</v>
      </c>
      <c r="W769" s="190"/>
      <c r="X769" s="191">
        <v>43981000</v>
      </c>
      <c r="Y769" s="191"/>
      <c r="Z769" s="191"/>
      <c r="AA769" s="191">
        <v>43981000</v>
      </c>
      <c r="AB769" s="191"/>
      <c r="AC769" s="191"/>
      <c r="AD769" s="192">
        <v>100</v>
      </c>
      <c r="AE769" s="192"/>
    </row>
    <row r="770" spans="2:31" ht="102" customHeight="1" x14ac:dyDescent="0.25">
      <c r="B770" s="5"/>
      <c r="C770" s="5"/>
      <c r="D770" s="5"/>
      <c r="E770" s="5"/>
      <c r="F770" s="5"/>
      <c r="G770" s="189" t="s">
        <v>606</v>
      </c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90" t="s">
        <v>599</v>
      </c>
      <c r="S770" s="190"/>
      <c r="T770" s="190"/>
      <c r="U770" s="4" t="s">
        <v>607</v>
      </c>
      <c r="V770" s="190"/>
      <c r="W770" s="190"/>
      <c r="X770" s="191">
        <v>1037321000</v>
      </c>
      <c r="Y770" s="191"/>
      <c r="Z770" s="191"/>
      <c r="AA770" s="191">
        <v>1034476589.77</v>
      </c>
      <c r="AB770" s="191"/>
      <c r="AC770" s="191"/>
      <c r="AD770" s="192">
        <v>99.725792668807429</v>
      </c>
      <c r="AE770" s="192"/>
    </row>
    <row r="771" spans="2:31" ht="45.75" customHeight="1" x14ac:dyDescent="0.25">
      <c r="B771" s="5"/>
      <c r="C771" s="5"/>
      <c r="D771" s="5"/>
      <c r="E771" s="5"/>
      <c r="F771" s="5"/>
      <c r="G771" s="5"/>
      <c r="H771" s="189" t="s">
        <v>17</v>
      </c>
      <c r="I771" s="189"/>
      <c r="J771" s="189"/>
      <c r="K771" s="189"/>
      <c r="L771" s="189"/>
      <c r="M771" s="189"/>
      <c r="N771" s="189"/>
      <c r="O771" s="189"/>
      <c r="P771" s="189"/>
      <c r="Q771" s="189"/>
      <c r="R771" s="190" t="s">
        <v>599</v>
      </c>
      <c r="S771" s="190"/>
      <c r="T771" s="190"/>
      <c r="U771" s="4" t="s">
        <v>607</v>
      </c>
      <c r="V771" s="190" t="s">
        <v>18</v>
      </c>
      <c r="W771" s="190"/>
      <c r="X771" s="191">
        <v>68812868.079999998</v>
      </c>
      <c r="Y771" s="191"/>
      <c r="Z771" s="191"/>
      <c r="AA771" s="191">
        <v>67436562.049999997</v>
      </c>
      <c r="AB771" s="191"/>
      <c r="AC771" s="191"/>
      <c r="AD771" s="192">
        <v>97.999929274274763</v>
      </c>
      <c r="AE771" s="192"/>
    </row>
    <row r="772" spans="2:31" ht="15" customHeight="1" x14ac:dyDescent="0.25">
      <c r="B772" s="5"/>
      <c r="C772" s="5"/>
      <c r="D772" s="5"/>
      <c r="E772" s="5"/>
      <c r="F772" s="5"/>
      <c r="G772" s="5"/>
      <c r="H772" s="6"/>
      <c r="I772" s="189" t="s">
        <v>129</v>
      </c>
      <c r="J772" s="189"/>
      <c r="K772" s="189"/>
      <c r="L772" s="189"/>
      <c r="M772" s="189"/>
      <c r="N772" s="189"/>
      <c r="O772" s="189"/>
      <c r="P772" s="189"/>
      <c r="Q772" s="189"/>
      <c r="R772" s="190" t="s">
        <v>599</v>
      </c>
      <c r="S772" s="190"/>
      <c r="T772" s="190"/>
      <c r="U772" s="4" t="s">
        <v>607</v>
      </c>
      <c r="V772" s="190" t="s">
        <v>130</v>
      </c>
      <c r="W772" s="190"/>
      <c r="X772" s="191">
        <v>68812868.079999998</v>
      </c>
      <c r="Y772" s="191"/>
      <c r="Z772" s="191"/>
      <c r="AA772" s="191">
        <v>67436562.049999997</v>
      </c>
      <c r="AB772" s="191"/>
      <c r="AC772" s="191"/>
      <c r="AD772" s="192">
        <v>97.999929274274763</v>
      </c>
      <c r="AE772" s="192"/>
    </row>
    <row r="773" spans="2:31" ht="23.25" customHeight="1" x14ac:dyDescent="0.25">
      <c r="B773" s="5"/>
      <c r="C773" s="5"/>
      <c r="D773" s="5"/>
      <c r="E773" s="5"/>
      <c r="F773" s="5"/>
      <c r="G773" s="5"/>
      <c r="H773" s="189" t="s">
        <v>29</v>
      </c>
      <c r="I773" s="189"/>
      <c r="J773" s="189"/>
      <c r="K773" s="189"/>
      <c r="L773" s="189"/>
      <c r="M773" s="189"/>
      <c r="N773" s="189"/>
      <c r="O773" s="189"/>
      <c r="P773" s="189"/>
      <c r="Q773" s="189"/>
      <c r="R773" s="190" t="s">
        <v>599</v>
      </c>
      <c r="S773" s="190"/>
      <c r="T773" s="190"/>
      <c r="U773" s="4" t="s">
        <v>607</v>
      </c>
      <c r="V773" s="190" t="s">
        <v>30</v>
      </c>
      <c r="W773" s="190"/>
      <c r="X773" s="191">
        <v>662000</v>
      </c>
      <c r="Y773" s="191"/>
      <c r="Z773" s="191"/>
      <c r="AA773" s="191">
        <v>619248.91</v>
      </c>
      <c r="AB773" s="191"/>
      <c r="AC773" s="191"/>
      <c r="AD773" s="192">
        <v>93.542131419939579</v>
      </c>
      <c r="AE773" s="192"/>
    </row>
    <row r="774" spans="2:31" ht="23.25" customHeight="1" x14ac:dyDescent="0.25">
      <c r="B774" s="5"/>
      <c r="C774" s="5"/>
      <c r="D774" s="5"/>
      <c r="E774" s="5"/>
      <c r="F774" s="5"/>
      <c r="G774" s="5"/>
      <c r="H774" s="6"/>
      <c r="I774" s="189" t="s">
        <v>31</v>
      </c>
      <c r="J774" s="189"/>
      <c r="K774" s="189"/>
      <c r="L774" s="189"/>
      <c r="M774" s="189"/>
      <c r="N774" s="189"/>
      <c r="O774" s="189"/>
      <c r="P774" s="189"/>
      <c r="Q774" s="189"/>
      <c r="R774" s="190" t="s">
        <v>599</v>
      </c>
      <c r="S774" s="190"/>
      <c r="T774" s="190"/>
      <c r="U774" s="4" t="s">
        <v>607</v>
      </c>
      <c r="V774" s="190" t="s">
        <v>32</v>
      </c>
      <c r="W774" s="190"/>
      <c r="X774" s="191">
        <v>662000</v>
      </c>
      <c r="Y774" s="191"/>
      <c r="Z774" s="191"/>
      <c r="AA774" s="191">
        <v>619248.91</v>
      </c>
      <c r="AB774" s="191"/>
      <c r="AC774" s="191"/>
      <c r="AD774" s="192">
        <v>93.542131419939579</v>
      </c>
      <c r="AE774" s="192"/>
    </row>
    <row r="775" spans="2:31" ht="23.25" customHeight="1" x14ac:dyDescent="0.25">
      <c r="B775" s="5"/>
      <c r="C775" s="5"/>
      <c r="D775" s="5"/>
      <c r="E775" s="5"/>
      <c r="F775" s="5"/>
      <c r="G775" s="5"/>
      <c r="H775" s="189" t="s">
        <v>149</v>
      </c>
      <c r="I775" s="189"/>
      <c r="J775" s="189"/>
      <c r="K775" s="189"/>
      <c r="L775" s="189"/>
      <c r="M775" s="189"/>
      <c r="N775" s="189"/>
      <c r="O775" s="189"/>
      <c r="P775" s="189"/>
      <c r="Q775" s="189"/>
      <c r="R775" s="190" t="s">
        <v>599</v>
      </c>
      <c r="S775" s="190"/>
      <c r="T775" s="190"/>
      <c r="U775" s="4" t="s">
        <v>607</v>
      </c>
      <c r="V775" s="190" t="s">
        <v>150</v>
      </c>
      <c r="W775" s="190"/>
      <c r="X775" s="191">
        <v>967846131.91999996</v>
      </c>
      <c r="Y775" s="191"/>
      <c r="Z775" s="191"/>
      <c r="AA775" s="191">
        <v>966420778.80999994</v>
      </c>
      <c r="AB775" s="191"/>
      <c r="AC775" s="191"/>
      <c r="AD775" s="192">
        <v>99.852729368544104</v>
      </c>
      <c r="AE775" s="192"/>
    </row>
    <row r="776" spans="2:31" ht="15" customHeight="1" x14ac:dyDescent="0.25">
      <c r="B776" s="5"/>
      <c r="C776" s="5"/>
      <c r="D776" s="5"/>
      <c r="E776" s="5"/>
      <c r="F776" s="5"/>
      <c r="G776" s="5"/>
      <c r="H776" s="6"/>
      <c r="I776" s="189" t="s">
        <v>151</v>
      </c>
      <c r="J776" s="189"/>
      <c r="K776" s="189"/>
      <c r="L776" s="189"/>
      <c r="M776" s="189"/>
      <c r="N776" s="189"/>
      <c r="O776" s="189"/>
      <c r="P776" s="189"/>
      <c r="Q776" s="189"/>
      <c r="R776" s="190" t="s">
        <v>599</v>
      </c>
      <c r="S776" s="190"/>
      <c r="T776" s="190"/>
      <c r="U776" s="4" t="s">
        <v>607</v>
      </c>
      <c r="V776" s="190" t="s">
        <v>152</v>
      </c>
      <c r="W776" s="190"/>
      <c r="X776" s="191">
        <v>967846131.91999996</v>
      </c>
      <c r="Y776" s="191"/>
      <c r="Z776" s="191"/>
      <c r="AA776" s="191">
        <v>966420778.80999994</v>
      </c>
      <c r="AB776" s="191"/>
      <c r="AC776" s="191"/>
      <c r="AD776" s="192">
        <v>99.852729368544104</v>
      </c>
      <c r="AE776" s="192"/>
    </row>
    <row r="777" spans="2:31" ht="90.75" customHeight="1" x14ac:dyDescent="0.25">
      <c r="B777" s="5"/>
      <c r="C777" s="5"/>
      <c r="D777" s="5"/>
      <c r="E777" s="5"/>
      <c r="F777" s="5"/>
      <c r="G777" s="189" t="s">
        <v>608</v>
      </c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90" t="s">
        <v>599</v>
      </c>
      <c r="S777" s="190"/>
      <c r="T777" s="190"/>
      <c r="U777" s="4" t="s">
        <v>609</v>
      </c>
      <c r="V777" s="190"/>
      <c r="W777" s="190"/>
      <c r="X777" s="191">
        <v>6797000</v>
      </c>
      <c r="Y777" s="191"/>
      <c r="Z777" s="191"/>
      <c r="AA777" s="191">
        <v>6794000</v>
      </c>
      <c r="AB777" s="191"/>
      <c r="AC777" s="191"/>
      <c r="AD777" s="192">
        <v>99.955862880682659</v>
      </c>
      <c r="AE777" s="192"/>
    </row>
    <row r="778" spans="2:31" ht="23.25" customHeight="1" x14ac:dyDescent="0.25">
      <c r="B778" s="5"/>
      <c r="C778" s="5"/>
      <c r="D778" s="5"/>
      <c r="E778" s="5"/>
      <c r="F778" s="5"/>
      <c r="G778" s="5"/>
      <c r="H778" s="189" t="s">
        <v>149</v>
      </c>
      <c r="I778" s="189"/>
      <c r="J778" s="189"/>
      <c r="K778" s="189"/>
      <c r="L778" s="189"/>
      <c r="M778" s="189"/>
      <c r="N778" s="189"/>
      <c r="O778" s="189"/>
      <c r="P778" s="189"/>
      <c r="Q778" s="189"/>
      <c r="R778" s="190" t="s">
        <v>599</v>
      </c>
      <c r="S778" s="190"/>
      <c r="T778" s="190"/>
      <c r="U778" s="4" t="s">
        <v>609</v>
      </c>
      <c r="V778" s="190" t="s">
        <v>150</v>
      </c>
      <c r="W778" s="190"/>
      <c r="X778" s="191">
        <v>6797000</v>
      </c>
      <c r="Y778" s="191"/>
      <c r="Z778" s="191"/>
      <c r="AA778" s="191">
        <v>6794000</v>
      </c>
      <c r="AB778" s="191"/>
      <c r="AC778" s="191"/>
      <c r="AD778" s="192">
        <v>99.955862880682659</v>
      </c>
      <c r="AE778" s="192"/>
    </row>
    <row r="779" spans="2:31" ht="34.5" customHeight="1" x14ac:dyDescent="0.25">
      <c r="B779" s="5"/>
      <c r="C779" s="5"/>
      <c r="D779" s="5"/>
      <c r="E779" s="5"/>
      <c r="F779" s="5"/>
      <c r="G779" s="5"/>
      <c r="H779" s="6"/>
      <c r="I779" s="189" t="s">
        <v>610</v>
      </c>
      <c r="J779" s="189"/>
      <c r="K779" s="189"/>
      <c r="L779" s="189"/>
      <c r="M779" s="189"/>
      <c r="N779" s="189"/>
      <c r="O779" s="189"/>
      <c r="P779" s="189"/>
      <c r="Q779" s="189"/>
      <c r="R779" s="190" t="s">
        <v>599</v>
      </c>
      <c r="S779" s="190"/>
      <c r="T779" s="190"/>
      <c r="U779" s="4" t="s">
        <v>609</v>
      </c>
      <c r="V779" s="190" t="s">
        <v>611</v>
      </c>
      <c r="W779" s="190"/>
      <c r="X779" s="191">
        <v>6797000</v>
      </c>
      <c r="Y779" s="191"/>
      <c r="Z779" s="191"/>
      <c r="AA779" s="191">
        <v>6794000</v>
      </c>
      <c r="AB779" s="191"/>
      <c r="AC779" s="191"/>
      <c r="AD779" s="192">
        <v>99.955862880682659</v>
      </c>
      <c r="AE779" s="192"/>
    </row>
    <row r="780" spans="2:31" ht="102" customHeight="1" x14ac:dyDescent="0.25">
      <c r="B780" s="5"/>
      <c r="C780" s="5"/>
      <c r="D780" s="5"/>
      <c r="E780" s="5"/>
      <c r="F780" s="5"/>
      <c r="G780" s="189" t="s">
        <v>612</v>
      </c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90" t="s">
        <v>599</v>
      </c>
      <c r="S780" s="190"/>
      <c r="T780" s="190"/>
      <c r="U780" s="4" t="s">
        <v>613</v>
      </c>
      <c r="V780" s="190"/>
      <c r="W780" s="190"/>
      <c r="X780" s="191">
        <v>1000000</v>
      </c>
      <c r="Y780" s="191"/>
      <c r="Z780" s="191"/>
      <c r="AA780" s="191">
        <v>1000000</v>
      </c>
      <c r="AB780" s="191"/>
      <c r="AC780" s="191"/>
      <c r="AD780" s="192">
        <v>100</v>
      </c>
      <c r="AE780" s="192"/>
    </row>
    <row r="781" spans="2:31" ht="23.25" customHeight="1" x14ac:dyDescent="0.25">
      <c r="B781" s="5"/>
      <c r="C781" s="5"/>
      <c r="D781" s="5"/>
      <c r="E781" s="5"/>
      <c r="F781" s="5"/>
      <c r="G781" s="5"/>
      <c r="H781" s="189" t="s">
        <v>149</v>
      </c>
      <c r="I781" s="189"/>
      <c r="J781" s="189"/>
      <c r="K781" s="189"/>
      <c r="L781" s="189"/>
      <c r="M781" s="189"/>
      <c r="N781" s="189"/>
      <c r="O781" s="189"/>
      <c r="P781" s="189"/>
      <c r="Q781" s="189"/>
      <c r="R781" s="190" t="s">
        <v>599</v>
      </c>
      <c r="S781" s="190"/>
      <c r="T781" s="190"/>
      <c r="U781" s="4" t="s">
        <v>613</v>
      </c>
      <c r="V781" s="190" t="s">
        <v>150</v>
      </c>
      <c r="W781" s="190"/>
      <c r="X781" s="191">
        <v>1000000</v>
      </c>
      <c r="Y781" s="191"/>
      <c r="Z781" s="191"/>
      <c r="AA781" s="191">
        <v>1000000</v>
      </c>
      <c r="AB781" s="191"/>
      <c r="AC781" s="191"/>
      <c r="AD781" s="192">
        <v>100</v>
      </c>
      <c r="AE781" s="192"/>
    </row>
    <row r="782" spans="2:31" ht="34.5" customHeight="1" x14ac:dyDescent="0.25">
      <c r="B782" s="5"/>
      <c r="C782" s="5"/>
      <c r="D782" s="5"/>
      <c r="E782" s="5"/>
      <c r="F782" s="5"/>
      <c r="G782" s="5"/>
      <c r="H782" s="6"/>
      <c r="I782" s="189" t="s">
        <v>610</v>
      </c>
      <c r="J782" s="189"/>
      <c r="K782" s="189"/>
      <c r="L782" s="189"/>
      <c r="M782" s="189"/>
      <c r="N782" s="189"/>
      <c r="O782" s="189"/>
      <c r="P782" s="189"/>
      <c r="Q782" s="189"/>
      <c r="R782" s="190" t="s">
        <v>599</v>
      </c>
      <c r="S782" s="190"/>
      <c r="T782" s="190"/>
      <c r="U782" s="4" t="s">
        <v>613</v>
      </c>
      <c r="V782" s="190" t="s">
        <v>611</v>
      </c>
      <c r="W782" s="190"/>
      <c r="X782" s="191">
        <v>1000000</v>
      </c>
      <c r="Y782" s="191"/>
      <c r="Z782" s="191"/>
      <c r="AA782" s="191">
        <v>1000000</v>
      </c>
      <c r="AB782" s="191"/>
      <c r="AC782" s="191"/>
      <c r="AD782" s="192">
        <v>100</v>
      </c>
      <c r="AE782" s="192"/>
    </row>
    <row r="783" spans="2:31" ht="45.75" customHeight="1" x14ac:dyDescent="0.25">
      <c r="B783" s="5"/>
      <c r="C783" s="5"/>
      <c r="D783" s="6"/>
      <c r="E783" s="6"/>
      <c r="F783" s="6"/>
      <c r="G783" s="189" t="s">
        <v>51</v>
      </c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90" t="s">
        <v>599</v>
      </c>
      <c r="S783" s="190"/>
      <c r="T783" s="190"/>
      <c r="U783" s="4" t="s">
        <v>52</v>
      </c>
      <c r="V783" s="190"/>
      <c r="W783" s="190"/>
      <c r="X783" s="191">
        <v>117297586.16</v>
      </c>
      <c r="Y783" s="191"/>
      <c r="Z783" s="191"/>
      <c r="AA783" s="191">
        <v>108945092.73</v>
      </c>
      <c r="AB783" s="191"/>
      <c r="AC783" s="191"/>
      <c r="AD783" s="192">
        <v>92.879228206276338</v>
      </c>
      <c r="AE783" s="192"/>
    </row>
    <row r="784" spans="2:31" ht="34.5" customHeight="1" x14ac:dyDescent="0.25">
      <c r="B784" s="5"/>
      <c r="C784" s="5"/>
      <c r="D784" s="5"/>
      <c r="E784" s="5"/>
      <c r="F784" s="5"/>
      <c r="G784" s="189" t="s">
        <v>614</v>
      </c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90" t="s">
        <v>599</v>
      </c>
      <c r="S784" s="190"/>
      <c r="T784" s="190"/>
      <c r="U784" s="4" t="s">
        <v>615</v>
      </c>
      <c r="V784" s="190"/>
      <c r="W784" s="190"/>
      <c r="X784" s="191">
        <v>121000</v>
      </c>
      <c r="Y784" s="191"/>
      <c r="Z784" s="191"/>
      <c r="AA784" s="191">
        <v>22235.86</v>
      </c>
      <c r="AB784" s="191"/>
      <c r="AC784" s="191"/>
      <c r="AD784" s="192">
        <v>18.376743801652893</v>
      </c>
      <c r="AE784" s="192"/>
    </row>
    <row r="785" spans="2:31" ht="15" customHeight="1" x14ac:dyDescent="0.25">
      <c r="B785" s="5"/>
      <c r="C785" s="5"/>
      <c r="D785" s="5"/>
      <c r="E785" s="5"/>
      <c r="F785" s="5"/>
      <c r="G785" s="5"/>
      <c r="H785" s="189" t="s">
        <v>91</v>
      </c>
      <c r="I785" s="189"/>
      <c r="J785" s="189"/>
      <c r="K785" s="189"/>
      <c r="L785" s="189"/>
      <c r="M785" s="189"/>
      <c r="N785" s="189"/>
      <c r="O785" s="189"/>
      <c r="P785" s="189"/>
      <c r="Q785" s="189"/>
      <c r="R785" s="190" t="s">
        <v>599</v>
      </c>
      <c r="S785" s="190"/>
      <c r="T785" s="190"/>
      <c r="U785" s="4" t="s">
        <v>615</v>
      </c>
      <c r="V785" s="190" t="s">
        <v>92</v>
      </c>
      <c r="W785" s="190"/>
      <c r="X785" s="191">
        <v>71385.02</v>
      </c>
      <c r="Y785" s="191"/>
      <c r="Z785" s="191"/>
      <c r="AA785" s="191">
        <v>2746.02</v>
      </c>
      <c r="AB785" s="191"/>
      <c r="AC785" s="191"/>
      <c r="AD785" s="192">
        <v>3.8467734547108066</v>
      </c>
      <c r="AE785" s="192"/>
    </row>
    <row r="786" spans="2:31" ht="23.25" customHeight="1" x14ac:dyDescent="0.25">
      <c r="B786" s="5"/>
      <c r="C786" s="5"/>
      <c r="D786" s="5"/>
      <c r="E786" s="5"/>
      <c r="F786" s="5"/>
      <c r="G786" s="5"/>
      <c r="H786" s="6"/>
      <c r="I786" s="189" t="s">
        <v>93</v>
      </c>
      <c r="J786" s="189"/>
      <c r="K786" s="189"/>
      <c r="L786" s="189"/>
      <c r="M786" s="189"/>
      <c r="N786" s="189"/>
      <c r="O786" s="189"/>
      <c r="P786" s="189"/>
      <c r="Q786" s="189"/>
      <c r="R786" s="190" t="s">
        <v>599</v>
      </c>
      <c r="S786" s="190"/>
      <c r="T786" s="190"/>
      <c r="U786" s="4" t="s">
        <v>615</v>
      </c>
      <c r="V786" s="190" t="s">
        <v>94</v>
      </c>
      <c r="W786" s="190"/>
      <c r="X786" s="191">
        <v>71385.02</v>
      </c>
      <c r="Y786" s="191"/>
      <c r="Z786" s="191"/>
      <c r="AA786" s="191">
        <v>2746.02</v>
      </c>
      <c r="AB786" s="191"/>
      <c r="AC786" s="191"/>
      <c r="AD786" s="192">
        <v>3.8467734547108066</v>
      </c>
      <c r="AE786" s="192"/>
    </row>
    <row r="787" spans="2:31" ht="23.25" customHeight="1" x14ac:dyDescent="0.25">
      <c r="B787" s="5"/>
      <c r="C787" s="5"/>
      <c r="D787" s="5"/>
      <c r="E787" s="5"/>
      <c r="F787" s="5"/>
      <c r="G787" s="5"/>
      <c r="H787" s="189" t="s">
        <v>149</v>
      </c>
      <c r="I787" s="189"/>
      <c r="J787" s="189"/>
      <c r="K787" s="189"/>
      <c r="L787" s="189"/>
      <c r="M787" s="189"/>
      <c r="N787" s="189"/>
      <c r="O787" s="189"/>
      <c r="P787" s="189"/>
      <c r="Q787" s="189"/>
      <c r="R787" s="190" t="s">
        <v>599</v>
      </c>
      <c r="S787" s="190"/>
      <c r="T787" s="190"/>
      <c r="U787" s="4" t="s">
        <v>615</v>
      </c>
      <c r="V787" s="190" t="s">
        <v>150</v>
      </c>
      <c r="W787" s="190"/>
      <c r="X787" s="191">
        <v>49614.98</v>
      </c>
      <c r="Y787" s="191"/>
      <c r="Z787" s="191"/>
      <c r="AA787" s="191">
        <v>19489.84</v>
      </c>
      <c r="AB787" s="191"/>
      <c r="AC787" s="191"/>
      <c r="AD787" s="192">
        <v>39.282168409621448</v>
      </c>
      <c r="AE787" s="192"/>
    </row>
    <row r="788" spans="2:31" ht="15" customHeight="1" x14ac:dyDescent="0.25">
      <c r="B788" s="5"/>
      <c r="C788" s="5"/>
      <c r="D788" s="5"/>
      <c r="E788" s="5"/>
      <c r="F788" s="5"/>
      <c r="G788" s="5"/>
      <c r="H788" s="6"/>
      <c r="I788" s="189" t="s">
        <v>151</v>
      </c>
      <c r="J788" s="189"/>
      <c r="K788" s="189"/>
      <c r="L788" s="189"/>
      <c r="M788" s="189"/>
      <c r="N788" s="189"/>
      <c r="O788" s="189"/>
      <c r="P788" s="189"/>
      <c r="Q788" s="189"/>
      <c r="R788" s="190" t="s">
        <v>599</v>
      </c>
      <c r="S788" s="190"/>
      <c r="T788" s="190"/>
      <c r="U788" s="4" t="s">
        <v>615</v>
      </c>
      <c r="V788" s="190" t="s">
        <v>152</v>
      </c>
      <c r="W788" s="190"/>
      <c r="X788" s="191">
        <v>49614.98</v>
      </c>
      <c r="Y788" s="191"/>
      <c r="Z788" s="191"/>
      <c r="AA788" s="191">
        <v>19489.84</v>
      </c>
      <c r="AB788" s="191"/>
      <c r="AC788" s="191"/>
      <c r="AD788" s="192">
        <v>39.282168409621448</v>
      </c>
      <c r="AE788" s="192"/>
    </row>
    <row r="789" spans="2:31" ht="34.5" customHeight="1" x14ac:dyDescent="0.25">
      <c r="B789" s="5"/>
      <c r="C789" s="5"/>
      <c r="D789" s="5"/>
      <c r="E789" s="5"/>
      <c r="F789" s="5"/>
      <c r="G789" s="189" t="s">
        <v>616</v>
      </c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90" t="s">
        <v>599</v>
      </c>
      <c r="S789" s="190"/>
      <c r="T789" s="190"/>
      <c r="U789" s="4" t="s">
        <v>617</v>
      </c>
      <c r="V789" s="190"/>
      <c r="W789" s="190"/>
      <c r="X789" s="191">
        <v>1084000</v>
      </c>
      <c r="Y789" s="191"/>
      <c r="Z789" s="191"/>
      <c r="AA789" s="191">
        <v>581461.9</v>
      </c>
      <c r="AB789" s="191"/>
      <c r="AC789" s="191"/>
      <c r="AD789" s="192">
        <v>53.640396678966795</v>
      </c>
      <c r="AE789" s="192"/>
    </row>
    <row r="790" spans="2:31" ht="23.25" customHeight="1" x14ac:dyDescent="0.25">
      <c r="B790" s="5"/>
      <c r="C790" s="5"/>
      <c r="D790" s="5"/>
      <c r="E790" s="5"/>
      <c r="F790" s="5"/>
      <c r="G790" s="5"/>
      <c r="H790" s="189" t="s">
        <v>29</v>
      </c>
      <c r="I790" s="189"/>
      <c r="J790" s="189"/>
      <c r="K790" s="189"/>
      <c r="L790" s="189"/>
      <c r="M790" s="189"/>
      <c r="N790" s="189"/>
      <c r="O790" s="189"/>
      <c r="P790" s="189"/>
      <c r="Q790" s="189"/>
      <c r="R790" s="190" t="s">
        <v>599</v>
      </c>
      <c r="S790" s="190"/>
      <c r="T790" s="190"/>
      <c r="U790" s="4" t="s">
        <v>617</v>
      </c>
      <c r="V790" s="190" t="s">
        <v>30</v>
      </c>
      <c r="W790" s="190"/>
      <c r="X790" s="191">
        <v>1084000</v>
      </c>
      <c r="Y790" s="191"/>
      <c r="Z790" s="191"/>
      <c r="AA790" s="191">
        <v>581461.9</v>
      </c>
      <c r="AB790" s="191"/>
      <c r="AC790" s="191"/>
      <c r="AD790" s="192">
        <v>53.640396678966795</v>
      </c>
      <c r="AE790" s="192"/>
    </row>
    <row r="791" spans="2:31" ht="23.25" customHeight="1" x14ac:dyDescent="0.25">
      <c r="B791" s="5"/>
      <c r="C791" s="5"/>
      <c r="D791" s="5"/>
      <c r="E791" s="5"/>
      <c r="F791" s="5"/>
      <c r="G791" s="5"/>
      <c r="H791" s="6"/>
      <c r="I791" s="189" t="s">
        <v>31</v>
      </c>
      <c r="J791" s="189"/>
      <c r="K791" s="189"/>
      <c r="L791" s="189"/>
      <c r="M791" s="189"/>
      <c r="N791" s="189"/>
      <c r="O791" s="189"/>
      <c r="P791" s="189"/>
      <c r="Q791" s="189"/>
      <c r="R791" s="190" t="s">
        <v>599</v>
      </c>
      <c r="S791" s="190"/>
      <c r="T791" s="190"/>
      <c r="U791" s="4" t="s">
        <v>617</v>
      </c>
      <c r="V791" s="190" t="s">
        <v>32</v>
      </c>
      <c r="W791" s="190"/>
      <c r="X791" s="191">
        <v>1084000</v>
      </c>
      <c r="Y791" s="191"/>
      <c r="Z791" s="191"/>
      <c r="AA791" s="191">
        <v>581461.9</v>
      </c>
      <c r="AB791" s="191"/>
      <c r="AC791" s="191"/>
      <c r="AD791" s="192">
        <v>53.640396678966795</v>
      </c>
      <c r="AE791" s="192"/>
    </row>
    <row r="792" spans="2:31" ht="45.75" customHeight="1" x14ac:dyDescent="0.25">
      <c r="B792" s="5"/>
      <c r="C792" s="5"/>
      <c r="D792" s="5"/>
      <c r="E792" s="5"/>
      <c r="F792" s="5"/>
      <c r="G792" s="189" t="s">
        <v>618</v>
      </c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90" t="s">
        <v>599</v>
      </c>
      <c r="S792" s="190"/>
      <c r="T792" s="190"/>
      <c r="U792" s="4" t="s">
        <v>619</v>
      </c>
      <c r="V792" s="190"/>
      <c r="W792" s="190"/>
      <c r="X792" s="191">
        <v>268218</v>
      </c>
      <c r="Y792" s="191"/>
      <c r="Z792" s="191"/>
      <c r="AA792" s="191">
        <v>268218</v>
      </c>
      <c r="AB792" s="191"/>
      <c r="AC792" s="191"/>
      <c r="AD792" s="192">
        <v>100</v>
      </c>
      <c r="AE792" s="192"/>
    </row>
    <row r="793" spans="2:31" ht="23.25" customHeight="1" x14ac:dyDescent="0.25">
      <c r="B793" s="5"/>
      <c r="C793" s="5"/>
      <c r="D793" s="5"/>
      <c r="E793" s="5"/>
      <c r="F793" s="5"/>
      <c r="G793" s="5"/>
      <c r="H793" s="189" t="s">
        <v>29</v>
      </c>
      <c r="I793" s="189"/>
      <c r="J793" s="189"/>
      <c r="K793" s="189"/>
      <c r="L793" s="189"/>
      <c r="M793" s="189"/>
      <c r="N793" s="189"/>
      <c r="O793" s="189"/>
      <c r="P793" s="189"/>
      <c r="Q793" s="189"/>
      <c r="R793" s="190" t="s">
        <v>599</v>
      </c>
      <c r="S793" s="190"/>
      <c r="T793" s="190"/>
      <c r="U793" s="4" t="s">
        <v>619</v>
      </c>
      <c r="V793" s="190" t="s">
        <v>30</v>
      </c>
      <c r="W793" s="190"/>
      <c r="X793" s="191">
        <v>268218</v>
      </c>
      <c r="Y793" s="191"/>
      <c r="Z793" s="191"/>
      <c r="AA793" s="191">
        <v>268218</v>
      </c>
      <c r="AB793" s="191"/>
      <c r="AC793" s="191"/>
      <c r="AD793" s="192">
        <v>100</v>
      </c>
      <c r="AE793" s="192"/>
    </row>
    <row r="794" spans="2:31" ht="23.25" customHeight="1" x14ac:dyDescent="0.25">
      <c r="B794" s="5"/>
      <c r="C794" s="5"/>
      <c r="D794" s="5"/>
      <c r="E794" s="5"/>
      <c r="F794" s="5"/>
      <c r="G794" s="5"/>
      <c r="H794" s="6"/>
      <c r="I794" s="189" t="s">
        <v>31</v>
      </c>
      <c r="J794" s="189"/>
      <c r="K794" s="189"/>
      <c r="L794" s="189"/>
      <c r="M794" s="189"/>
      <c r="N794" s="189"/>
      <c r="O794" s="189"/>
      <c r="P794" s="189"/>
      <c r="Q794" s="189"/>
      <c r="R794" s="190" t="s">
        <v>599</v>
      </c>
      <c r="S794" s="190"/>
      <c r="T794" s="190"/>
      <c r="U794" s="4" t="s">
        <v>619</v>
      </c>
      <c r="V794" s="190" t="s">
        <v>32</v>
      </c>
      <c r="W794" s="190"/>
      <c r="X794" s="191">
        <v>268218</v>
      </c>
      <c r="Y794" s="191"/>
      <c r="Z794" s="191"/>
      <c r="AA794" s="191">
        <v>268218</v>
      </c>
      <c r="AB794" s="191"/>
      <c r="AC794" s="191"/>
      <c r="AD794" s="192">
        <v>100</v>
      </c>
      <c r="AE794" s="192"/>
    </row>
    <row r="795" spans="2:31" ht="34.5" customHeight="1" x14ac:dyDescent="0.25">
      <c r="B795" s="5"/>
      <c r="C795" s="5"/>
      <c r="D795" s="5"/>
      <c r="E795" s="5"/>
      <c r="F795" s="5"/>
      <c r="G795" s="189" t="s">
        <v>620</v>
      </c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90" t="s">
        <v>599</v>
      </c>
      <c r="S795" s="190"/>
      <c r="T795" s="190"/>
      <c r="U795" s="4" t="s">
        <v>621</v>
      </c>
      <c r="V795" s="190"/>
      <c r="W795" s="190"/>
      <c r="X795" s="191">
        <v>1247467.1299999999</v>
      </c>
      <c r="Y795" s="191"/>
      <c r="Z795" s="191"/>
      <c r="AA795" s="191">
        <v>0</v>
      </c>
      <c r="AB795" s="191"/>
      <c r="AC795" s="191"/>
      <c r="AD795" s="192">
        <v>0</v>
      </c>
      <c r="AE795" s="192"/>
    </row>
    <row r="796" spans="2:31" ht="23.25" customHeight="1" x14ac:dyDescent="0.25">
      <c r="B796" s="5"/>
      <c r="C796" s="5"/>
      <c r="D796" s="5"/>
      <c r="E796" s="5"/>
      <c r="F796" s="5"/>
      <c r="G796" s="5"/>
      <c r="H796" s="189" t="s">
        <v>29</v>
      </c>
      <c r="I796" s="189"/>
      <c r="J796" s="189"/>
      <c r="K796" s="189"/>
      <c r="L796" s="189"/>
      <c r="M796" s="189"/>
      <c r="N796" s="189"/>
      <c r="O796" s="189"/>
      <c r="P796" s="189"/>
      <c r="Q796" s="189"/>
      <c r="R796" s="190" t="s">
        <v>599</v>
      </c>
      <c r="S796" s="190"/>
      <c r="T796" s="190"/>
      <c r="U796" s="4" t="s">
        <v>621</v>
      </c>
      <c r="V796" s="190" t="s">
        <v>30</v>
      </c>
      <c r="W796" s="190"/>
      <c r="X796" s="191">
        <v>1247467.1299999999</v>
      </c>
      <c r="Y796" s="191"/>
      <c r="Z796" s="191"/>
      <c r="AA796" s="191">
        <v>0</v>
      </c>
      <c r="AB796" s="191"/>
      <c r="AC796" s="191"/>
      <c r="AD796" s="192">
        <v>0</v>
      </c>
      <c r="AE796" s="192"/>
    </row>
    <row r="797" spans="2:31" ht="23.25" customHeight="1" x14ac:dyDescent="0.25">
      <c r="B797" s="5"/>
      <c r="C797" s="5"/>
      <c r="D797" s="5"/>
      <c r="E797" s="5"/>
      <c r="F797" s="5"/>
      <c r="G797" s="5"/>
      <c r="H797" s="6"/>
      <c r="I797" s="189" t="s">
        <v>31</v>
      </c>
      <c r="J797" s="189"/>
      <c r="K797" s="189"/>
      <c r="L797" s="189"/>
      <c r="M797" s="189"/>
      <c r="N797" s="189"/>
      <c r="O797" s="189"/>
      <c r="P797" s="189"/>
      <c r="Q797" s="189"/>
      <c r="R797" s="190" t="s">
        <v>599</v>
      </c>
      <c r="S797" s="190"/>
      <c r="T797" s="190"/>
      <c r="U797" s="4" t="s">
        <v>621</v>
      </c>
      <c r="V797" s="190" t="s">
        <v>32</v>
      </c>
      <c r="W797" s="190"/>
      <c r="X797" s="191">
        <v>1247467.1299999999</v>
      </c>
      <c r="Y797" s="191"/>
      <c r="Z797" s="191"/>
      <c r="AA797" s="191">
        <v>0</v>
      </c>
      <c r="AB797" s="191"/>
      <c r="AC797" s="191"/>
      <c r="AD797" s="192">
        <v>0</v>
      </c>
      <c r="AE797" s="192"/>
    </row>
    <row r="798" spans="2:31" ht="34.5" customHeight="1" x14ac:dyDescent="0.25">
      <c r="B798" s="5"/>
      <c r="C798" s="5"/>
      <c r="D798" s="5"/>
      <c r="E798" s="5"/>
      <c r="F798" s="5"/>
      <c r="G798" s="189" t="s">
        <v>622</v>
      </c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90" t="s">
        <v>599</v>
      </c>
      <c r="S798" s="190"/>
      <c r="T798" s="190"/>
      <c r="U798" s="4" t="s">
        <v>623</v>
      </c>
      <c r="V798" s="190"/>
      <c r="W798" s="190"/>
      <c r="X798" s="191">
        <v>52165901.030000001</v>
      </c>
      <c r="Y798" s="191"/>
      <c r="Z798" s="191"/>
      <c r="AA798" s="191">
        <v>49155724.5</v>
      </c>
      <c r="AB798" s="191"/>
      <c r="AC798" s="191"/>
      <c r="AD798" s="192">
        <v>94.22960886217821</v>
      </c>
      <c r="AE798" s="192"/>
    </row>
    <row r="799" spans="2:31" ht="23.25" customHeight="1" x14ac:dyDescent="0.25">
      <c r="B799" s="5"/>
      <c r="C799" s="5"/>
      <c r="D799" s="5"/>
      <c r="E799" s="5"/>
      <c r="F799" s="5"/>
      <c r="G799" s="5"/>
      <c r="H799" s="189" t="s">
        <v>29</v>
      </c>
      <c r="I799" s="189"/>
      <c r="J799" s="189"/>
      <c r="K799" s="189"/>
      <c r="L799" s="189"/>
      <c r="M799" s="189"/>
      <c r="N799" s="189"/>
      <c r="O799" s="189"/>
      <c r="P799" s="189"/>
      <c r="Q799" s="189"/>
      <c r="R799" s="190" t="s">
        <v>599</v>
      </c>
      <c r="S799" s="190"/>
      <c r="T799" s="190"/>
      <c r="U799" s="4" t="s">
        <v>623</v>
      </c>
      <c r="V799" s="190" t="s">
        <v>30</v>
      </c>
      <c r="W799" s="190"/>
      <c r="X799" s="191">
        <v>52165901.030000001</v>
      </c>
      <c r="Y799" s="191"/>
      <c r="Z799" s="191"/>
      <c r="AA799" s="191">
        <v>49155724.5</v>
      </c>
      <c r="AB799" s="191"/>
      <c r="AC799" s="191"/>
      <c r="AD799" s="192">
        <v>94.22960886217821</v>
      </c>
      <c r="AE799" s="192"/>
    </row>
    <row r="800" spans="2:31" ht="23.25" customHeight="1" x14ac:dyDescent="0.25">
      <c r="B800" s="5"/>
      <c r="C800" s="5"/>
      <c r="D800" s="5"/>
      <c r="E800" s="5"/>
      <c r="F800" s="5"/>
      <c r="G800" s="5"/>
      <c r="H800" s="6"/>
      <c r="I800" s="189" t="s">
        <v>31</v>
      </c>
      <c r="J800" s="189"/>
      <c r="K800" s="189"/>
      <c r="L800" s="189"/>
      <c r="M800" s="189"/>
      <c r="N800" s="189"/>
      <c r="O800" s="189"/>
      <c r="P800" s="189"/>
      <c r="Q800" s="189"/>
      <c r="R800" s="190" t="s">
        <v>599</v>
      </c>
      <c r="S800" s="190"/>
      <c r="T800" s="190"/>
      <c r="U800" s="4" t="s">
        <v>623</v>
      </c>
      <c r="V800" s="190" t="s">
        <v>32</v>
      </c>
      <c r="W800" s="190"/>
      <c r="X800" s="191">
        <v>52165901.030000001</v>
      </c>
      <c r="Y800" s="191"/>
      <c r="Z800" s="191"/>
      <c r="AA800" s="191">
        <v>49155724.5</v>
      </c>
      <c r="AB800" s="191"/>
      <c r="AC800" s="191"/>
      <c r="AD800" s="192">
        <v>94.22960886217821</v>
      </c>
      <c r="AE800" s="192"/>
    </row>
    <row r="801" spans="2:31" ht="34.5" customHeight="1" x14ac:dyDescent="0.25">
      <c r="B801" s="5"/>
      <c r="C801" s="5"/>
      <c r="D801" s="5"/>
      <c r="E801" s="5"/>
      <c r="F801" s="5"/>
      <c r="G801" s="189" t="s">
        <v>624</v>
      </c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90" t="s">
        <v>599</v>
      </c>
      <c r="S801" s="190"/>
      <c r="T801" s="190"/>
      <c r="U801" s="4" t="s">
        <v>625</v>
      </c>
      <c r="V801" s="190"/>
      <c r="W801" s="190"/>
      <c r="X801" s="191">
        <v>2320000</v>
      </c>
      <c r="Y801" s="191"/>
      <c r="Z801" s="191"/>
      <c r="AA801" s="191">
        <v>2225223.4700000002</v>
      </c>
      <c r="AB801" s="191"/>
      <c r="AC801" s="191"/>
      <c r="AD801" s="192">
        <v>95.914804741379328</v>
      </c>
      <c r="AE801" s="192"/>
    </row>
    <row r="802" spans="2:31" ht="23.25" customHeight="1" x14ac:dyDescent="0.25">
      <c r="B802" s="5"/>
      <c r="C802" s="5"/>
      <c r="D802" s="5"/>
      <c r="E802" s="5"/>
      <c r="F802" s="5"/>
      <c r="G802" s="5"/>
      <c r="H802" s="189" t="s">
        <v>149</v>
      </c>
      <c r="I802" s="189"/>
      <c r="J802" s="189"/>
      <c r="K802" s="189"/>
      <c r="L802" s="189"/>
      <c r="M802" s="189"/>
      <c r="N802" s="189"/>
      <c r="O802" s="189"/>
      <c r="P802" s="189"/>
      <c r="Q802" s="189"/>
      <c r="R802" s="190" t="s">
        <v>599</v>
      </c>
      <c r="S802" s="190"/>
      <c r="T802" s="190"/>
      <c r="U802" s="4" t="s">
        <v>625</v>
      </c>
      <c r="V802" s="190" t="s">
        <v>150</v>
      </c>
      <c r="W802" s="190"/>
      <c r="X802" s="191">
        <v>2320000</v>
      </c>
      <c r="Y802" s="191"/>
      <c r="Z802" s="191"/>
      <c r="AA802" s="191">
        <v>2225223.4700000002</v>
      </c>
      <c r="AB802" s="191"/>
      <c r="AC802" s="191"/>
      <c r="AD802" s="192">
        <v>95.914804741379328</v>
      </c>
      <c r="AE802" s="192"/>
    </row>
    <row r="803" spans="2:31" ht="15" customHeight="1" x14ac:dyDescent="0.25">
      <c r="B803" s="5"/>
      <c r="C803" s="5"/>
      <c r="D803" s="5"/>
      <c r="E803" s="5"/>
      <c r="F803" s="5"/>
      <c r="G803" s="5"/>
      <c r="H803" s="6"/>
      <c r="I803" s="189" t="s">
        <v>151</v>
      </c>
      <c r="J803" s="189"/>
      <c r="K803" s="189"/>
      <c r="L803" s="189"/>
      <c r="M803" s="189"/>
      <c r="N803" s="189"/>
      <c r="O803" s="189"/>
      <c r="P803" s="189"/>
      <c r="Q803" s="189"/>
      <c r="R803" s="190" t="s">
        <v>599</v>
      </c>
      <c r="S803" s="190"/>
      <c r="T803" s="190"/>
      <c r="U803" s="4" t="s">
        <v>625</v>
      </c>
      <c r="V803" s="190" t="s">
        <v>152</v>
      </c>
      <c r="W803" s="190"/>
      <c r="X803" s="191">
        <v>2320000</v>
      </c>
      <c r="Y803" s="191"/>
      <c r="Z803" s="191"/>
      <c r="AA803" s="191">
        <v>2225223.4700000002</v>
      </c>
      <c r="AB803" s="191"/>
      <c r="AC803" s="191"/>
      <c r="AD803" s="192">
        <v>95.914804741379328</v>
      </c>
      <c r="AE803" s="192"/>
    </row>
    <row r="804" spans="2:31" ht="34.5" customHeight="1" x14ac:dyDescent="0.25">
      <c r="B804" s="5"/>
      <c r="C804" s="5"/>
      <c r="D804" s="5"/>
      <c r="E804" s="5"/>
      <c r="F804" s="5"/>
      <c r="G804" s="189" t="s">
        <v>626</v>
      </c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90" t="s">
        <v>599</v>
      </c>
      <c r="S804" s="190"/>
      <c r="T804" s="190"/>
      <c r="U804" s="4" t="s">
        <v>627</v>
      </c>
      <c r="V804" s="190"/>
      <c r="W804" s="190"/>
      <c r="X804" s="191">
        <v>15698000</v>
      </c>
      <c r="Y804" s="191"/>
      <c r="Z804" s="191"/>
      <c r="AA804" s="191">
        <v>15557080</v>
      </c>
      <c r="AB804" s="191"/>
      <c r="AC804" s="191"/>
      <c r="AD804" s="192">
        <v>99.102306026245373</v>
      </c>
      <c r="AE804" s="192"/>
    </row>
    <row r="805" spans="2:31" ht="45.75" customHeight="1" x14ac:dyDescent="0.25">
      <c r="B805" s="5"/>
      <c r="C805" s="5"/>
      <c r="D805" s="5"/>
      <c r="E805" s="5"/>
      <c r="F805" s="5"/>
      <c r="G805" s="5"/>
      <c r="H805" s="189" t="s">
        <v>17</v>
      </c>
      <c r="I805" s="189"/>
      <c r="J805" s="189"/>
      <c r="K805" s="189"/>
      <c r="L805" s="189"/>
      <c r="M805" s="189"/>
      <c r="N805" s="189"/>
      <c r="O805" s="189"/>
      <c r="P805" s="189"/>
      <c r="Q805" s="189"/>
      <c r="R805" s="190" t="s">
        <v>599</v>
      </c>
      <c r="S805" s="190"/>
      <c r="T805" s="190"/>
      <c r="U805" s="4" t="s">
        <v>627</v>
      </c>
      <c r="V805" s="190" t="s">
        <v>18</v>
      </c>
      <c r="W805" s="190"/>
      <c r="X805" s="191">
        <v>10157275.529999999</v>
      </c>
      <c r="Y805" s="191"/>
      <c r="Z805" s="191"/>
      <c r="AA805" s="191">
        <v>10157275.529999999</v>
      </c>
      <c r="AB805" s="191"/>
      <c r="AC805" s="191"/>
      <c r="AD805" s="192">
        <v>100</v>
      </c>
      <c r="AE805" s="192"/>
    </row>
    <row r="806" spans="2:31" ht="15" customHeight="1" x14ac:dyDescent="0.25">
      <c r="B806" s="5"/>
      <c r="C806" s="5"/>
      <c r="D806" s="5"/>
      <c r="E806" s="5"/>
      <c r="F806" s="5"/>
      <c r="G806" s="5"/>
      <c r="H806" s="6"/>
      <c r="I806" s="189" t="s">
        <v>129</v>
      </c>
      <c r="J806" s="189"/>
      <c r="K806" s="189"/>
      <c r="L806" s="189"/>
      <c r="M806" s="189"/>
      <c r="N806" s="189"/>
      <c r="O806" s="189"/>
      <c r="P806" s="189"/>
      <c r="Q806" s="189"/>
      <c r="R806" s="190" t="s">
        <v>599</v>
      </c>
      <c r="S806" s="190"/>
      <c r="T806" s="190"/>
      <c r="U806" s="4" t="s">
        <v>627</v>
      </c>
      <c r="V806" s="190" t="s">
        <v>130</v>
      </c>
      <c r="W806" s="190"/>
      <c r="X806" s="191">
        <v>10157275.529999999</v>
      </c>
      <c r="Y806" s="191"/>
      <c r="Z806" s="191"/>
      <c r="AA806" s="191">
        <v>10157275.529999999</v>
      </c>
      <c r="AB806" s="191"/>
      <c r="AC806" s="191"/>
      <c r="AD806" s="192">
        <v>100</v>
      </c>
      <c r="AE806" s="192"/>
    </row>
    <row r="807" spans="2:31" ht="23.25" customHeight="1" x14ac:dyDescent="0.25">
      <c r="B807" s="5"/>
      <c r="C807" s="5"/>
      <c r="D807" s="5"/>
      <c r="E807" s="5"/>
      <c r="F807" s="5"/>
      <c r="G807" s="5"/>
      <c r="H807" s="189" t="s">
        <v>29</v>
      </c>
      <c r="I807" s="189"/>
      <c r="J807" s="189"/>
      <c r="K807" s="189"/>
      <c r="L807" s="189"/>
      <c r="M807" s="189"/>
      <c r="N807" s="189"/>
      <c r="O807" s="189"/>
      <c r="P807" s="189"/>
      <c r="Q807" s="189"/>
      <c r="R807" s="190" t="s">
        <v>599</v>
      </c>
      <c r="S807" s="190"/>
      <c r="T807" s="190"/>
      <c r="U807" s="4" t="s">
        <v>627</v>
      </c>
      <c r="V807" s="190" t="s">
        <v>30</v>
      </c>
      <c r="W807" s="190"/>
      <c r="X807" s="191">
        <v>5540724.4699999997</v>
      </c>
      <c r="Y807" s="191"/>
      <c r="Z807" s="191"/>
      <c r="AA807" s="191">
        <v>5399804.4699999997</v>
      </c>
      <c r="AB807" s="191"/>
      <c r="AC807" s="191"/>
      <c r="AD807" s="192">
        <v>97.456650285301052</v>
      </c>
      <c r="AE807" s="192"/>
    </row>
    <row r="808" spans="2:31" ht="23.25" customHeight="1" x14ac:dyDescent="0.25">
      <c r="B808" s="5"/>
      <c r="C808" s="5"/>
      <c r="D808" s="5"/>
      <c r="E808" s="5"/>
      <c r="F808" s="5"/>
      <c r="G808" s="5"/>
      <c r="H808" s="6"/>
      <c r="I808" s="189" t="s">
        <v>31</v>
      </c>
      <c r="J808" s="189"/>
      <c r="K808" s="189"/>
      <c r="L808" s="189"/>
      <c r="M808" s="189"/>
      <c r="N808" s="189"/>
      <c r="O808" s="189"/>
      <c r="P808" s="189"/>
      <c r="Q808" s="189"/>
      <c r="R808" s="190" t="s">
        <v>599</v>
      </c>
      <c r="S808" s="190"/>
      <c r="T808" s="190"/>
      <c r="U808" s="4" t="s">
        <v>627</v>
      </c>
      <c r="V808" s="190" t="s">
        <v>32</v>
      </c>
      <c r="W808" s="190"/>
      <c r="X808" s="191">
        <v>5540724.4699999997</v>
      </c>
      <c r="Y808" s="191"/>
      <c r="Z808" s="191"/>
      <c r="AA808" s="191">
        <v>5399804.4699999997</v>
      </c>
      <c r="AB808" s="191"/>
      <c r="AC808" s="191"/>
      <c r="AD808" s="192">
        <v>97.456650285301052</v>
      </c>
      <c r="AE808" s="192"/>
    </row>
    <row r="809" spans="2:31" ht="45.75" customHeight="1" x14ac:dyDescent="0.25">
      <c r="B809" s="5"/>
      <c r="C809" s="5"/>
      <c r="D809" s="5"/>
      <c r="E809" s="5"/>
      <c r="F809" s="5"/>
      <c r="G809" s="189" t="s">
        <v>628</v>
      </c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90" t="s">
        <v>599</v>
      </c>
      <c r="S809" s="190"/>
      <c r="T809" s="190"/>
      <c r="U809" s="4" t="s">
        <v>629</v>
      </c>
      <c r="V809" s="190"/>
      <c r="W809" s="190"/>
      <c r="X809" s="191">
        <v>44393000</v>
      </c>
      <c r="Y809" s="191"/>
      <c r="Z809" s="191"/>
      <c r="AA809" s="191">
        <v>41135149</v>
      </c>
      <c r="AB809" s="191"/>
      <c r="AC809" s="191"/>
      <c r="AD809" s="192">
        <v>92.661340751920349</v>
      </c>
      <c r="AE809" s="192"/>
    </row>
    <row r="810" spans="2:31" ht="23.25" customHeight="1" x14ac:dyDescent="0.25">
      <c r="B810" s="5"/>
      <c r="C810" s="5"/>
      <c r="D810" s="5"/>
      <c r="E810" s="5"/>
      <c r="F810" s="5"/>
      <c r="G810" s="5"/>
      <c r="H810" s="189" t="s">
        <v>29</v>
      </c>
      <c r="I810" s="189"/>
      <c r="J810" s="189"/>
      <c r="K810" s="189"/>
      <c r="L810" s="189"/>
      <c r="M810" s="189"/>
      <c r="N810" s="189"/>
      <c r="O810" s="189"/>
      <c r="P810" s="189"/>
      <c r="Q810" s="189"/>
      <c r="R810" s="190" t="s">
        <v>599</v>
      </c>
      <c r="S810" s="190"/>
      <c r="T810" s="190"/>
      <c r="U810" s="4" t="s">
        <v>629</v>
      </c>
      <c r="V810" s="190" t="s">
        <v>30</v>
      </c>
      <c r="W810" s="190"/>
      <c r="X810" s="191">
        <v>44393000</v>
      </c>
      <c r="Y810" s="191"/>
      <c r="Z810" s="191"/>
      <c r="AA810" s="191">
        <v>41135149</v>
      </c>
      <c r="AB810" s="191"/>
      <c r="AC810" s="191"/>
      <c r="AD810" s="192">
        <v>92.661340751920349</v>
      </c>
      <c r="AE810" s="192"/>
    </row>
    <row r="811" spans="2:31" ht="23.25" customHeight="1" x14ac:dyDescent="0.25">
      <c r="B811" s="5"/>
      <c r="C811" s="5"/>
      <c r="D811" s="5"/>
      <c r="E811" s="5"/>
      <c r="F811" s="5"/>
      <c r="G811" s="5"/>
      <c r="H811" s="6"/>
      <c r="I811" s="189" t="s">
        <v>31</v>
      </c>
      <c r="J811" s="189"/>
      <c r="K811" s="189"/>
      <c r="L811" s="189"/>
      <c r="M811" s="189"/>
      <c r="N811" s="189"/>
      <c r="O811" s="189"/>
      <c r="P811" s="189"/>
      <c r="Q811" s="189"/>
      <c r="R811" s="190" t="s">
        <v>599</v>
      </c>
      <c r="S811" s="190"/>
      <c r="T811" s="190"/>
      <c r="U811" s="4" t="s">
        <v>629</v>
      </c>
      <c r="V811" s="190" t="s">
        <v>32</v>
      </c>
      <c r="W811" s="190"/>
      <c r="X811" s="191">
        <v>44393000</v>
      </c>
      <c r="Y811" s="191"/>
      <c r="Z811" s="191"/>
      <c r="AA811" s="191">
        <v>41135149</v>
      </c>
      <c r="AB811" s="191"/>
      <c r="AC811" s="191"/>
      <c r="AD811" s="192">
        <v>92.661340751920349</v>
      </c>
      <c r="AE811" s="192"/>
    </row>
    <row r="812" spans="2:31" ht="45.75" customHeight="1" x14ac:dyDescent="0.25">
      <c r="B812" s="5"/>
      <c r="C812" s="5"/>
      <c r="D812" s="6"/>
      <c r="E812" s="6"/>
      <c r="F812" s="6"/>
      <c r="G812" s="189" t="s">
        <v>630</v>
      </c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90" t="s">
        <v>599</v>
      </c>
      <c r="S812" s="190"/>
      <c r="T812" s="190"/>
      <c r="U812" s="4" t="s">
        <v>631</v>
      </c>
      <c r="V812" s="190"/>
      <c r="W812" s="190"/>
      <c r="X812" s="191">
        <v>1200000</v>
      </c>
      <c r="Y812" s="191"/>
      <c r="Z812" s="191"/>
      <c r="AA812" s="191">
        <v>1200000</v>
      </c>
      <c r="AB812" s="191"/>
      <c r="AC812" s="191"/>
      <c r="AD812" s="192">
        <v>100</v>
      </c>
      <c r="AE812" s="192"/>
    </row>
    <row r="813" spans="2:31" ht="23.25" customHeight="1" x14ac:dyDescent="0.25">
      <c r="B813" s="5"/>
      <c r="C813" s="5"/>
      <c r="D813" s="5"/>
      <c r="E813" s="5"/>
      <c r="F813" s="5"/>
      <c r="G813" s="189" t="s">
        <v>602</v>
      </c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90" t="s">
        <v>599</v>
      </c>
      <c r="S813" s="190"/>
      <c r="T813" s="190"/>
      <c r="U813" s="4" t="s">
        <v>632</v>
      </c>
      <c r="V813" s="190"/>
      <c r="W813" s="190"/>
      <c r="X813" s="191">
        <v>1200000</v>
      </c>
      <c r="Y813" s="191"/>
      <c r="Z813" s="191"/>
      <c r="AA813" s="191">
        <v>1200000</v>
      </c>
      <c r="AB813" s="191"/>
      <c r="AC813" s="191"/>
      <c r="AD813" s="192">
        <v>100</v>
      </c>
      <c r="AE813" s="192"/>
    </row>
    <row r="814" spans="2:31" ht="23.25" customHeight="1" x14ac:dyDescent="0.25">
      <c r="B814" s="5"/>
      <c r="C814" s="5"/>
      <c r="D814" s="5"/>
      <c r="E814" s="5"/>
      <c r="F814" s="5"/>
      <c r="G814" s="5"/>
      <c r="H814" s="189" t="s">
        <v>149</v>
      </c>
      <c r="I814" s="189"/>
      <c r="J814" s="189"/>
      <c r="K814" s="189"/>
      <c r="L814" s="189"/>
      <c r="M814" s="189"/>
      <c r="N814" s="189"/>
      <c r="O814" s="189"/>
      <c r="P814" s="189"/>
      <c r="Q814" s="189"/>
      <c r="R814" s="190" t="s">
        <v>599</v>
      </c>
      <c r="S814" s="190"/>
      <c r="T814" s="190"/>
      <c r="U814" s="4" t="s">
        <v>632</v>
      </c>
      <c r="V814" s="190" t="s">
        <v>150</v>
      </c>
      <c r="W814" s="190"/>
      <c r="X814" s="191">
        <v>1200000</v>
      </c>
      <c r="Y814" s="191"/>
      <c r="Z814" s="191"/>
      <c r="AA814" s="191">
        <v>1200000</v>
      </c>
      <c r="AB814" s="191"/>
      <c r="AC814" s="191"/>
      <c r="AD814" s="192">
        <v>100</v>
      </c>
      <c r="AE814" s="192"/>
    </row>
    <row r="815" spans="2:31" ht="15" customHeight="1" x14ac:dyDescent="0.25">
      <c r="B815" s="5"/>
      <c r="C815" s="5"/>
      <c r="D815" s="5"/>
      <c r="E815" s="5"/>
      <c r="F815" s="5"/>
      <c r="G815" s="5"/>
      <c r="H815" s="6"/>
      <c r="I815" s="189" t="s">
        <v>151</v>
      </c>
      <c r="J815" s="189"/>
      <c r="K815" s="189"/>
      <c r="L815" s="189"/>
      <c r="M815" s="189"/>
      <c r="N815" s="189"/>
      <c r="O815" s="189"/>
      <c r="P815" s="189"/>
      <c r="Q815" s="189"/>
      <c r="R815" s="190" t="s">
        <v>599</v>
      </c>
      <c r="S815" s="190"/>
      <c r="T815" s="190"/>
      <c r="U815" s="4" t="s">
        <v>632</v>
      </c>
      <c r="V815" s="190" t="s">
        <v>152</v>
      </c>
      <c r="W815" s="190"/>
      <c r="X815" s="191">
        <v>1200000</v>
      </c>
      <c r="Y815" s="191"/>
      <c r="Z815" s="191"/>
      <c r="AA815" s="191">
        <v>1200000</v>
      </c>
      <c r="AB815" s="191"/>
      <c r="AC815" s="191"/>
      <c r="AD815" s="192">
        <v>100</v>
      </c>
      <c r="AE815" s="192"/>
    </row>
    <row r="816" spans="2:31" ht="15" customHeight="1" x14ac:dyDescent="0.25">
      <c r="B816" s="5"/>
      <c r="C816" s="5"/>
      <c r="D816" s="6"/>
      <c r="E816" s="6"/>
      <c r="F816" s="6"/>
      <c r="G816" s="189" t="s">
        <v>633</v>
      </c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90" t="s">
        <v>599</v>
      </c>
      <c r="S816" s="190"/>
      <c r="T816" s="190"/>
      <c r="U816" s="4" t="s">
        <v>634</v>
      </c>
      <c r="V816" s="190"/>
      <c r="W816" s="190"/>
      <c r="X816" s="191">
        <v>101793169.15000001</v>
      </c>
      <c r="Y816" s="191"/>
      <c r="Z816" s="191"/>
      <c r="AA816" s="191">
        <v>86863978.939999998</v>
      </c>
      <c r="AB816" s="191"/>
      <c r="AC816" s="191"/>
      <c r="AD816" s="192">
        <v>85.333799571559936</v>
      </c>
      <c r="AE816" s="192"/>
    </row>
    <row r="817" spans="2:31" ht="45.75" customHeight="1" x14ac:dyDescent="0.25">
      <c r="B817" s="5"/>
      <c r="C817" s="5"/>
      <c r="D817" s="5"/>
      <c r="E817" s="5"/>
      <c r="F817" s="5"/>
      <c r="G817" s="189" t="s">
        <v>635</v>
      </c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90" t="s">
        <v>599</v>
      </c>
      <c r="S817" s="190"/>
      <c r="T817" s="190"/>
      <c r="U817" s="4" t="s">
        <v>636</v>
      </c>
      <c r="V817" s="190"/>
      <c r="W817" s="190"/>
      <c r="X817" s="191">
        <v>6124169.1500000004</v>
      </c>
      <c r="Y817" s="191"/>
      <c r="Z817" s="191"/>
      <c r="AA817" s="191">
        <v>6118089.8300000001</v>
      </c>
      <c r="AB817" s="191"/>
      <c r="AC817" s="191"/>
      <c r="AD817" s="192">
        <v>99.90073233036027</v>
      </c>
      <c r="AE817" s="192"/>
    </row>
    <row r="818" spans="2:31" ht="23.25" customHeight="1" x14ac:dyDescent="0.25">
      <c r="B818" s="5"/>
      <c r="C818" s="5"/>
      <c r="D818" s="5"/>
      <c r="E818" s="5"/>
      <c r="F818" s="5"/>
      <c r="G818" s="5"/>
      <c r="H818" s="189" t="s">
        <v>29</v>
      </c>
      <c r="I818" s="189"/>
      <c r="J818" s="189"/>
      <c r="K818" s="189"/>
      <c r="L818" s="189"/>
      <c r="M818" s="189"/>
      <c r="N818" s="189"/>
      <c r="O818" s="189"/>
      <c r="P818" s="189"/>
      <c r="Q818" s="189"/>
      <c r="R818" s="190" t="s">
        <v>599</v>
      </c>
      <c r="S818" s="190"/>
      <c r="T818" s="190"/>
      <c r="U818" s="4" t="s">
        <v>636</v>
      </c>
      <c r="V818" s="190" t="s">
        <v>30</v>
      </c>
      <c r="W818" s="190"/>
      <c r="X818" s="191">
        <v>6124169.1500000004</v>
      </c>
      <c r="Y818" s="191"/>
      <c r="Z818" s="191"/>
      <c r="AA818" s="191">
        <v>6118089.8300000001</v>
      </c>
      <c r="AB818" s="191"/>
      <c r="AC818" s="191"/>
      <c r="AD818" s="192">
        <v>99.90073233036027</v>
      </c>
      <c r="AE818" s="192"/>
    </row>
    <row r="819" spans="2:31" ht="23.25" customHeight="1" x14ac:dyDescent="0.25">
      <c r="B819" s="5"/>
      <c r="C819" s="5"/>
      <c r="D819" s="5"/>
      <c r="E819" s="5"/>
      <c r="F819" s="5"/>
      <c r="G819" s="5"/>
      <c r="H819" s="6"/>
      <c r="I819" s="189" t="s">
        <v>31</v>
      </c>
      <c r="J819" s="189"/>
      <c r="K819" s="189"/>
      <c r="L819" s="189"/>
      <c r="M819" s="189"/>
      <c r="N819" s="189"/>
      <c r="O819" s="189"/>
      <c r="P819" s="189"/>
      <c r="Q819" s="189"/>
      <c r="R819" s="190" t="s">
        <v>599</v>
      </c>
      <c r="S819" s="190"/>
      <c r="T819" s="190"/>
      <c r="U819" s="4" t="s">
        <v>636</v>
      </c>
      <c r="V819" s="190" t="s">
        <v>32</v>
      </c>
      <c r="W819" s="190"/>
      <c r="X819" s="191">
        <v>6124169.1500000004</v>
      </c>
      <c r="Y819" s="191"/>
      <c r="Z819" s="191"/>
      <c r="AA819" s="191">
        <v>6118089.8300000001</v>
      </c>
      <c r="AB819" s="191"/>
      <c r="AC819" s="191"/>
      <c r="AD819" s="192">
        <v>99.90073233036027</v>
      </c>
      <c r="AE819" s="192"/>
    </row>
    <row r="820" spans="2:31" ht="23.25" customHeight="1" x14ac:dyDescent="0.25">
      <c r="B820" s="5"/>
      <c r="C820" s="5"/>
      <c r="D820" s="5"/>
      <c r="E820" s="5"/>
      <c r="F820" s="5"/>
      <c r="G820" s="189" t="s">
        <v>637</v>
      </c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90" t="s">
        <v>599</v>
      </c>
      <c r="S820" s="190"/>
      <c r="T820" s="190"/>
      <c r="U820" s="4" t="s">
        <v>638</v>
      </c>
      <c r="V820" s="190"/>
      <c r="W820" s="190"/>
      <c r="X820" s="191">
        <v>91669000</v>
      </c>
      <c r="Y820" s="191"/>
      <c r="Z820" s="191"/>
      <c r="AA820" s="191">
        <v>76970122.530000001</v>
      </c>
      <c r="AB820" s="191"/>
      <c r="AC820" s="191"/>
      <c r="AD820" s="192">
        <v>83.965269098604765</v>
      </c>
      <c r="AE820" s="192"/>
    </row>
    <row r="821" spans="2:31" ht="23.25" customHeight="1" x14ac:dyDescent="0.25">
      <c r="B821" s="5"/>
      <c r="C821" s="5"/>
      <c r="D821" s="5"/>
      <c r="E821" s="5"/>
      <c r="F821" s="5"/>
      <c r="G821" s="5"/>
      <c r="H821" s="189" t="s">
        <v>149</v>
      </c>
      <c r="I821" s="189"/>
      <c r="J821" s="189"/>
      <c r="K821" s="189"/>
      <c r="L821" s="189"/>
      <c r="M821" s="189"/>
      <c r="N821" s="189"/>
      <c r="O821" s="189"/>
      <c r="P821" s="189"/>
      <c r="Q821" s="189"/>
      <c r="R821" s="190" t="s">
        <v>599</v>
      </c>
      <c r="S821" s="190"/>
      <c r="T821" s="190"/>
      <c r="U821" s="4" t="s">
        <v>638</v>
      </c>
      <c r="V821" s="190" t="s">
        <v>150</v>
      </c>
      <c r="W821" s="190"/>
      <c r="X821" s="191">
        <v>91669000</v>
      </c>
      <c r="Y821" s="191"/>
      <c r="Z821" s="191"/>
      <c r="AA821" s="191">
        <v>76970122.530000001</v>
      </c>
      <c r="AB821" s="191"/>
      <c r="AC821" s="191"/>
      <c r="AD821" s="192">
        <v>83.965269098604765</v>
      </c>
      <c r="AE821" s="192"/>
    </row>
    <row r="822" spans="2:31" ht="15" customHeight="1" x14ac:dyDescent="0.25">
      <c r="B822" s="5"/>
      <c r="C822" s="5"/>
      <c r="D822" s="5"/>
      <c r="E822" s="5"/>
      <c r="F822" s="5"/>
      <c r="G822" s="5"/>
      <c r="H822" s="6"/>
      <c r="I822" s="189" t="s">
        <v>151</v>
      </c>
      <c r="J822" s="189"/>
      <c r="K822" s="189"/>
      <c r="L822" s="189"/>
      <c r="M822" s="189"/>
      <c r="N822" s="189"/>
      <c r="O822" s="189"/>
      <c r="P822" s="189"/>
      <c r="Q822" s="189"/>
      <c r="R822" s="190" t="s">
        <v>599</v>
      </c>
      <c r="S822" s="190"/>
      <c r="T822" s="190"/>
      <c r="U822" s="4" t="s">
        <v>638</v>
      </c>
      <c r="V822" s="190" t="s">
        <v>152</v>
      </c>
      <c r="W822" s="190"/>
      <c r="X822" s="191">
        <v>91669000</v>
      </c>
      <c r="Y822" s="191"/>
      <c r="Z822" s="191"/>
      <c r="AA822" s="191">
        <v>76970122.530000001</v>
      </c>
      <c r="AB822" s="191"/>
      <c r="AC822" s="191"/>
      <c r="AD822" s="192">
        <v>83.965269098604765</v>
      </c>
      <c r="AE822" s="192"/>
    </row>
    <row r="823" spans="2:31" ht="23.25" customHeight="1" x14ac:dyDescent="0.25">
      <c r="B823" s="5"/>
      <c r="C823" s="5"/>
      <c r="D823" s="5"/>
      <c r="E823" s="5"/>
      <c r="F823" s="5"/>
      <c r="G823" s="189" t="s">
        <v>639</v>
      </c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90" t="s">
        <v>599</v>
      </c>
      <c r="S823" s="190"/>
      <c r="T823" s="190"/>
      <c r="U823" s="4" t="s">
        <v>640</v>
      </c>
      <c r="V823" s="190"/>
      <c r="W823" s="190"/>
      <c r="X823" s="191">
        <v>4000000</v>
      </c>
      <c r="Y823" s="191"/>
      <c r="Z823" s="191"/>
      <c r="AA823" s="191">
        <v>3775766.58</v>
      </c>
      <c r="AB823" s="191"/>
      <c r="AC823" s="191"/>
      <c r="AD823" s="192">
        <v>94.394164500000002</v>
      </c>
      <c r="AE823" s="192"/>
    </row>
    <row r="824" spans="2:31" ht="23.25" customHeight="1" x14ac:dyDescent="0.25">
      <c r="B824" s="5"/>
      <c r="C824" s="5"/>
      <c r="D824" s="5"/>
      <c r="E824" s="5"/>
      <c r="F824" s="5"/>
      <c r="G824" s="5"/>
      <c r="H824" s="189" t="s">
        <v>29</v>
      </c>
      <c r="I824" s="189"/>
      <c r="J824" s="189"/>
      <c r="K824" s="189"/>
      <c r="L824" s="189"/>
      <c r="M824" s="189"/>
      <c r="N824" s="189"/>
      <c r="O824" s="189"/>
      <c r="P824" s="189"/>
      <c r="Q824" s="189"/>
      <c r="R824" s="190" t="s">
        <v>599</v>
      </c>
      <c r="S824" s="190"/>
      <c r="T824" s="190"/>
      <c r="U824" s="4" t="s">
        <v>640</v>
      </c>
      <c r="V824" s="190" t="s">
        <v>30</v>
      </c>
      <c r="W824" s="190"/>
      <c r="X824" s="191">
        <v>4000000</v>
      </c>
      <c r="Y824" s="191"/>
      <c r="Z824" s="191"/>
      <c r="AA824" s="191">
        <v>3775766.58</v>
      </c>
      <c r="AB824" s="191"/>
      <c r="AC824" s="191"/>
      <c r="AD824" s="192">
        <v>94.394164500000002</v>
      </c>
      <c r="AE824" s="192"/>
    </row>
    <row r="825" spans="2:31" ht="23.25" customHeight="1" x14ac:dyDescent="0.25">
      <c r="B825" s="5"/>
      <c r="C825" s="5"/>
      <c r="D825" s="5"/>
      <c r="E825" s="5"/>
      <c r="F825" s="5"/>
      <c r="G825" s="5"/>
      <c r="H825" s="6"/>
      <c r="I825" s="189" t="s">
        <v>31</v>
      </c>
      <c r="J825" s="189"/>
      <c r="K825" s="189"/>
      <c r="L825" s="189"/>
      <c r="M825" s="189"/>
      <c r="N825" s="189"/>
      <c r="O825" s="189"/>
      <c r="P825" s="189"/>
      <c r="Q825" s="189"/>
      <c r="R825" s="190" t="s">
        <v>599</v>
      </c>
      <c r="S825" s="190"/>
      <c r="T825" s="190"/>
      <c r="U825" s="4" t="s">
        <v>640</v>
      </c>
      <c r="V825" s="190" t="s">
        <v>32</v>
      </c>
      <c r="W825" s="190"/>
      <c r="X825" s="191">
        <v>4000000</v>
      </c>
      <c r="Y825" s="191"/>
      <c r="Z825" s="191"/>
      <c r="AA825" s="191">
        <v>3775766.58</v>
      </c>
      <c r="AB825" s="191"/>
      <c r="AC825" s="191"/>
      <c r="AD825" s="192">
        <v>94.394164500000002</v>
      </c>
      <c r="AE825" s="192"/>
    </row>
    <row r="826" spans="2:31" ht="15" customHeight="1" x14ac:dyDescent="0.25">
      <c r="B826" s="5"/>
      <c r="C826" s="5"/>
      <c r="D826" s="6"/>
      <c r="E826" s="189" t="s">
        <v>641</v>
      </c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90" t="s">
        <v>599</v>
      </c>
      <c r="S826" s="190"/>
      <c r="T826" s="190"/>
      <c r="U826" s="4" t="s">
        <v>642</v>
      </c>
      <c r="V826" s="190"/>
      <c r="W826" s="190"/>
      <c r="X826" s="191">
        <v>1128341.3</v>
      </c>
      <c r="Y826" s="191"/>
      <c r="Z826" s="191"/>
      <c r="AA826" s="191">
        <v>1058341.3</v>
      </c>
      <c r="AB826" s="191"/>
      <c r="AC826" s="191"/>
      <c r="AD826" s="192">
        <v>93.796203329613121</v>
      </c>
      <c r="AE826" s="192"/>
    </row>
    <row r="827" spans="2:31" ht="23.25" customHeight="1" x14ac:dyDescent="0.25">
      <c r="B827" s="5"/>
      <c r="C827" s="5"/>
      <c r="D827" s="6"/>
      <c r="E827" s="6"/>
      <c r="F827" s="6"/>
      <c r="G827" s="189" t="s">
        <v>13</v>
      </c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90" t="s">
        <v>599</v>
      </c>
      <c r="S827" s="190"/>
      <c r="T827" s="190"/>
      <c r="U827" s="4" t="s">
        <v>643</v>
      </c>
      <c r="V827" s="190"/>
      <c r="W827" s="190"/>
      <c r="X827" s="191">
        <v>1128341.3</v>
      </c>
      <c r="Y827" s="191"/>
      <c r="Z827" s="191"/>
      <c r="AA827" s="191">
        <v>1058341.3</v>
      </c>
      <c r="AB827" s="191"/>
      <c r="AC827" s="191"/>
      <c r="AD827" s="192">
        <v>93.796203329613121</v>
      </c>
      <c r="AE827" s="192"/>
    </row>
    <row r="828" spans="2:31" ht="15" customHeight="1" x14ac:dyDescent="0.25">
      <c r="B828" s="5"/>
      <c r="C828" s="5"/>
      <c r="D828" s="5"/>
      <c r="E828" s="5"/>
      <c r="F828" s="5"/>
      <c r="G828" s="189" t="s">
        <v>644</v>
      </c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90" t="s">
        <v>599</v>
      </c>
      <c r="S828" s="190"/>
      <c r="T828" s="190"/>
      <c r="U828" s="4" t="s">
        <v>645</v>
      </c>
      <c r="V828" s="190"/>
      <c r="W828" s="190"/>
      <c r="X828" s="191">
        <v>1128341.3</v>
      </c>
      <c r="Y828" s="191"/>
      <c r="Z828" s="191"/>
      <c r="AA828" s="191">
        <v>1058341.3</v>
      </c>
      <c r="AB828" s="191"/>
      <c r="AC828" s="191"/>
      <c r="AD828" s="192">
        <v>93.796203329613121</v>
      </c>
      <c r="AE828" s="192"/>
    </row>
    <row r="829" spans="2:31" ht="15" customHeight="1" x14ac:dyDescent="0.25">
      <c r="B829" s="5"/>
      <c r="C829" s="5"/>
      <c r="D829" s="5"/>
      <c r="E829" s="5"/>
      <c r="F829" s="5"/>
      <c r="G829" s="5"/>
      <c r="H829" s="189" t="s">
        <v>91</v>
      </c>
      <c r="I829" s="189"/>
      <c r="J829" s="189"/>
      <c r="K829" s="189"/>
      <c r="L829" s="189"/>
      <c r="M829" s="189"/>
      <c r="N829" s="189"/>
      <c r="O829" s="189"/>
      <c r="P829" s="189"/>
      <c r="Q829" s="189"/>
      <c r="R829" s="190" t="s">
        <v>599</v>
      </c>
      <c r="S829" s="190"/>
      <c r="T829" s="190"/>
      <c r="U829" s="4" t="s">
        <v>645</v>
      </c>
      <c r="V829" s="190" t="s">
        <v>92</v>
      </c>
      <c r="W829" s="190"/>
      <c r="X829" s="191">
        <v>160000</v>
      </c>
      <c r="Y829" s="191"/>
      <c r="Z829" s="191"/>
      <c r="AA829" s="191">
        <v>90000</v>
      </c>
      <c r="AB829" s="191"/>
      <c r="AC829" s="191"/>
      <c r="AD829" s="192">
        <v>56.25</v>
      </c>
      <c r="AE829" s="192"/>
    </row>
    <row r="830" spans="2:31" ht="15" customHeight="1" x14ac:dyDescent="0.25">
      <c r="B830" s="5"/>
      <c r="C830" s="5"/>
      <c r="D830" s="5"/>
      <c r="E830" s="5"/>
      <c r="F830" s="5"/>
      <c r="G830" s="5"/>
      <c r="H830" s="6"/>
      <c r="I830" s="189" t="s">
        <v>646</v>
      </c>
      <c r="J830" s="189"/>
      <c r="K830" s="189"/>
      <c r="L830" s="189"/>
      <c r="M830" s="189"/>
      <c r="N830" s="189"/>
      <c r="O830" s="189"/>
      <c r="P830" s="189"/>
      <c r="Q830" s="189"/>
      <c r="R830" s="190" t="s">
        <v>599</v>
      </c>
      <c r="S830" s="190"/>
      <c r="T830" s="190"/>
      <c r="U830" s="4" t="s">
        <v>645</v>
      </c>
      <c r="V830" s="190" t="s">
        <v>647</v>
      </c>
      <c r="W830" s="190"/>
      <c r="X830" s="191">
        <v>160000</v>
      </c>
      <c r="Y830" s="191"/>
      <c r="Z830" s="191"/>
      <c r="AA830" s="191">
        <v>90000</v>
      </c>
      <c r="AB830" s="191"/>
      <c r="AC830" s="191"/>
      <c r="AD830" s="192">
        <v>56.25</v>
      </c>
      <c r="AE830" s="192"/>
    </row>
    <row r="831" spans="2:31" ht="23.25" customHeight="1" x14ac:dyDescent="0.25">
      <c r="B831" s="5"/>
      <c r="C831" s="5"/>
      <c r="D831" s="5"/>
      <c r="E831" s="5"/>
      <c r="F831" s="5"/>
      <c r="G831" s="5"/>
      <c r="H831" s="189" t="s">
        <v>149</v>
      </c>
      <c r="I831" s="189"/>
      <c r="J831" s="189"/>
      <c r="K831" s="189"/>
      <c r="L831" s="189"/>
      <c r="M831" s="189"/>
      <c r="N831" s="189"/>
      <c r="O831" s="189"/>
      <c r="P831" s="189"/>
      <c r="Q831" s="189"/>
      <c r="R831" s="190" t="s">
        <v>599</v>
      </c>
      <c r="S831" s="190"/>
      <c r="T831" s="190"/>
      <c r="U831" s="4" t="s">
        <v>645</v>
      </c>
      <c r="V831" s="190" t="s">
        <v>150</v>
      </c>
      <c r="W831" s="190"/>
      <c r="X831" s="191">
        <v>968341.3</v>
      </c>
      <c r="Y831" s="191"/>
      <c r="Z831" s="191"/>
      <c r="AA831" s="191">
        <v>968341.3</v>
      </c>
      <c r="AB831" s="191"/>
      <c r="AC831" s="191"/>
      <c r="AD831" s="192">
        <v>100</v>
      </c>
      <c r="AE831" s="192"/>
    </row>
    <row r="832" spans="2:31" ht="15" customHeight="1" x14ac:dyDescent="0.25">
      <c r="B832" s="5"/>
      <c r="C832" s="5"/>
      <c r="D832" s="5"/>
      <c r="E832" s="5"/>
      <c r="F832" s="5"/>
      <c r="G832" s="5"/>
      <c r="H832" s="6"/>
      <c r="I832" s="189" t="s">
        <v>151</v>
      </c>
      <c r="J832" s="189"/>
      <c r="K832" s="189"/>
      <c r="L832" s="189"/>
      <c r="M832" s="189"/>
      <c r="N832" s="189"/>
      <c r="O832" s="189"/>
      <c r="P832" s="189"/>
      <c r="Q832" s="189"/>
      <c r="R832" s="190" t="s">
        <v>599</v>
      </c>
      <c r="S832" s="190"/>
      <c r="T832" s="190"/>
      <c r="U832" s="4" t="s">
        <v>645</v>
      </c>
      <c r="V832" s="190" t="s">
        <v>152</v>
      </c>
      <c r="W832" s="190"/>
      <c r="X832" s="191">
        <v>968341.3</v>
      </c>
      <c r="Y832" s="191"/>
      <c r="Z832" s="191"/>
      <c r="AA832" s="191">
        <v>968341.3</v>
      </c>
      <c r="AB832" s="191"/>
      <c r="AC832" s="191"/>
      <c r="AD832" s="192">
        <v>100</v>
      </c>
      <c r="AE832" s="192"/>
    </row>
    <row r="833" spans="2:31" ht="15" customHeight="1" x14ac:dyDescent="0.25">
      <c r="B833" s="5"/>
      <c r="C833" s="5"/>
      <c r="D833" s="6"/>
      <c r="E833" s="189" t="s">
        <v>55</v>
      </c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90" t="s">
        <v>599</v>
      </c>
      <c r="S833" s="190"/>
      <c r="T833" s="190"/>
      <c r="U833" s="4" t="s">
        <v>56</v>
      </c>
      <c r="V833" s="190"/>
      <c r="W833" s="190"/>
      <c r="X833" s="191">
        <v>419380</v>
      </c>
      <c r="Y833" s="191"/>
      <c r="Z833" s="191"/>
      <c r="AA833" s="191">
        <v>419380</v>
      </c>
      <c r="AB833" s="191"/>
      <c r="AC833" s="191"/>
      <c r="AD833" s="192">
        <v>100</v>
      </c>
      <c r="AE833" s="192"/>
    </row>
    <row r="834" spans="2:31" ht="15" customHeight="1" x14ac:dyDescent="0.25">
      <c r="B834" s="5"/>
      <c r="C834" s="5"/>
      <c r="D834" s="6"/>
      <c r="E834" s="189" t="s">
        <v>139</v>
      </c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90" t="s">
        <v>599</v>
      </c>
      <c r="S834" s="190"/>
      <c r="T834" s="190"/>
      <c r="U834" s="4" t="s">
        <v>140</v>
      </c>
      <c r="V834" s="190"/>
      <c r="W834" s="190"/>
      <c r="X834" s="191">
        <v>419380</v>
      </c>
      <c r="Y834" s="191"/>
      <c r="Z834" s="191"/>
      <c r="AA834" s="191">
        <v>419380</v>
      </c>
      <c r="AB834" s="191"/>
      <c r="AC834" s="191"/>
      <c r="AD834" s="192">
        <v>100</v>
      </c>
      <c r="AE834" s="192"/>
    </row>
    <row r="835" spans="2:31" ht="34.5" customHeight="1" x14ac:dyDescent="0.25">
      <c r="B835" s="5"/>
      <c r="C835" s="5"/>
      <c r="D835" s="6"/>
      <c r="E835" s="6"/>
      <c r="F835" s="6"/>
      <c r="G835" s="189" t="s">
        <v>141</v>
      </c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90" t="s">
        <v>599</v>
      </c>
      <c r="S835" s="190"/>
      <c r="T835" s="190"/>
      <c r="U835" s="4" t="s">
        <v>142</v>
      </c>
      <c r="V835" s="190"/>
      <c r="W835" s="190"/>
      <c r="X835" s="191">
        <v>419380</v>
      </c>
      <c r="Y835" s="191"/>
      <c r="Z835" s="191"/>
      <c r="AA835" s="191">
        <v>419380</v>
      </c>
      <c r="AB835" s="191"/>
      <c r="AC835" s="191"/>
      <c r="AD835" s="192">
        <v>100</v>
      </c>
      <c r="AE835" s="192"/>
    </row>
    <row r="836" spans="2:31" ht="23.25" customHeight="1" x14ac:dyDescent="0.25">
      <c r="B836" s="5"/>
      <c r="C836" s="5"/>
      <c r="D836" s="5"/>
      <c r="E836" s="5"/>
      <c r="F836" s="5"/>
      <c r="G836" s="189" t="s">
        <v>143</v>
      </c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90" t="s">
        <v>599</v>
      </c>
      <c r="S836" s="190"/>
      <c r="T836" s="190"/>
      <c r="U836" s="4" t="s">
        <v>144</v>
      </c>
      <c r="V836" s="190"/>
      <c r="W836" s="190"/>
      <c r="X836" s="191">
        <v>419380</v>
      </c>
      <c r="Y836" s="191"/>
      <c r="Z836" s="191"/>
      <c r="AA836" s="191">
        <v>419380</v>
      </c>
      <c r="AB836" s="191"/>
      <c r="AC836" s="191"/>
      <c r="AD836" s="192">
        <v>100</v>
      </c>
      <c r="AE836" s="192"/>
    </row>
    <row r="837" spans="2:31" ht="23.25" customHeight="1" x14ac:dyDescent="0.25">
      <c r="B837" s="5"/>
      <c r="C837" s="5"/>
      <c r="D837" s="5"/>
      <c r="E837" s="5"/>
      <c r="F837" s="5"/>
      <c r="G837" s="5"/>
      <c r="H837" s="189" t="s">
        <v>149</v>
      </c>
      <c r="I837" s="189"/>
      <c r="J837" s="189"/>
      <c r="K837" s="189"/>
      <c r="L837" s="189"/>
      <c r="M837" s="189"/>
      <c r="N837" s="189"/>
      <c r="O837" s="189"/>
      <c r="P837" s="189"/>
      <c r="Q837" s="189"/>
      <c r="R837" s="190" t="s">
        <v>599</v>
      </c>
      <c r="S837" s="190"/>
      <c r="T837" s="190"/>
      <c r="U837" s="4" t="s">
        <v>144</v>
      </c>
      <c r="V837" s="190" t="s">
        <v>150</v>
      </c>
      <c r="W837" s="190"/>
      <c r="X837" s="191">
        <v>419380</v>
      </c>
      <c r="Y837" s="191"/>
      <c r="Z837" s="191"/>
      <c r="AA837" s="191">
        <v>419380</v>
      </c>
      <c r="AB837" s="191"/>
      <c r="AC837" s="191"/>
      <c r="AD837" s="192">
        <v>100</v>
      </c>
      <c r="AE837" s="192"/>
    </row>
    <row r="838" spans="2:31" ht="15" customHeight="1" x14ac:dyDescent="0.25">
      <c r="B838" s="5"/>
      <c r="C838" s="5"/>
      <c r="D838" s="5"/>
      <c r="E838" s="5"/>
      <c r="F838" s="5"/>
      <c r="G838" s="5"/>
      <c r="H838" s="6"/>
      <c r="I838" s="189" t="s">
        <v>151</v>
      </c>
      <c r="J838" s="189"/>
      <c r="K838" s="189"/>
      <c r="L838" s="189"/>
      <c r="M838" s="189"/>
      <c r="N838" s="189"/>
      <c r="O838" s="189"/>
      <c r="P838" s="189"/>
      <c r="Q838" s="189"/>
      <c r="R838" s="190" t="s">
        <v>599</v>
      </c>
      <c r="S838" s="190"/>
      <c r="T838" s="190"/>
      <c r="U838" s="4" t="s">
        <v>144</v>
      </c>
      <c r="V838" s="190" t="s">
        <v>152</v>
      </c>
      <c r="W838" s="190"/>
      <c r="X838" s="191">
        <v>419380</v>
      </c>
      <c r="Y838" s="191"/>
      <c r="Z838" s="191"/>
      <c r="AA838" s="191">
        <v>419380</v>
      </c>
      <c r="AB838" s="191"/>
      <c r="AC838" s="191"/>
      <c r="AD838" s="192">
        <v>100</v>
      </c>
      <c r="AE838" s="192"/>
    </row>
    <row r="839" spans="2:31" ht="34.5" customHeight="1" x14ac:dyDescent="0.25">
      <c r="B839" s="5"/>
      <c r="C839" s="5"/>
      <c r="D839" s="6"/>
      <c r="E839" s="189" t="s">
        <v>170</v>
      </c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90" t="s">
        <v>599</v>
      </c>
      <c r="S839" s="190"/>
      <c r="T839" s="190"/>
      <c r="U839" s="4" t="s">
        <v>171</v>
      </c>
      <c r="V839" s="190"/>
      <c r="W839" s="190"/>
      <c r="X839" s="191">
        <v>800000</v>
      </c>
      <c r="Y839" s="191"/>
      <c r="Z839" s="191"/>
      <c r="AA839" s="191">
        <v>709622.66</v>
      </c>
      <c r="AB839" s="191"/>
      <c r="AC839" s="191"/>
      <c r="AD839" s="192">
        <v>88.7028325</v>
      </c>
      <c r="AE839" s="192"/>
    </row>
    <row r="840" spans="2:31" ht="23.25" customHeight="1" x14ac:dyDescent="0.25">
      <c r="B840" s="5"/>
      <c r="C840" s="5"/>
      <c r="D840" s="6"/>
      <c r="E840" s="189" t="s">
        <v>498</v>
      </c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90" t="s">
        <v>599</v>
      </c>
      <c r="S840" s="190"/>
      <c r="T840" s="190"/>
      <c r="U840" s="4" t="s">
        <v>499</v>
      </c>
      <c r="V840" s="190"/>
      <c r="W840" s="190"/>
      <c r="X840" s="191">
        <v>800000</v>
      </c>
      <c r="Y840" s="191"/>
      <c r="Z840" s="191"/>
      <c r="AA840" s="191">
        <v>709622.66</v>
      </c>
      <c r="AB840" s="191"/>
      <c r="AC840" s="191"/>
      <c r="AD840" s="192">
        <v>88.7028325</v>
      </c>
      <c r="AE840" s="192"/>
    </row>
    <row r="841" spans="2:31" ht="34.5" customHeight="1" x14ac:dyDescent="0.25">
      <c r="B841" s="5"/>
      <c r="C841" s="5"/>
      <c r="D841" s="6"/>
      <c r="E841" s="6"/>
      <c r="F841" s="6"/>
      <c r="G841" s="189" t="s">
        <v>500</v>
      </c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90" t="s">
        <v>599</v>
      </c>
      <c r="S841" s="190"/>
      <c r="T841" s="190"/>
      <c r="U841" s="4" t="s">
        <v>501</v>
      </c>
      <c r="V841" s="190"/>
      <c r="W841" s="190"/>
      <c r="X841" s="191">
        <v>800000</v>
      </c>
      <c r="Y841" s="191"/>
      <c r="Z841" s="191"/>
      <c r="AA841" s="191">
        <v>709622.66</v>
      </c>
      <c r="AB841" s="191"/>
      <c r="AC841" s="191"/>
      <c r="AD841" s="192">
        <v>88.7028325</v>
      </c>
      <c r="AE841" s="192"/>
    </row>
    <row r="842" spans="2:31" ht="68.25" customHeight="1" x14ac:dyDescent="0.25">
      <c r="B842" s="5"/>
      <c r="C842" s="5"/>
      <c r="D842" s="5"/>
      <c r="E842" s="5"/>
      <c r="F842" s="5"/>
      <c r="G842" s="189" t="s">
        <v>648</v>
      </c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90" t="s">
        <v>599</v>
      </c>
      <c r="S842" s="190"/>
      <c r="T842" s="190"/>
      <c r="U842" s="4" t="s">
        <v>649</v>
      </c>
      <c r="V842" s="190"/>
      <c r="W842" s="190"/>
      <c r="X842" s="191">
        <v>100000</v>
      </c>
      <c r="Y842" s="191"/>
      <c r="Z842" s="191"/>
      <c r="AA842" s="191">
        <v>95328</v>
      </c>
      <c r="AB842" s="191"/>
      <c r="AC842" s="191"/>
      <c r="AD842" s="192">
        <v>95.328000000000003</v>
      </c>
      <c r="AE842" s="192"/>
    </row>
    <row r="843" spans="2:31" ht="23.25" customHeight="1" x14ac:dyDescent="0.25">
      <c r="B843" s="5"/>
      <c r="C843" s="5"/>
      <c r="D843" s="5"/>
      <c r="E843" s="5"/>
      <c r="F843" s="5"/>
      <c r="G843" s="5"/>
      <c r="H843" s="189" t="s">
        <v>149</v>
      </c>
      <c r="I843" s="189"/>
      <c r="J843" s="189"/>
      <c r="K843" s="189"/>
      <c r="L843" s="189"/>
      <c r="M843" s="189"/>
      <c r="N843" s="189"/>
      <c r="O843" s="189"/>
      <c r="P843" s="189"/>
      <c r="Q843" s="189"/>
      <c r="R843" s="190" t="s">
        <v>599</v>
      </c>
      <c r="S843" s="190"/>
      <c r="T843" s="190"/>
      <c r="U843" s="4" t="s">
        <v>649</v>
      </c>
      <c r="V843" s="190" t="s">
        <v>150</v>
      </c>
      <c r="W843" s="190"/>
      <c r="X843" s="191">
        <v>100000</v>
      </c>
      <c r="Y843" s="191"/>
      <c r="Z843" s="191"/>
      <c r="AA843" s="191">
        <v>95328</v>
      </c>
      <c r="AB843" s="191"/>
      <c r="AC843" s="191"/>
      <c r="AD843" s="192">
        <v>95.328000000000003</v>
      </c>
      <c r="AE843" s="192"/>
    </row>
    <row r="844" spans="2:31" ht="15" customHeight="1" x14ac:dyDescent="0.25">
      <c r="B844" s="5"/>
      <c r="C844" s="5"/>
      <c r="D844" s="5"/>
      <c r="E844" s="5"/>
      <c r="F844" s="5"/>
      <c r="G844" s="5"/>
      <c r="H844" s="6"/>
      <c r="I844" s="189" t="s">
        <v>151</v>
      </c>
      <c r="J844" s="189"/>
      <c r="K844" s="189"/>
      <c r="L844" s="189"/>
      <c r="M844" s="189"/>
      <c r="N844" s="189"/>
      <c r="O844" s="189"/>
      <c r="P844" s="189"/>
      <c r="Q844" s="189"/>
      <c r="R844" s="190" t="s">
        <v>599</v>
      </c>
      <c r="S844" s="190"/>
      <c r="T844" s="190"/>
      <c r="U844" s="4" t="s">
        <v>649</v>
      </c>
      <c r="V844" s="190" t="s">
        <v>152</v>
      </c>
      <c r="W844" s="190"/>
      <c r="X844" s="191">
        <v>100000</v>
      </c>
      <c r="Y844" s="191"/>
      <c r="Z844" s="191"/>
      <c r="AA844" s="191">
        <v>95328</v>
      </c>
      <c r="AB844" s="191"/>
      <c r="AC844" s="191"/>
      <c r="AD844" s="192">
        <v>95.328000000000003</v>
      </c>
      <c r="AE844" s="192"/>
    </row>
    <row r="845" spans="2:31" ht="90.75" customHeight="1" x14ac:dyDescent="0.25">
      <c r="B845" s="5"/>
      <c r="C845" s="5"/>
      <c r="D845" s="5"/>
      <c r="E845" s="5"/>
      <c r="F845" s="5"/>
      <c r="G845" s="189" t="s">
        <v>650</v>
      </c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90" t="s">
        <v>599</v>
      </c>
      <c r="S845" s="190"/>
      <c r="T845" s="190"/>
      <c r="U845" s="4" t="s">
        <v>651</v>
      </c>
      <c r="V845" s="190"/>
      <c r="W845" s="190"/>
      <c r="X845" s="191">
        <v>500000</v>
      </c>
      <c r="Y845" s="191"/>
      <c r="Z845" s="191"/>
      <c r="AA845" s="191">
        <v>437774.66</v>
      </c>
      <c r="AB845" s="191"/>
      <c r="AC845" s="191"/>
      <c r="AD845" s="192">
        <v>87.554931999999994</v>
      </c>
      <c r="AE845" s="192"/>
    </row>
    <row r="846" spans="2:31" ht="23.25" customHeight="1" x14ac:dyDescent="0.25">
      <c r="B846" s="5"/>
      <c r="C846" s="5"/>
      <c r="D846" s="5"/>
      <c r="E846" s="5"/>
      <c r="F846" s="5"/>
      <c r="G846" s="5"/>
      <c r="H846" s="189" t="s">
        <v>149</v>
      </c>
      <c r="I846" s="189"/>
      <c r="J846" s="189"/>
      <c r="K846" s="189"/>
      <c r="L846" s="189"/>
      <c r="M846" s="189"/>
      <c r="N846" s="189"/>
      <c r="O846" s="189"/>
      <c r="P846" s="189"/>
      <c r="Q846" s="189"/>
      <c r="R846" s="190" t="s">
        <v>599</v>
      </c>
      <c r="S846" s="190"/>
      <c r="T846" s="190"/>
      <c r="U846" s="4" t="s">
        <v>651</v>
      </c>
      <c r="V846" s="190" t="s">
        <v>150</v>
      </c>
      <c r="W846" s="190"/>
      <c r="X846" s="191">
        <v>500000</v>
      </c>
      <c r="Y846" s="191"/>
      <c r="Z846" s="191"/>
      <c r="AA846" s="191">
        <v>437774.66</v>
      </c>
      <c r="AB846" s="191"/>
      <c r="AC846" s="191"/>
      <c r="AD846" s="192">
        <v>87.554931999999994</v>
      </c>
      <c r="AE846" s="192"/>
    </row>
    <row r="847" spans="2:31" ht="15" customHeight="1" x14ac:dyDescent="0.25">
      <c r="B847" s="5"/>
      <c r="C847" s="5"/>
      <c r="D847" s="5"/>
      <c r="E847" s="5"/>
      <c r="F847" s="5"/>
      <c r="G847" s="5"/>
      <c r="H847" s="6"/>
      <c r="I847" s="189" t="s">
        <v>151</v>
      </c>
      <c r="J847" s="189"/>
      <c r="K847" s="189"/>
      <c r="L847" s="189"/>
      <c r="M847" s="189"/>
      <c r="N847" s="189"/>
      <c r="O847" s="189"/>
      <c r="P847" s="189"/>
      <c r="Q847" s="189"/>
      <c r="R847" s="190" t="s">
        <v>599</v>
      </c>
      <c r="S847" s="190"/>
      <c r="T847" s="190"/>
      <c r="U847" s="4" t="s">
        <v>651</v>
      </c>
      <c r="V847" s="190" t="s">
        <v>152</v>
      </c>
      <c r="W847" s="190"/>
      <c r="X847" s="191">
        <v>500000</v>
      </c>
      <c r="Y847" s="191"/>
      <c r="Z847" s="191"/>
      <c r="AA847" s="191">
        <v>437774.66</v>
      </c>
      <c r="AB847" s="191"/>
      <c r="AC847" s="191"/>
      <c r="AD847" s="192">
        <v>87.554931999999994</v>
      </c>
      <c r="AE847" s="192"/>
    </row>
    <row r="848" spans="2:31" ht="57" customHeight="1" x14ac:dyDescent="0.25">
      <c r="B848" s="5"/>
      <c r="C848" s="5"/>
      <c r="D848" s="5"/>
      <c r="E848" s="5"/>
      <c r="F848" s="5"/>
      <c r="G848" s="189" t="s">
        <v>652</v>
      </c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90" t="s">
        <v>599</v>
      </c>
      <c r="S848" s="190"/>
      <c r="T848" s="190"/>
      <c r="U848" s="4" t="s">
        <v>653</v>
      </c>
      <c r="V848" s="190"/>
      <c r="W848" s="190"/>
      <c r="X848" s="191">
        <v>200000</v>
      </c>
      <c r="Y848" s="191"/>
      <c r="Z848" s="191"/>
      <c r="AA848" s="191">
        <v>176520</v>
      </c>
      <c r="AB848" s="191"/>
      <c r="AC848" s="191"/>
      <c r="AD848" s="192">
        <v>88.26</v>
      </c>
      <c r="AE848" s="192"/>
    </row>
    <row r="849" spans="2:31" ht="23.25" customHeight="1" x14ac:dyDescent="0.25">
      <c r="B849" s="5"/>
      <c r="C849" s="5"/>
      <c r="D849" s="5"/>
      <c r="E849" s="5"/>
      <c r="F849" s="5"/>
      <c r="G849" s="5"/>
      <c r="H849" s="189" t="s">
        <v>149</v>
      </c>
      <c r="I849" s="189"/>
      <c r="J849" s="189"/>
      <c r="K849" s="189"/>
      <c r="L849" s="189"/>
      <c r="M849" s="189"/>
      <c r="N849" s="189"/>
      <c r="O849" s="189"/>
      <c r="P849" s="189"/>
      <c r="Q849" s="189"/>
      <c r="R849" s="190" t="s">
        <v>599</v>
      </c>
      <c r="S849" s="190"/>
      <c r="T849" s="190"/>
      <c r="U849" s="4" t="s">
        <v>653</v>
      </c>
      <c r="V849" s="190" t="s">
        <v>150</v>
      </c>
      <c r="W849" s="190"/>
      <c r="X849" s="191">
        <v>200000</v>
      </c>
      <c r="Y849" s="191"/>
      <c r="Z849" s="191"/>
      <c r="AA849" s="191">
        <v>176520</v>
      </c>
      <c r="AB849" s="191"/>
      <c r="AC849" s="191"/>
      <c r="AD849" s="192">
        <v>88.26</v>
      </c>
      <c r="AE849" s="192"/>
    </row>
    <row r="850" spans="2:31" ht="15" customHeight="1" x14ac:dyDescent="0.25">
      <c r="B850" s="5"/>
      <c r="C850" s="5"/>
      <c r="D850" s="5"/>
      <c r="E850" s="5"/>
      <c r="F850" s="5"/>
      <c r="G850" s="5"/>
      <c r="H850" s="6"/>
      <c r="I850" s="189" t="s">
        <v>151</v>
      </c>
      <c r="J850" s="189"/>
      <c r="K850" s="189"/>
      <c r="L850" s="189"/>
      <c r="M850" s="189"/>
      <c r="N850" s="189"/>
      <c r="O850" s="189"/>
      <c r="P850" s="189"/>
      <c r="Q850" s="189"/>
      <c r="R850" s="190" t="s">
        <v>599</v>
      </c>
      <c r="S850" s="190"/>
      <c r="T850" s="190"/>
      <c r="U850" s="4" t="s">
        <v>653</v>
      </c>
      <c r="V850" s="190" t="s">
        <v>152</v>
      </c>
      <c r="W850" s="190"/>
      <c r="X850" s="191">
        <v>200000</v>
      </c>
      <c r="Y850" s="191"/>
      <c r="Z850" s="191"/>
      <c r="AA850" s="191">
        <v>176520</v>
      </c>
      <c r="AB850" s="191"/>
      <c r="AC850" s="191"/>
      <c r="AD850" s="192">
        <v>88.26</v>
      </c>
      <c r="AE850" s="192"/>
    </row>
    <row r="851" spans="2:31" ht="23.25" customHeight="1" x14ac:dyDescent="0.25">
      <c r="B851" s="5"/>
      <c r="C851" s="5"/>
      <c r="D851" s="6"/>
      <c r="E851" s="189" t="s">
        <v>590</v>
      </c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90" t="s">
        <v>599</v>
      </c>
      <c r="S851" s="190"/>
      <c r="T851" s="190"/>
      <c r="U851" s="4" t="s">
        <v>591</v>
      </c>
      <c r="V851" s="190"/>
      <c r="W851" s="190"/>
      <c r="X851" s="191">
        <v>27253140</v>
      </c>
      <c r="Y851" s="191"/>
      <c r="Z851" s="191"/>
      <c r="AA851" s="191">
        <v>27162948.199999999</v>
      </c>
      <c r="AB851" s="191"/>
      <c r="AC851" s="191"/>
      <c r="AD851" s="192">
        <v>99.669059051544153</v>
      </c>
      <c r="AE851" s="192"/>
    </row>
    <row r="852" spans="2:31" ht="15" customHeight="1" x14ac:dyDescent="0.25">
      <c r="B852" s="5"/>
      <c r="C852" s="5"/>
      <c r="D852" s="6"/>
      <c r="E852" s="189" t="s">
        <v>592</v>
      </c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90" t="s">
        <v>599</v>
      </c>
      <c r="S852" s="190"/>
      <c r="T852" s="190"/>
      <c r="U852" s="4" t="s">
        <v>593</v>
      </c>
      <c r="V852" s="190"/>
      <c r="W852" s="190"/>
      <c r="X852" s="191">
        <v>27253140</v>
      </c>
      <c r="Y852" s="191"/>
      <c r="Z852" s="191"/>
      <c r="AA852" s="191">
        <v>27162948.199999999</v>
      </c>
      <c r="AB852" s="191"/>
      <c r="AC852" s="191"/>
      <c r="AD852" s="192">
        <v>99.669059051544153</v>
      </c>
      <c r="AE852" s="192"/>
    </row>
    <row r="853" spans="2:31" ht="23.25" customHeight="1" x14ac:dyDescent="0.25">
      <c r="B853" s="5"/>
      <c r="C853" s="5"/>
      <c r="D853" s="6"/>
      <c r="E853" s="6"/>
      <c r="F853" s="6"/>
      <c r="G853" s="189" t="s">
        <v>654</v>
      </c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90" t="s">
        <v>599</v>
      </c>
      <c r="S853" s="190"/>
      <c r="T853" s="190"/>
      <c r="U853" s="4" t="s">
        <v>655</v>
      </c>
      <c r="V853" s="190"/>
      <c r="W853" s="190"/>
      <c r="X853" s="191">
        <v>1395000</v>
      </c>
      <c r="Y853" s="191"/>
      <c r="Z853" s="191"/>
      <c r="AA853" s="191">
        <v>1314408.6200000001</v>
      </c>
      <c r="AB853" s="191"/>
      <c r="AC853" s="191"/>
      <c r="AD853" s="192">
        <v>94.222840143369183</v>
      </c>
      <c r="AE853" s="192"/>
    </row>
    <row r="854" spans="2:31" ht="23.25" customHeight="1" x14ac:dyDescent="0.25">
      <c r="B854" s="5"/>
      <c r="C854" s="5"/>
      <c r="D854" s="5"/>
      <c r="E854" s="5"/>
      <c r="F854" s="5"/>
      <c r="G854" s="189" t="s">
        <v>656</v>
      </c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90" t="s">
        <v>599</v>
      </c>
      <c r="S854" s="190"/>
      <c r="T854" s="190"/>
      <c r="U854" s="4" t="s">
        <v>657</v>
      </c>
      <c r="V854" s="190"/>
      <c r="W854" s="190"/>
      <c r="X854" s="191">
        <v>1395000</v>
      </c>
      <c r="Y854" s="191"/>
      <c r="Z854" s="191"/>
      <c r="AA854" s="191">
        <v>1314408.6200000001</v>
      </c>
      <c r="AB854" s="191"/>
      <c r="AC854" s="191"/>
      <c r="AD854" s="192">
        <v>94.222840143369183</v>
      </c>
      <c r="AE854" s="192"/>
    </row>
    <row r="855" spans="2:31" ht="23.25" customHeight="1" x14ac:dyDescent="0.25">
      <c r="B855" s="5"/>
      <c r="C855" s="5"/>
      <c r="D855" s="5"/>
      <c r="E855" s="5"/>
      <c r="F855" s="5"/>
      <c r="G855" s="5"/>
      <c r="H855" s="189" t="s">
        <v>411</v>
      </c>
      <c r="I855" s="189"/>
      <c r="J855" s="189"/>
      <c r="K855" s="189"/>
      <c r="L855" s="189"/>
      <c r="M855" s="189"/>
      <c r="N855" s="189"/>
      <c r="O855" s="189"/>
      <c r="P855" s="189"/>
      <c r="Q855" s="189"/>
      <c r="R855" s="190" t="s">
        <v>599</v>
      </c>
      <c r="S855" s="190"/>
      <c r="T855" s="190"/>
      <c r="U855" s="4" t="s">
        <v>657</v>
      </c>
      <c r="V855" s="190" t="s">
        <v>412</v>
      </c>
      <c r="W855" s="190"/>
      <c r="X855" s="191">
        <v>1395000</v>
      </c>
      <c r="Y855" s="191"/>
      <c r="Z855" s="191"/>
      <c r="AA855" s="191">
        <v>1314408.6200000001</v>
      </c>
      <c r="AB855" s="191"/>
      <c r="AC855" s="191"/>
      <c r="AD855" s="192">
        <v>94.222840143369183</v>
      </c>
      <c r="AE855" s="192"/>
    </row>
    <row r="856" spans="2:31" ht="15" customHeight="1" x14ac:dyDescent="0.25">
      <c r="B856" s="5"/>
      <c r="C856" s="5"/>
      <c r="D856" s="5"/>
      <c r="E856" s="5"/>
      <c r="F856" s="5"/>
      <c r="G856" s="5"/>
      <c r="H856" s="6"/>
      <c r="I856" s="189" t="s">
        <v>413</v>
      </c>
      <c r="J856" s="189"/>
      <c r="K856" s="189"/>
      <c r="L856" s="189"/>
      <c r="M856" s="189"/>
      <c r="N856" s="189"/>
      <c r="O856" s="189"/>
      <c r="P856" s="189"/>
      <c r="Q856" s="189"/>
      <c r="R856" s="190" t="s">
        <v>599</v>
      </c>
      <c r="S856" s="190"/>
      <c r="T856" s="190"/>
      <c r="U856" s="4" t="s">
        <v>657</v>
      </c>
      <c r="V856" s="190" t="s">
        <v>414</v>
      </c>
      <c r="W856" s="190"/>
      <c r="X856" s="191">
        <v>1395000</v>
      </c>
      <c r="Y856" s="191"/>
      <c r="Z856" s="191"/>
      <c r="AA856" s="191">
        <v>1314408.6200000001</v>
      </c>
      <c r="AB856" s="191"/>
      <c r="AC856" s="191"/>
      <c r="AD856" s="192">
        <v>94.222840143369183</v>
      </c>
      <c r="AE856" s="192"/>
    </row>
    <row r="857" spans="2:31" ht="15" customHeight="1" x14ac:dyDescent="0.25">
      <c r="B857" s="5"/>
      <c r="C857" s="5"/>
      <c r="D857" s="6"/>
      <c r="E857" s="6"/>
      <c r="F857" s="6"/>
      <c r="G857" s="189" t="s">
        <v>633</v>
      </c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90" t="s">
        <v>599</v>
      </c>
      <c r="S857" s="190"/>
      <c r="T857" s="190"/>
      <c r="U857" s="4" t="s">
        <v>658</v>
      </c>
      <c r="V857" s="190"/>
      <c r="W857" s="190"/>
      <c r="X857" s="191">
        <v>25858140</v>
      </c>
      <c r="Y857" s="191"/>
      <c r="Z857" s="191"/>
      <c r="AA857" s="191">
        <v>25848539.579999998</v>
      </c>
      <c r="AB857" s="191"/>
      <c r="AC857" s="191"/>
      <c r="AD857" s="192">
        <v>99.962872735625979</v>
      </c>
      <c r="AE857" s="192"/>
    </row>
    <row r="858" spans="2:31" ht="23.25" customHeight="1" x14ac:dyDescent="0.25">
      <c r="B858" s="5"/>
      <c r="C858" s="5"/>
      <c r="D858" s="5"/>
      <c r="E858" s="5"/>
      <c r="F858" s="5"/>
      <c r="G858" s="189" t="s">
        <v>659</v>
      </c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90" t="s">
        <v>599</v>
      </c>
      <c r="S858" s="190"/>
      <c r="T858" s="190"/>
      <c r="U858" s="4" t="s">
        <v>660</v>
      </c>
      <c r="V858" s="190"/>
      <c r="W858" s="190"/>
      <c r="X858" s="191">
        <v>25858140</v>
      </c>
      <c r="Y858" s="191"/>
      <c r="Z858" s="191"/>
      <c r="AA858" s="191">
        <v>25848539.579999998</v>
      </c>
      <c r="AB858" s="191"/>
      <c r="AC858" s="191"/>
      <c r="AD858" s="192">
        <v>99.962872735625979</v>
      </c>
      <c r="AE858" s="192"/>
    </row>
    <row r="859" spans="2:31" ht="23.25" customHeight="1" x14ac:dyDescent="0.25">
      <c r="B859" s="5"/>
      <c r="C859" s="5"/>
      <c r="D859" s="5"/>
      <c r="E859" s="5"/>
      <c r="F859" s="5"/>
      <c r="G859" s="5"/>
      <c r="H859" s="189" t="s">
        <v>411</v>
      </c>
      <c r="I859" s="189"/>
      <c r="J859" s="189"/>
      <c r="K859" s="189"/>
      <c r="L859" s="189"/>
      <c r="M859" s="189"/>
      <c r="N859" s="189"/>
      <c r="O859" s="189"/>
      <c r="P859" s="189"/>
      <c r="Q859" s="189"/>
      <c r="R859" s="190" t="s">
        <v>599</v>
      </c>
      <c r="S859" s="190"/>
      <c r="T859" s="190"/>
      <c r="U859" s="4" t="s">
        <v>660</v>
      </c>
      <c r="V859" s="190" t="s">
        <v>412</v>
      </c>
      <c r="W859" s="190"/>
      <c r="X859" s="191">
        <v>25858140</v>
      </c>
      <c r="Y859" s="191"/>
      <c r="Z859" s="191"/>
      <c r="AA859" s="191">
        <v>25848539.579999998</v>
      </c>
      <c r="AB859" s="191"/>
      <c r="AC859" s="191"/>
      <c r="AD859" s="192">
        <v>99.962872735625979</v>
      </c>
      <c r="AE859" s="192"/>
    </row>
    <row r="860" spans="2:31" ht="15" customHeight="1" x14ac:dyDescent="0.25">
      <c r="B860" s="5"/>
      <c r="C860" s="5"/>
      <c r="D860" s="5"/>
      <c r="E860" s="5"/>
      <c r="F860" s="5"/>
      <c r="G860" s="5"/>
      <c r="H860" s="6"/>
      <c r="I860" s="189" t="s">
        <v>413</v>
      </c>
      <c r="J860" s="189"/>
      <c r="K860" s="189"/>
      <c r="L860" s="189"/>
      <c r="M860" s="189"/>
      <c r="N860" s="189"/>
      <c r="O860" s="189"/>
      <c r="P860" s="189"/>
      <c r="Q860" s="189"/>
      <c r="R860" s="190" t="s">
        <v>599</v>
      </c>
      <c r="S860" s="190"/>
      <c r="T860" s="190"/>
      <c r="U860" s="4" t="s">
        <v>660</v>
      </c>
      <c r="V860" s="190" t="s">
        <v>414</v>
      </c>
      <c r="W860" s="190"/>
      <c r="X860" s="191">
        <v>25858140</v>
      </c>
      <c r="Y860" s="191"/>
      <c r="Z860" s="191"/>
      <c r="AA860" s="191">
        <v>25848539.579999998</v>
      </c>
      <c r="AB860" s="191"/>
      <c r="AC860" s="191"/>
      <c r="AD860" s="192">
        <v>99.962872735625979</v>
      </c>
      <c r="AE860" s="192"/>
    </row>
    <row r="861" spans="2:31" ht="15" customHeight="1" x14ac:dyDescent="0.25">
      <c r="B861" s="5"/>
      <c r="C861" s="189" t="s">
        <v>661</v>
      </c>
      <c r="D861" s="189"/>
      <c r="E861" s="189"/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90" t="s">
        <v>662</v>
      </c>
      <c r="S861" s="190"/>
      <c r="T861" s="190"/>
      <c r="U861" s="4"/>
      <c r="V861" s="190"/>
      <c r="W861" s="190"/>
      <c r="X861" s="191">
        <v>267186836.65000001</v>
      </c>
      <c r="Y861" s="191"/>
      <c r="Z861" s="191"/>
      <c r="AA861" s="191">
        <v>264613874.50999999</v>
      </c>
      <c r="AB861" s="191"/>
      <c r="AC861" s="191"/>
      <c r="AD861" s="192">
        <v>99.037017626968478</v>
      </c>
      <c r="AE861" s="192"/>
    </row>
    <row r="862" spans="2:31" ht="15" customHeight="1" x14ac:dyDescent="0.25">
      <c r="B862" s="5"/>
      <c r="C862" s="5"/>
      <c r="D862" s="6"/>
      <c r="E862" s="189" t="s">
        <v>39</v>
      </c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90" t="s">
        <v>662</v>
      </c>
      <c r="S862" s="190"/>
      <c r="T862" s="190"/>
      <c r="U862" s="4" t="s">
        <v>40</v>
      </c>
      <c r="V862" s="190"/>
      <c r="W862" s="190"/>
      <c r="X862" s="191">
        <v>128014000</v>
      </c>
      <c r="Y862" s="191"/>
      <c r="Z862" s="191"/>
      <c r="AA862" s="191">
        <v>127995000</v>
      </c>
      <c r="AB862" s="191"/>
      <c r="AC862" s="191"/>
      <c r="AD862" s="192">
        <v>99.985157873357593</v>
      </c>
      <c r="AE862" s="192"/>
    </row>
    <row r="863" spans="2:31" ht="23.25" customHeight="1" x14ac:dyDescent="0.25">
      <c r="B863" s="5"/>
      <c r="C863" s="5"/>
      <c r="D863" s="6"/>
      <c r="E863" s="189" t="s">
        <v>663</v>
      </c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90" t="s">
        <v>662</v>
      </c>
      <c r="S863" s="190"/>
      <c r="T863" s="190"/>
      <c r="U863" s="4" t="s">
        <v>664</v>
      </c>
      <c r="V863" s="190"/>
      <c r="W863" s="190"/>
      <c r="X863" s="191">
        <v>128014000</v>
      </c>
      <c r="Y863" s="191"/>
      <c r="Z863" s="191"/>
      <c r="AA863" s="191">
        <v>127995000</v>
      </c>
      <c r="AB863" s="191"/>
      <c r="AC863" s="191"/>
      <c r="AD863" s="192">
        <v>99.985157873357593</v>
      </c>
      <c r="AE863" s="192"/>
    </row>
    <row r="864" spans="2:31" ht="23.25" customHeight="1" x14ac:dyDescent="0.25">
      <c r="B864" s="5"/>
      <c r="C864" s="5"/>
      <c r="D864" s="6"/>
      <c r="E864" s="6"/>
      <c r="F864" s="6"/>
      <c r="G864" s="189" t="s">
        <v>665</v>
      </c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90" t="s">
        <v>662</v>
      </c>
      <c r="S864" s="190"/>
      <c r="T864" s="190"/>
      <c r="U864" s="4" t="s">
        <v>666</v>
      </c>
      <c r="V864" s="190"/>
      <c r="W864" s="190"/>
      <c r="X864" s="191">
        <v>128014000</v>
      </c>
      <c r="Y864" s="191"/>
      <c r="Z864" s="191"/>
      <c r="AA864" s="191">
        <v>127995000</v>
      </c>
      <c r="AB864" s="191"/>
      <c r="AC864" s="191"/>
      <c r="AD864" s="192">
        <v>99.985157873357593</v>
      </c>
      <c r="AE864" s="192"/>
    </row>
    <row r="865" spans="2:31" ht="23.25" customHeight="1" x14ac:dyDescent="0.25">
      <c r="B865" s="5"/>
      <c r="C865" s="5"/>
      <c r="D865" s="5"/>
      <c r="E865" s="5"/>
      <c r="F865" s="5"/>
      <c r="G865" s="189" t="s">
        <v>667</v>
      </c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90" t="s">
        <v>662</v>
      </c>
      <c r="S865" s="190"/>
      <c r="T865" s="190"/>
      <c r="U865" s="4" t="s">
        <v>668</v>
      </c>
      <c r="V865" s="190"/>
      <c r="W865" s="190"/>
      <c r="X865" s="191">
        <v>128014000</v>
      </c>
      <c r="Y865" s="191"/>
      <c r="Z865" s="191"/>
      <c r="AA865" s="191">
        <v>127995000</v>
      </c>
      <c r="AB865" s="191"/>
      <c r="AC865" s="191"/>
      <c r="AD865" s="192">
        <v>99.985157873357593</v>
      </c>
      <c r="AE865" s="192"/>
    </row>
    <row r="866" spans="2:31" ht="23.25" customHeight="1" x14ac:dyDescent="0.25">
      <c r="B866" s="5"/>
      <c r="C866" s="5"/>
      <c r="D866" s="5"/>
      <c r="E866" s="5"/>
      <c r="F866" s="5"/>
      <c r="G866" s="5"/>
      <c r="H866" s="189" t="s">
        <v>149</v>
      </c>
      <c r="I866" s="189"/>
      <c r="J866" s="189"/>
      <c r="K866" s="189"/>
      <c r="L866" s="189"/>
      <c r="M866" s="189"/>
      <c r="N866" s="189"/>
      <c r="O866" s="189"/>
      <c r="P866" s="189"/>
      <c r="Q866" s="189"/>
      <c r="R866" s="190" t="s">
        <v>662</v>
      </c>
      <c r="S866" s="190"/>
      <c r="T866" s="190"/>
      <c r="U866" s="4" t="s">
        <v>668</v>
      </c>
      <c r="V866" s="190" t="s">
        <v>150</v>
      </c>
      <c r="W866" s="190"/>
      <c r="X866" s="191">
        <v>128014000</v>
      </c>
      <c r="Y866" s="191"/>
      <c r="Z866" s="191"/>
      <c r="AA866" s="191">
        <v>127995000</v>
      </c>
      <c r="AB866" s="191"/>
      <c r="AC866" s="191"/>
      <c r="AD866" s="192">
        <v>99.985157873357593</v>
      </c>
      <c r="AE866" s="192"/>
    </row>
    <row r="867" spans="2:31" ht="15" customHeight="1" x14ac:dyDescent="0.25">
      <c r="B867" s="5"/>
      <c r="C867" s="5"/>
      <c r="D867" s="5"/>
      <c r="E867" s="5"/>
      <c r="F867" s="5"/>
      <c r="G867" s="5"/>
      <c r="H867" s="6"/>
      <c r="I867" s="189" t="s">
        <v>151</v>
      </c>
      <c r="J867" s="189"/>
      <c r="K867" s="189"/>
      <c r="L867" s="189"/>
      <c r="M867" s="189"/>
      <c r="N867" s="189"/>
      <c r="O867" s="189"/>
      <c r="P867" s="189"/>
      <c r="Q867" s="189"/>
      <c r="R867" s="190" t="s">
        <v>662</v>
      </c>
      <c r="S867" s="190"/>
      <c r="T867" s="190"/>
      <c r="U867" s="4" t="s">
        <v>668</v>
      </c>
      <c r="V867" s="190" t="s">
        <v>152</v>
      </c>
      <c r="W867" s="190"/>
      <c r="X867" s="191">
        <v>49355000</v>
      </c>
      <c r="Y867" s="191"/>
      <c r="Z867" s="191"/>
      <c r="AA867" s="191">
        <v>49355000</v>
      </c>
      <c r="AB867" s="191"/>
      <c r="AC867" s="191"/>
      <c r="AD867" s="192">
        <v>100</v>
      </c>
      <c r="AE867" s="192"/>
    </row>
    <row r="868" spans="2:31" ht="15" customHeight="1" x14ac:dyDescent="0.25">
      <c r="B868" s="5"/>
      <c r="C868" s="5"/>
      <c r="D868" s="5"/>
      <c r="E868" s="5"/>
      <c r="F868" s="5"/>
      <c r="G868" s="5"/>
      <c r="H868" s="6"/>
      <c r="I868" s="189" t="s">
        <v>265</v>
      </c>
      <c r="J868" s="189"/>
      <c r="K868" s="189"/>
      <c r="L868" s="189"/>
      <c r="M868" s="189"/>
      <c r="N868" s="189"/>
      <c r="O868" s="189"/>
      <c r="P868" s="189"/>
      <c r="Q868" s="189"/>
      <c r="R868" s="190" t="s">
        <v>662</v>
      </c>
      <c r="S868" s="190"/>
      <c r="T868" s="190"/>
      <c r="U868" s="4" t="s">
        <v>668</v>
      </c>
      <c r="V868" s="190" t="s">
        <v>266</v>
      </c>
      <c r="W868" s="190"/>
      <c r="X868" s="191">
        <v>78659000</v>
      </c>
      <c r="Y868" s="191"/>
      <c r="Z868" s="191"/>
      <c r="AA868" s="191">
        <v>78640000</v>
      </c>
      <c r="AB868" s="191"/>
      <c r="AC868" s="191"/>
      <c r="AD868" s="192">
        <v>99.975845103548224</v>
      </c>
      <c r="AE868" s="192"/>
    </row>
    <row r="869" spans="2:31" ht="15" customHeight="1" x14ac:dyDescent="0.25">
      <c r="B869" s="5"/>
      <c r="C869" s="5"/>
      <c r="D869" s="6"/>
      <c r="E869" s="189" t="s">
        <v>47</v>
      </c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90" t="s">
        <v>662</v>
      </c>
      <c r="S869" s="190"/>
      <c r="T869" s="190"/>
      <c r="U869" s="4" t="s">
        <v>48</v>
      </c>
      <c r="V869" s="190"/>
      <c r="W869" s="190"/>
      <c r="X869" s="191">
        <v>138622836.65000001</v>
      </c>
      <c r="Y869" s="191"/>
      <c r="Z869" s="191"/>
      <c r="AA869" s="191">
        <v>136068874.50999999</v>
      </c>
      <c r="AB869" s="191"/>
      <c r="AC869" s="191"/>
      <c r="AD869" s="192">
        <v>98.157618036306417</v>
      </c>
      <c r="AE869" s="192"/>
    </row>
    <row r="870" spans="2:31" ht="23.25" customHeight="1" x14ac:dyDescent="0.25">
      <c r="B870" s="5"/>
      <c r="C870" s="5"/>
      <c r="D870" s="6"/>
      <c r="E870" s="189" t="s">
        <v>669</v>
      </c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90" t="s">
        <v>662</v>
      </c>
      <c r="S870" s="190"/>
      <c r="T870" s="190"/>
      <c r="U870" s="4" t="s">
        <v>670</v>
      </c>
      <c r="V870" s="190"/>
      <c r="W870" s="190"/>
      <c r="X870" s="191">
        <v>138622836.65000001</v>
      </c>
      <c r="Y870" s="191"/>
      <c r="Z870" s="191"/>
      <c r="AA870" s="191">
        <v>136068874.50999999</v>
      </c>
      <c r="AB870" s="191"/>
      <c r="AC870" s="191"/>
      <c r="AD870" s="192">
        <v>98.157618036306417</v>
      </c>
      <c r="AE870" s="192"/>
    </row>
    <row r="871" spans="2:31" ht="23.25" customHeight="1" x14ac:dyDescent="0.25">
      <c r="B871" s="5"/>
      <c r="C871" s="5"/>
      <c r="D871" s="6"/>
      <c r="E871" s="6"/>
      <c r="F871" s="6"/>
      <c r="G871" s="189" t="s">
        <v>671</v>
      </c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90" t="s">
        <v>662</v>
      </c>
      <c r="S871" s="190"/>
      <c r="T871" s="190"/>
      <c r="U871" s="4" t="s">
        <v>672</v>
      </c>
      <c r="V871" s="190"/>
      <c r="W871" s="190"/>
      <c r="X871" s="191">
        <v>136069735.36000001</v>
      </c>
      <c r="Y871" s="191"/>
      <c r="Z871" s="191"/>
      <c r="AA871" s="191">
        <v>136068874.50999999</v>
      </c>
      <c r="AB871" s="191"/>
      <c r="AC871" s="191"/>
      <c r="AD871" s="192">
        <v>99.999367346458229</v>
      </c>
      <c r="AE871" s="192"/>
    </row>
    <row r="872" spans="2:31" ht="23.25" customHeight="1" x14ac:dyDescent="0.25">
      <c r="B872" s="5"/>
      <c r="C872" s="5"/>
      <c r="D872" s="5"/>
      <c r="E872" s="5"/>
      <c r="F872" s="5"/>
      <c r="G872" s="189" t="s">
        <v>673</v>
      </c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90" t="s">
        <v>662</v>
      </c>
      <c r="S872" s="190"/>
      <c r="T872" s="190"/>
      <c r="U872" s="4" t="s">
        <v>674</v>
      </c>
      <c r="V872" s="190"/>
      <c r="W872" s="190"/>
      <c r="X872" s="191">
        <v>136069735.36000001</v>
      </c>
      <c r="Y872" s="191"/>
      <c r="Z872" s="191"/>
      <c r="AA872" s="191">
        <v>136068874.50999999</v>
      </c>
      <c r="AB872" s="191"/>
      <c r="AC872" s="191"/>
      <c r="AD872" s="192">
        <v>99.999367346458229</v>
      </c>
      <c r="AE872" s="192"/>
    </row>
    <row r="873" spans="2:31" ht="23.25" customHeight="1" x14ac:dyDescent="0.25">
      <c r="B873" s="5"/>
      <c r="C873" s="5"/>
      <c r="D873" s="5"/>
      <c r="E873" s="5"/>
      <c r="F873" s="5"/>
      <c r="G873" s="5"/>
      <c r="H873" s="189" t="s">
        <v>149</v>
      </c>
      <c r="I873" s="189"/>
      <c r="J873" s="189"/>
      <c r="K873" s="189"/>
      <c r="L873" s="189"/>
      <c r="M873" s="189"/>
      <c r="N873" s="189"/>
      <c r="O873" s="189"/>
      <c r="P873" s="189"/>
      <c r="Q873" s="189"/>
      <c r="R873" s="190" t="s">
        <v>662</v>
      </c>
      <c r="S873" s="190"/>
      <c r="T873" s="190"/>
      <c r="U873" s="4" t="s">
        <v>674</v>
      </c>
      <c r="V873" s="190" t="s">
        <v>150</v>
      </c>
      <c r="W873" s="190"/>
      <c r="X873" s="191">
        <v>136069735.36000001</v>
      </c>
      <c r="Y873" s="191"/>
      <c r="Z873" s="191"/>
      <c r="AA873" s="191">
        <v>136068874.50999999</v>
      </c>
      <c r="AB873" s="191"/>
      <c r="AC873" s="191"/>
      <c r="AD873" s="192">
        <v>99.999367346458229</v>
      </c>
      <c r="AE873" s="192"/>
    </row>
    <row r="874" spans="2:31" ht="15" customHeight="1" x14ac:dyDescent="0.25">
      <c r="B874" s="5"/>
      <c r="C874" s="5"/>
      <c r="D874" s="5"/>
      <c r="E874" s="5"/>
      <c r="F874" s="5"/>
      <c r="G874" s="5"/>
      <c r="H874" s="6"/>
      <c r="I874" s="189" t="s">
        <v>151</v>
      </c>
      <c r="J874" s="189"/>
      <c r="K874" s="189"/>
      <c r="L874" s="189"/>
      <c r="M874" s="189"/>
      <c r="N874" s="189"/>
      <c r="O874" s="189"/>
      <c r="P874" s="189"/>
      <c r="Q874" s="189"/>
      <c r="R874" s="190" t="s">
        <v>662</v>
      </c>
      <c r="S874" s="190"/>
      <c r="T874" s="190"/>
      <c r="U874" s="4" t="s">
        <v>674</v>
      </c>
      <c r="V874" s="190" t="s">
        <v>152</v>
      </c>
      <c r="W874" s="190"/>
      <c r="X874" s="191">
        <v>136069735.36000001</v>
      </c>
      <c r="Y874" s="191"/>
      <c r="Z874" s="191"/>
      <c r="AA874" s="191">
        <v>136068874.50999999</v>
      </c>
      <c r="AB874" s="191"/>
      <c r="AC874" s="191"/>
      <c r="AD874" s="192">
        <v>99.999367346458229</v>
      </c>
      <c r="AE874" s="192"/>
    </row>
    <row r="875" spans="2:31" ht="34.5" customHeight="1" x14ac:dyDescent="0.25">
      <c r="B875" s="5"/>
      <c r="C875" s="5"/>
      <c r="D875" s="6"/>
      <c r="E875" s="6"/>
      <c r="F875" s="6"/>
      <c r="G875" s="189" t="s">
        <v>675</v>
      </c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90" t="s">
        <v>662</v>
      </c>
      <c r="S875" s="190"/>
      <c r="T875" s="190"/>
      <c r="U875" s="4" t="s">
        <v>676</v>
      </c>
      <c r="V875" s="190"/>
      <c r="W875" s="190"/>
      <c r="X875" s="191">
        <v>2553101.29</v>
      </c>
      <c r="Y875" s="191"/>
      <c r="Z875" s="191"/>
      <c r="AA875" s="191">
        <v>0</v>
      </c>
      <c r="AB875" s="191"/>
      <c r="AC875" s="191"/>
      <c r="AD875" s="192">
        <v>0</v>
      </c>
      <c r="AE875" s="192"/>
    </row>
    <row r="876" spans="2:31" ht="34.5" customHeight="1" x14ac:dyDescent="0.25">
      <c r="B876" s="5"/>
      <c r="C876" s="5"/>
      <c r="D876" s="5"/>
      <c r="E876" s="5"/>
      <c r="F876" s="5"/>
      <c r="G876" s="189" t="s">
        <v>677</v>
      </c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90" t="s">
        <v>662</v>
      </c>
      <c r="S876" s="190"/>
      <c r="T876" s="190"/>
      <c r="U876" s="4" t="s">
        <v>678</v>
      </c>
      <c r="V876" s="190"/>
      <c r="W876" s="190"/>
      <c r="X876" s="191">
        <v>2553101.29</v>
      </c>
      <c r="Y876" s="191"/>
      <c r="Z876" s="191"/>
      <c r="AA876" s="191">
        <v>0</v>
      </c>
      <c r="AB876" s="191"/>
      <c r="AC876" s="191"/>
      <c r="AD876" s="192">
        <v>0</v>
      </c>
      <c r="AE876" s="192"/>
    </row>
    <row r="877" spans="2:31" ht="23.25" customHeight="1" x14ac:dyDescent="0.25">
      <c r="B877" s="5"/>
      <c r="C877" s="5"/>
      <c r="D877" s="5"/>
      <c r="E877" s="5"/>
      <c r="F877" s="5"/>
      <c r="G877" s="5"/>
      <c r="H877" s="189" t="s">
        <v>149</v>
      </c>
      <c r="I877" s="189"/>
      <c r="J877" s="189"/>
      <c r="K877" s="189"/>
      <c r="L877" s="189"/>
      <c r="M877" s="189"/>
      <c r="N877" s="189"/>
      <c r="O877" s="189"/>
      <c r="P877" s="189"/>
      <c r="Q877" s="189"/>
      <c r="R877" s="190" t="s">
        <v>662</v>
      </c>
      <c r="S877" s="190"/>
      <c r="T877" s="190"/>
      <c r="U877" s="4" t="s">
        <v>678</v>
      </c>
      <c r="V877" s="190" t="s">
        <v>150</v>
      </c>
      <c r="W877" s="190"/>
      <c r="X877" s="191">
        <v>2553101.29</v>
      </c>
      <c r="Y877" s="191"/>
      <c r="Z877" s="191"/>
      <c r="AA877" s="191">
        <v>0</v>
      </c>
      <c r="AB877" s="191"/>
      <c r="AC877" s="191"/>
      <c r="AD877" s="192">
        <v>0</v>
      </c>
      <c r="AE877" s="192"/>
    </row>
    <row r="878" spans="2:31" ht="15" customHeight="1" x14ac:dyDescent="0.25">
      <c r="B878" s="5"/>
      <c r="C878" s="5"/>
      <c r="D878" s="5"/>
      <c r="E878" s="5"/>
      <c r="F878" s="5"/>
      <c r="G878" s="5"/>
      <c r="H878" s="6"/>
      <c r="I878" s="189" t="s">
        <v>151</v>
      </c>
      <c r="J878" s="189"/>
      <c r="K878" s="189"/>
      <c r="L878" s="189"/>
      <c r="M878" s="189"/>
      <c r="N878" s="189"/>
      <c r="O878" s="189"/>
      <c r="P878" s="189"/>
      <c r="Q878" s="189"/>
      <c r="R878" s="190" t="s">
        <v>662</v>
      </c>
      <c r="S878" s="190"/>
      <c r="T878" s="190"/>
      <c r="U878" s="4" t="s">
        <v>678</v>
      </c>
      <c r="V878" s="190" t="s">
        <v>152</v>
      </c>
      <c r="W878" s="190"/>
      <c r="X878" s="191">
        <v>2553101.29</v>
      </c>
      <c r="Y878" s="191"/>
      <c r="Z878" s="191"/>
      <c r="AA878" s="191">
        <v>0</v>
      </c>
      <c r="AB878" s="191"/>
      <c r="AC878" s="191"/>
      <c r="AD878" s="192">
        <v>0</v>
      </c>
      <c r="AE878" s="192"/>
    </row>
    <row r="879" spans="2:31" ht="34.5" customHeight="1" x14ac:dyDescent="0.25">
      <c r="B879" s="5"/>
      <c r="C879" s="5"/>
      <c r="D879" s="6"/>
      <c r="E879" s="189" t="s">
        <v>170</v>
      </c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90" t="s">
        <v>662</v>
      </c>
      <c r="S879" s="190"/>
      <c r="T879" s="190"/>
      <c r="U879" s="4" t="s">
        <v>171</v>
      </c>
      <c r="V879" s="190"/>
      <c r="W879" s="190"/>
      <c r="X879" s="191">
        <v>550000</v>
      </c>
      <c r="Y879" s="191"/>
      <c r="Z879" s="191"/>
      <c r="AA879" s="191">
        <v>550000</v>
      </c>
      <c r="AB879" s="191"/>
      <c r="AC879" s="191"/>
      <c r="AD879" s="192">
        <v>100</v>
      </c>
      <c r="AE879" s="192"/>
    </row>
    <row r="880" spans="2:31" ht="23.25" customHeight="1" x14ac:dyDescent="0.25">
      <c r="B880" s="5"/>
      <c r="C880" s="5"/>
      <c r="D880" s="6"/>
      <c r="E880" s="189" t="s">
        <v>498</v>
      </c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90" t="s">
        <v>662</v>
      </c>
      <c r="S880" s="190"/>
      <c r="T880" s="190"/>
      <c r="U880" s="4" t="s">
        <v>499</v>
      </c>
      <c r="V880" s="190"/>
      <c r="W880" s="190"/>
      <c r="X880" s="191">
        <v>550000</v>
      </c>
      <c r="Y880" s="191"/>
      <c r="Z880" s="191"/>
      <c r="AA880" s="191">
        <v>550000</v>
      </c>
      <c r="AB880" s="191"/>
      <c r="AC880" s="191"/>
      <c r="AD880" s="192">
        <v>100</v>
      </c>
      <c r="AE880" s="192"/>
    </row>
    <row r="881" spans="2:31" ht="34.5" customHeight="1" x14ac:dyDescent="0.25">
      <c r="B881" s="5"/>
      <c r="C881" s="5"/>
      <c r="D881" s="6"/>
      <c r="E881" s="6"/>
      <c r="F881" s="6"/>
      <c r="G881" s="189" t="s">
        <v>500</v>
      </c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90" t="s">
        <v>662</v>
      </c>
      <c r="S881" s="190"/>
      <c r="T881" s="190"/>
      <c r="U881" s="4" t="s">
        <v>501</v>
      </c>
      <c r="V881" s="190"/>
      <c r="W881" s="190"/>
      <c r="X881" s="191">
        <v>550000</v>
      </c>
      <c r="Y881" s="191"/>
      <c r="Z881" s="191"/>
      <c r="AA881" s="191">
        <v>550000</v>
      </c>
      <c r="AB881" s="191"/>
      <c r="AC881" s="191"/>
      <c r="AD881" s="192">
        <v>100</v>
      </c>
      <c r="AE881" s="192"/>
    </row>
    <row r="882" spans="2:31" ht="68.25" customHeight="1" x14ac:dyDescent="0.25">
      <c r="B882" s="5"/>
      <c r="C882" s="5"/>
      <c r="D882" s="5"/>
      <c r="E882" s="5"/>
      <c r="F882" s="5"/>
      <c r="G882" s="189" t="s">
        <v>679</v>
      </c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90" t="s">
        <v>662</v>
      </c>
      <c r="S882" s="190"/>
      <c r="T882" s="190"/>
      <c r="U882" s="4" t="s">
        <v>680</v>
      </c>
      <c r="V882" s="190"/>
      <c r="W882" s="190"/>
      <c r="X882" s="191">
        <v>550000</v>
      </c>
      <c r="Y882" s="191"/>
      <c r="Z882" s="191"/>
      <c r="AA882" s="191">
        <v>550000</v>
      </c>
      <c r="AB882" s="191"/>
      <c r="AC882" s="191"/>
      <c r="AD882" s="192">
        <v>100</v>
      </c>
      <c r="AE882" s="192"/>
    </row>
    <row r="883" spans="2:31" ht="23.25" customHeight="1" x14ac:dyDescent="0.25">
      <c r="B883" s="5"/>
      <c r="C883" s="5"/>
      <c r="D883" s="5"/>
      <c r="E883" s="5"/>
      <c r="F883" s="5"/>
      <c r="G883" s="5"/>
      <c r="H883" s="189" t="s">
        <v>149</v>
      </c>
      <c r="I883" s="189"/>
      <c r="J883" s="189"/>
      <c r="K883" s="189"/>
      <c r="L883" s="189"/>
      <c r="M883" s="189"/>
      <c r="N883" s="189"/>
      <c r="O883" s="189"/>
      <c r="P883" s="189"/>
      <c r="Q883" s="189"/>
      <c r="R883" s="190" t="s">
        <v>662</v>
      </c>
      <c r="S883" s="190"/>
      <c r="T883" s="190"/>
      <c r="U883" s="4" t="s">
        <v>680</v>
      </c>
      <c r="V883" s="190" t="s">
        <v>150</v>
      </c>
      <c r="W883" s="190"/>
      <c r="X883" s="191">
        <v>550000</v>
      </c>
      <c r="Y883" s="191"/>
      <c r="Z883" s="191"/>
      <c r="AA883" s="191">
        <v>550000</v>
      </c>
      <c r="AB883" s="191"/>
      <c r="AC883" s="191"/>
      <c r="AD883" s="192">
        <v>100</v>
      </c>
      <c r="AE883" s="192"/>
    </row>
    <row r="884" spans="2:31" ht="15" customHeight="1" x14ac:dyDescent="0.25">
      <c r="B884" s="5"/>
      <c r="C884" s="5"/>
      <c r="D884" s="5"/>
      <c r="E884" s="5"/>
      <c r="F884" s="5"/>
      <c r="G884" s="5"/>
      <c r="H884" s="6"/>
      <c r="I884" s="189" t="s">
        <v>151</v>
      </c>
      <c r="J884" s="189"/>
      <c r="K884" s="189"/>
      <c r="L884" s="189"/>
      <c r="M884" s="189"/>
      <c r="N884" s="189"/>
      <c r="O884" s="189"/>
      <c r="P884" s="189"/>
      <c r="Q884" s="189"/>
      <c r="R884" s="190" t="s">
        <v>662</v>
      </c>
      <c r="S884" s="190"/>
      <c r="T884" s="190"/>
      <c r="U884" s="4" t="s">
        <v>680</v>
      </c>
      <c r="V884" s="190" t="s">
        <v>152</v>
      </c>
      <c r="W884" s="190"/>
      <c r="X884" s="191">
        <v>550000</v>
      </c>
      <c r="Y884" s="191"/>
      <c r="Z884" s="191"/>
      <c r="AA884" s="191">
        <v>550000</v>
      </c>
      <c r="AB884" s="191"/>
      <c r="AC884" s="191"/>
      <c r="AD884" s="192">
        <v>100</v>
      </c>
      <c r="AE884" s="192"/>
    </row>
    <row r="885" spans="2:31" ht="15" customHeight="1" x14ac:dyDescent="0.25">
      <c r="B885" s="5"/>
      <c r="C885" s="189" t="s">
        <v>681</v>
      </c>
      <c r="D885" s="189"/>
      <c r="E885" s="189"/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90" t="s">
        <v>682</v>
      </c>
      <c r="S885" s="190"/>
      <c r="T885" s="190"/>
      <c r="U885" s="4"/>
      <c r="V885" s="190"/>
      <c r="W885" s="190"/>
      <c r="X885" s="191">
        <v>104577500</v>
      </c>
      <c r="Y885" s="191"/>
      <c r="Z885" s="191"/>
      <c r="AA885" s="191">
        <v>103629429.48</v>
      </c>
      <c r="AB885" s="191"/>
      <c r="AC885" s="191"/>
      <c r="AD885" s="192">
        <v>99.093427821472119</v>
      </c>
      <c r="AE885" s="192"/>
    </row>
    <row r="886" spans="2:31" ht="15" customHeight="1" x14ac:dyDescent="0.25">
      <c r="B886" s="5"/>
      <c r="C886" s="5"/>
      <c r="D886" s="6"/>
      <c r="E886" s="189" t="s">
        <v>55</v>
      </c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90" t="s">
        <v>682</v>
      </c>
      <c r="S886" s="190"/>
      <c r="T886" s="190"/>
      <c r="U886" s="4" t="s">
        <v>56</v>
      </c>
      <c r="V886" s="190"/>
      <c r="W886" s="190"/>
      <c r="X886" s="191">
        <v>46230000</v>
      </c>
      <c r="Y886" s="191"/>
      <c r="Z886" s="191"/>
      <c r="AA886" s="191">
        <v>45449015.210000001</v>
      </c>
      <c r="AB886" s="191"/>
      <c r="AC886" s="191"/>
      <c r="AD886" s="192">
        <v>98.310653709712312</v>
      </c>
      <c r="AE886" s="192"/>
    </row>
    <row r="887" spans="2:31" ht="15" customHeight="1" x14ac:dyDescent="0.25">
      <c r="B887" s="5"/>
      <c r="C887" s="5"/>
      <c r="D887" s="6"/>
      <c r="E887" s="189" t="s">
        <v>683</v>
      </c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90" t="s">
        <v>682</v>
      </c>
      <c r="S887" s="190"/>
      <c r="T887" s="190"/>
      <c r="U887" s="4" t="s">
        <v>684</v>
      </c>
      <c r="V887" s="190"/>
      <c r="W887" s="190"/>
      <c r="X887" s="191">
        <v>42830000</v>
      </c>
      <c r="Y887" s="191"/>
      <c r="Z887" s="191"/>
      <c r="AA887" s="191">
        <v>42249015.210000001</v>
      </c>
      <c r="AB887" s="191"/>
      <c r="AC887" s="191"/>
      <c r="AD887" s="192">
        <v>98.643509712818116</v>
      </c>
      <c r="AE887" s="192"/>
    </row>
    <row r="888" spans="2:31" ht="34.5" customHeight="1" x14ac:dyDescent="0.25">
      <c r="B888" s="5"/>
      <c r="C888" s="5"/>
      <c r="D888" s="6"/>
      <c r="E888" s="6"/>
      <c r="F888" s="6"/>
      <c r="G888" s="189" t="s">
        <v>685</v>
      </c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90" t="s">
        <v>682</v>
      </c>
      <c r="S888" s="190"/>
      <c r="T888" s="190"/>
      <c r="U888" s="4" t="s">
        <v>686</v>
      </c>
      <c r="V888" s="190"/>
      <c r="W888" s="190"/>
      <c r="X888" s="191">
        <v>42830000</v>
      </c>
      <c r="Y888" s="191"/>
      <c r="Z888" s="191"/>
      <c r="AA888" s="191">
        <v>42249015.210000001</v>
      </c>
      <c r="AB888" s="191"/>
      <c r="AC888" s="191"/>
      <c r="AD888" s="192">
        <v>98.643509712818116</v>
      </c>
      <c r="AE888" s="192"/>
    </row>
    <row r="889" spans="2:31" ht="34.5" customHeight="1" x14ac:dyDescent="0.25">
      <c r="B889" s="5"/>
      <c r="C889" s="5"/>
      <c r="D889" s="5"/>
      <c r="E889" s="5"/>
      <c r="F889" s="5"/>
      <c r="G889" s="189" t="s">
        <v>687</v>
      </c>
      <c r="H889" s="189"/>
      <c r="I889" s="189"/>
      <c r="J889" s="189"/>
      <c r="K889" s="189"/>
      <c r="L889" s="189"/>
      <c r="M889" s="189"/>
      <c r="N889" s="189"/>
      <c r="O889" s="189"/>
      <c r="P889" s="189"/>
      <c r="Q889" s="189"/>
      <c r="R889" s="190" t="s">
        <v>682</v>
      </c>
      <c r="S889" s="190"/>
      <c r="T889" s="190"/>
      <c r="U889" s="4" t="s">
        <v>688</v>
      </c>
      <c r="V889" s="190"/>
      <c r="W889" s="190"/>
      <c r="X889" s="191">
        <v>6300000</v>
      </c>
      <c r="Y889" s="191"/>
      <c r="Z889" s="191"/>
      <c r="AA889" s="191">
        <v>6100000</v>
      </c>
      <c r="AB889" s="191"/>
      <c r="AC889" s="191"/>
      <c r="AD889" s="192">
        <v>96.825396825396822</v>
      </c>
      <c r="AE889" s="192"/>
    </row>
    <row r="890" spans="2:31" ht="15" customHeight="1" x14ac:dyDescent="0.25">
      <c r="B890" s="5"/>
      <c r="C890" s="5"/>
      <c r="D890" s="5"/>
      <c r="E890" s="5"/>
      <c r="F890" s="5"/>
      <c r="G890" s="5"/>
      <c r="H890" s="189" t="s">
        <v>91</v>
      </c>
      <c r="I890" s="189"/>
      <c r="J890" s="189"/>
      <c r="K890" s="189"/>
      <c r="L890" s="189"/>
      <c r="M890" s="189"/>
      <c r="N890" s="189"/>
      <c r="O890" s="189"/>
      <c r="P890" s="189"/>
      <c r="Q890" s="189"/>
      <c r="R890" s="190" t="s">
        <v>682</v>
      </c>
      <c r="S890" s="190"/>
      <c r="T890" s="190"/>
      <c r="U890" s="4" t="s">
        <v>688</v>
      </c>
      <c r="V890" s="190" t="s">
        <v>92</v>
      </c>
      <c r="W890" s="190"/>
      <c r="X890" s="191">
        <v>200000</v>
      </c>
      <c r="Y890" s="191"/>
      <c r="Z890" s="191"/>
      <c r="AA890" s="191">
        <v>0</v>
      </c>
      <c r="AB890" s="191"/>
      <c r="AC890" s="191"/>
      <c r="AD890" s="192">
        <v>0</v>
      </c>
      <c r="AE890" s="192"/>
    </row>
    <row r="891" spans="2:31" ht="23.25" customHeight="1" x14ac:dyDescent="0.25">
      <c r="B891" s="5"/>
      <c r="C891" s="5"/>
      <c r="D891" s="5"/>
      <c r="E891" s="5"/>
      <c r="F891" s="5"/>
      <c r="G891" s="5"/>
      <c r="H891" s="6"/>
      <c r="I891" s="189" t="s">
        <v>93</v>
      </c>
      <c r="J891" s="189"/>
      <c r="K891" s="189"/>
      <c r="L891" s="189"/>
      <c r="M891" s="189"/>
      <c r="N891" s="189"/>
      <c r="O891" s="189"/>
      <c r="P891" s="189"/>
      <c r="Q891" s="189"/>
      <c r="R891" s="190" t="s">
        <v>682</v>
      </c>
      <c r="S891" s="190"/>
      <c r="T891" s="190"/>
      <c r="U891" s="4" t="s">
        <v>688</v>
      </c>
      <c r="V891" s="190" t="s">
        <v>94</v>
      </c>
      <c r="W891" s="190"/>
      <c r="X891" s="191">
        <v>200000</v>
      </c>
      <c r="Y891" s="191"/>
      <c r="Z891" s="191"/>
      <c r="AA891" s="191">
        <v>0</v>
      </c>
      <c r="AB891" s="191"/>
      <c r="AC891" s="191"/>
      <c r="AD891" s="192">
        <v>0</v>
      </c>
      <c r="AE891" s="192"/>
    </row>
    <row r="892" spans="2:31" ht="23.25" customHeight="1" x14ac:dyDescent="0.25">
      <c r="B892" s="5"/>
      <c r="C892" s="5"/>
      <c r="D892" s="5"/>
      <c r="E892" s="5"/>
      <c r="F892" s="5"/>
      <c r="G892" s="5"/>
      <c r="H892" s="189" t="s">
        <v>149</v>
      </c>
      <c r="I892" s="189"/>
      <c r="J892" s="189"/>
      <c r="K892" s="189"/>
      <c r="L892" s="189"/>
      <c r="M892" s="189"/>
      <c r="N892" s="189"/>
      <c r="O892" s="189"/>
      <c r="P892" s="189"/>
      <c r="Q892" s="189"/>
      <c r="R892" s="190" t="s">
        <v>682</v>
      </c>
      <c r="S892" s="190"/>
      <c r="T892" s="190"/>
      <c r="U892" s="4" t="s">
        <v>688</v>
      </c>
      <c r="V892" s="190" t="s">
        <v>150</v>
      </c>
      <c r="W892" s="190"/>
      <c r="X892" s="191">
        <v>6100000</v>
      </c>
      <c r="Y892" s="191"/>
      <c r="Z892" s="191"/>
      <c r="AA892" s="191">
        <v>6100000</v>
      </c>
      <c r="AB892" s="191"/>
      <c r="AC892" s="191"/>
      <c r="AD892" s="192">
        <v>100</v>
      </c>
      <c r="AE892" s="192"/>
    </row>
    <row r="893" spans="2:31" ht="15" customHeight="1" x14ac:dyDescent="0.25">
      <c r="B893" s="5"/>
      <c r="C893" s="5"/>
      <c r="D893" s="5"/>
      <c r="E893" s="5"/>
      <c r="F893" s="5"/>
      <c r="G893" s="5"/>
      <c r="H893" s="6"/>
      <c r="I893" s="189" t="s">
        <v>265</v>
      </c>
      <c r="J893" s="189"/>
      <c r="K893" s="189"/>
      <c r="L893" s="189"/>
      <c r="M893" s="189"/>
      <c r="N893" s="189"/>
      <c r="O893" s="189"/>
      <c r="P893" s="189"/>
      <c r="Q893" s="189"/>
      <c r="R893" s="190" t="s">
        <v>682</v>
      </c>
      <c r="S893" s="190"/>
      <c r="T893" s="190"/>
      <c r="U893" s="4" t="s">
        <v>688</v>
      </c>
      <c r="V893" s="190" t="s">
        <v>266</v>
      </c>
      <c r="W893" s="190"/>
      <c r="X893" s="191">
        <v>6100000</v>
      </c>
      <c r="Y893" s="191"/>
      <c r="Z893" s="191"/>
      <c r="AA893" s="191">
        <v>6100000</v>
      </c>
      <c r="AB893" s="191"/>
      <c r="AC893" s="191"/>
      <c r="AD893" s="192">
        <v>100</v>
      </c>
      <c r="AE893" s="192"/>
    </row>
    <row r="894" spans="2:31" ht="15" customHeight="1" x14ac:dyDescent="0.25">
      <c r="B894" s="5"/>
      <c r="C894" s="5"/>
      <c r="D894" s="5"/>
      <c r="E894" s="5"/>
      <c r="F894" s="5"/>
      <c r="G894" s="189" t="s">
        <v>689</v>
      </c>
      <c r="H894" s="189"/>
      <c r="I894" s="189"/>
      <c r="J894" s="189"/>
      <c r="K894" s="189"/>
      <c r="L894" s="189"/>
      <c r="M894" s="189"/>
      <c r="N894" s="189"/>
      <c r="O894" s="189"/>
      <c r="P894" s="189"/>
      <c r="Q894" s="189"/>
      <c r="R894" s="190" t="s">
        <v>682</v>
      </c>
      <c r="S894" s="190"/>
      <c r="T894" s="190"/>
      <c r="U894" s="4" t="s">
        <v>690</v>
      </c>
      <c r="V894" s="190"/>
      <c r="W894" s="190"/>
      <c r="X894" s="191">
        <v>36530000</v>
      </c>
      <c r="Y894" s="191"/>
      <c r="Z894" s="191"/>
      <c r="AA894" s="191">
        <v>36149015.210000001</v>
      </c>
      <c r="AB894" s="191"/>
      <c r="AC894" s="191"/>
      <c r="AD894" s="192">
        <v>98.957063263071461</v>
      </c>
      <c r="AE894" s="192"/>
    </row>
    <row r="895" spans="2:31" ht="45.75" customHeight="1" x14ac:dyDescent="0.25">
      <c r="B895" s="5"/>
      <c r="C895" s="5"/>
      <c r="D895" s="5"/>
      <c r="E895" s="5"/>
      <c r="F895" s="5"/>
      <c r="G895" s="5"/>
      <c r="H895" s="189" t="s">
        <v>17</v>
      </c>
      <c r="I895" s="189"/>
      <c r="J895" s="189"/>
      <c r="K895" s="189"/>
      <c r="L895" s="189"/>
      <c r="M895" s="189"/>
      <c r="N895" s="189"/>
      <c r="O895" s="189"/>
      <c r="P895" s="189"/>
      <c r="Q895" s="189"/>
      <c r="R895" s="190" t="s">
        <v>682</v>
      </c>
      <c r="S895" s="190"/>
      <c r="T895" s="190"/>
      <c r="U895" s="4" t="s">
        <v>690</v>
      </c>
      <c r="V895" s="190" t="s">
        <v>18</v>
      </c>
      <c r="W895" s="190"/>
      <c r="X895" s="191">
        <v>202904.99</v>
      </c>
      <c r="Y895" s="191"/>
      <c r="Z895" s="191"/>
      <c r="AA895" s="191">
        <v>202904.47</v>
      </c>
      <c r="AB895" s="191"/>
      <c r="AC895" s="191"/>
      <c r="AD895" s="192">
        <v>99.999743722419055</v>
      </c>
      <c r="AE895" s="192"/>
    </row>
    <row r="896" spans="2:31" ht="15" customHeight="1" x14ac:dyDescent="0.25">
      <c r="B896" s="5"/>
      <c r="C896" s="5"/>
      <c r="D896" s="5"/>
      <c r="E896" s="5"/>
      <c r="F896" s="5"/>
      <c r="G896" s="5"/>
      <c r="H896" s="6"/>
      <c r="I896" s="189" t="s">
        <v>129</v>
      </c>
      <c r="J896" s="189"/>
      <c r="K896" s="189"/>
      <c r="L896" s="189"/>
      <c r="M896" s="189"/>
      <c r="N896" s="189"/>
      <c r="O896" s="189"/>
      <c r="P896" s="189"/>
      <c r="Q896" s="189"/>
      <c r="R896" s="190" t="s">
        <v>682</v>
      </c>
      <c r="S896" s="190"/>
      <c r="T896" s="190"/>
      <c r="U896" s="4" t="s">
        <v>690</v>
      </c>
      <c r="V896" s="190" t="s">
        <v>130</v>
      </c>
      <c r="W896" s="190"/>
      <c r="X896" s="191">
        <v>202904.99</v>
      </c>
      <c r="Y896" s="191"/>
      <c r="Z896" s="191"/>
      <c r="AA896" s="191">
        <v>202904.47</v>
      </c>
      <c r="AB896" s="191"/>
      <c r="AC896" s="191"/>
      <c r="AD896" s="192">
        <v>99.999743722419055</v>
      </c>
      <c r="AE896" s="192"/>
    </row>
    <row r="897" spans="2:31" ht="23.25" customHeight="1" x14ac:dyDescent="0.25">
      <c r="B897" s="5"/>
      <c r="C897" s="5"/>
      <c r="D897" s="5"/>
      <c r="E897" s="5"/>
      <c r="F897" s="5"/>
      <c r="G897" s="5"/>
      <c r="H897" s="189" t="s">
        <v>29</v>
      </c>
      <c r="I897" s="189"/>
      <c r="J897" s="189"/>
      <c r="K897" s="189"/>
      <c r="L897" s="189"/>
      <c r="M897" s="189"/>
      <c r="N897" s="189"/>
      <c r="O897" s="189"/>
      <c r="P897" s="189"/>
      <c r="Q897" s="189"/>
      <c r="R897" s="190" t="s">
        <v>682</v>
      </c>
      <c r="S897" s="190"/>
      <c r="T897" s="190"/>
      <c r="U897" s="4" t="s">
        <v>690</v>
      </c>
      <c r="V897" s="190" t="s">
        <v>30</v>
      </c>
      <c r="W897" s="190"/>
      <c r="X897" s="191">
        <v>4044150</v>
      </c>
      <c r="Y897" s="191"/>
      <c r="Z897" s="191"/>
      <c r="AA897" s="191">
        <v>4044150</v>
      </c>
      <c r="AB897" s="191"/>
      <c r="AC897" s="191"/>
      <c r="AD897" s="192">
        <v>100</v>
      </c>
      <c r="AE897" s="192"/>
    </row>
    <row r="898" spans="2:31" ht="23.25" customHeight="1" x14ac:dyDescent="0.25">
      <c r="B898" s="5"/>
      <c r="C898" s="5"/>
      <c r="D898" s="5"/>
      <c r="E898" s="5"/>
      <c r="F898" s="5"/>
      <c r="G898" s="5"/>
      <c r="H898" s="6"/>
      <c r="I898" s="189" t="s">
        <v>31</v>
      </c>
      <c r="J898" s="189"/>
      <c r="K898" s="189"/>
      <c r="L898" s="189"/>
      <c r="M898" s="189"/>
      <c r="N898" s="189"/>
      <c r="O898" s="189"/>
      <c r="P898" s="189"/>
      <c r="Q898" s="189"/>
      <c r="R898" s="190" t="s">
        <v>682</v>
      </c>
      <c r="S898" s="190"/>
      <c r="T898" s="190"/>
      <c r="U898" s="4" t="s">
        <v>690</v>
      </c>
      <c r="V898" s="190" t="s">
        <v>32</v>
      </c>
      <c r="W898" s="190"/>
      <c r="X898" s="191">
        <v>4044150</v>
      </c>
      <c r="Y898" s="191"/>
      <c r="Z898" s="191"/>
      <c r="AA898" s="191">
        <v>4044150</v>
      </c>
      <c r="AB898" s="191"/>
      <c r="AC898" s="191"/>
      <c r="AD898" s="192">
        <v>100</v>
      </c>
      <c r="AE898" s="192"/>
    </row>
    <row r="899" spans="2:31" ht="15" customHeight="1" x14ac:dyDescent="0.25">
      <c r="B899" s="5"/>
      <c r="C899" s="5"/>
      <c r="D899" s="5"/>
      <c r="E899" s="5"/>
      <c r="F899" s="5"/>
      <c r="G899" s="5"/>
      <c r="H899" s="189" t="s">
        <v>91</v>
      </c>
      <c r="I899" s="189"/>
      <c r="J899" s="189"/>
      <c r="K899" s="189"/>
      <c r="L899" s="189"/>
      <c r="M899" s="189"/>
      <c r="N899" s="189"/>
      <c r="O899" s="189"/>
      <c r="P899" s="189"/>
      <c r="Q899" s="189"/>
      <c r="R899" s="190" t="s">
        <v>682</v>
      </c>
      <c r="S899" s="190"/>
      <c r="T899" s="190"/>
      <c r="U899" s="4" t="s">
        <v>690</v>
      </c>
      <c r="V899" s="190" t="s">
        <v>92</v>
      </c>
      <c r="W899" s="190"/>
      <c r="X899" s="191">
        <v>2194689.62</v>
      </c>
      <c r="Y899" s="191"/>
      <c r="Z899" s="191"/>
      <c r="AA899" s="191">
        <v>1872000</v>
      </c>
      <c r="AB899" s="191"/>
      <c r="AC899" s="191"/>
      <c r="AD899" s="192">
        <v>85.296799280437654</v>
      </c>
      <c r="AE899" s="192"/>
    </row>
    <row r="900" spans="2:31" ht="23.25" customHeight="1" x14ac:dyDescent="0.25">
      <c r="B900" s="5"/>
      <c r="C900" s="5"/>
      <c r="D900" s="5"/>
      <c r="E900" s="5"/>
      <c r="F900" s="5"/>
      <c r="G900" s="5"/>
      <c r="H900" s="6"/>
      <c r="I900" s="189" t="s">
        <v>93</v>
      </c>
      <c r="J900" s="189"/>
      <c r="K900" s="189"/>
      <c r="L900" s="189"/>
      <c r="M900" s="189"/>
      <c r="N900" s="189"/>
      <c r="O900" s="189"/>
      <c r="P900" s="189"/>
      <c r="Q900" s="189"/>
      <c r="R900" s="190" t="s">
        <v>682</v>
      </c>
      <c r="S900" s="190"/>
      <c r="T900" s="190"/>
      <c r="U900" s="4" t="s">
        <v>690</v>
      </c>
      <c r="V900" s="190" t="s">
        <v>94</v>
      </c>
      <c r="W900" s="190"/>
      <c r="X900" s="191">
        <v>2194689.62</v>
      </c>
      <c r="Y900" s="191"/>
      <c r="Z900" s="191"/>
      <c r="AA900" s="191">
        <v>1872000</v>
      </c>
      <c r="AB900" s="191"/>
      <c r="AC900" s="191"/>
      <c r="AD900" s="192">
        <v>85.296799280437654</v>
      </c>
      <c r="AE900" s="192"/>
    </row>
    <row r="901" spans="2:31" ht="23.25" customHeight="1" x14ac:dyDescent="0.25">
      <c r="B901" s="5"/>
      <c r="C901" s="5"/>
      <c r="D901" s="5"/>
      <c r="E901" s="5"/>
      <c r="F901" s="5"/>
      <c r="G901" s="5"/>
      <c r="H901" s="189" t="s">
        <v>149</v>
      </c>
      <c r="I901" s="189"/>
      <c r="J901" s="189"/>
      <c r="K901" s="189"/>
      <c r="L901" s="189"/>
      <c r="M901" s="189"/>
      <c r="N901" s="189"/>
      <c r="O901" s="189"/>
      <c r="P901" s="189"/>
      <c r="Q901" s="189"/>
      <c r="R901" s="190" t="s">
        <v>682</v>
      </c>
      <c r="S901" s="190"/>
      <c r="T901" s="190"/>
      <c r="U901" s="4" t="s">
        <v>690</v>
      </c>
      <c r="V901" s="190" t="s">
        <v>150</v>
      </c>
      <c r="W901" s="190"/>
      <c r="X901" s="191">
        <v>30088255.390000001</v>
      </c>
      <c r="Y901" s="191"/>
      <c r="Z901" s="191"/>
      <c r="AA901" s="191">
        <v>30029960.739999998</v>
      </c>
      <c r="AB901" s="191"/>
      <c r="AC901" s="191"/>
      <c r="AD901" s="192">
        <v>99.806254469578263</v>
      </c>
      <c r="AE901" s="192"/>
    </row>
    <row r="902" spans="2:31" ht="15" customHeight="1" x14ac:dyDescent="0.25">
      <c r="B902" s="5"/>
      <c r="C902" s="5"/>
      <c r="D902" s="5"/>
      <c r="E902" s="5"/>
      <c r="F902" s="5"/>
      <c r="G902" s="5"/>
      <c r="H902" s="6"/>
      <c r="I902" s="189" t="s">
        <v>151</v>
      </c>
      <c r="J902" s="189"/>
      <c r="K902" s="189"/>
      <c r="L902" s="189"/>
      <c r="M902" s="189"/>
      <c r="N902" s="189"/>
      <c r="O902" s="189"/>
      <c r="P902" s="189"/>
      <c r="Q902" s="189"/>
      <c r="R902" s="190" t="s">
        <v>682</v>
      </c>
      <c r="S902" s="190"/>
      <c r="T902" s="190"/>
      <c r="U902" s="4" t="s">
        <v>690</v>
      </c>
      <c r="V902" s="190" t="s">
        <v>152</v>
      </c>
      <c r="W902" s="190"/>
      <c r="X902" s="191">
        <v>25509327.390000001</v>
      </c>
      <c r="Y902" s="191"/>
      <c r="Z902" s="191"/>
      <c r="AA902" s="191">
        <v>25451032.739999998</v>
      </c>
      <c r="AB902" s="191"/>
      <c r="AC902" s="191"/>
      <c r="AD902" s="192">
        <v>99.771477118511342</v>
      </c>
      <c r="AE902" s="192"/>
    </row>
    <row r="903" spans="2:31" ht="15" customHeight="1" x14ac:dyDescent="0.25">
      <c r="B903" s="5"/>
      <c r="C903" s="5"/>
      <c r="D903" s="5"/>
      <c r="E903" s="5"/>
      <c r="F903" s="5"/>
      <c r="G903" s="5"/>
      <c r="H903" s="6"/>
      <c r="I903" s="189" t="s">
        <v>265</v>
      </c>
      <c r="J903" s="189"/>
      <c r="K903" s="189"/>
      <c r="L903" s="189"/>
      <c r="M903" s="189"/>
      <c r="N903" s="189"/>
      <c r="O903" s="189"/>
      <c r="P903" s="189"/>
      <c r="Q903" s="189"/>
      <c r="R903" s="190" t="s">
        <v>682</v>
      </c>
      <c r="S903" s="190"/>
      <c r="T903" s="190"/>
      <c r="U903" s="4" t="s">
        <v>690</v>
      </c>
      <c r="V903" s="190" t="s">
        <v>266</v>
      </c>
      <c r="W903" s="190"/>
      <c r="X903" s="191">
        <v>4578928</v>
      </c>
      <c r="Y903" s="191"/>
      <c r="Z903" s="191"/>
      <c r="AA903" s="191">
        <v>4578928</v>
      </c>
      <c r="AB903" s="191"/>
      <c r="AC903" s="191"/>
      <c r="AD903" s="192">
        <v>100</v>
      </c>
      <c r="AE903" s="192"/>
    </row>
    <row r="904" spans="2:31" ht="23.25" customHeight="1" x14ac:dyDescent="0.25">
      <c r="B904" s="5"/>
      <c r="C904" s="5"/>
      <c r="D904" s="6"/>
      <c r="E904" s="189" t="s">
        <v>691</v>
      </c>
      <c r="F904" s="189"/>
      <c r="G904" s="189"/>
      <c r="H904" s="189"/>
      <c r="I904" s="189"/>
      <c r="J904" s="189"/>
      <c r="K904" s="189"/>
      <c r="L904" s="189"/>
      <c r="M904" s="189"/>
      <c r="N904" s="189"/>
      <c r="O904" s="189"/>
      <c r="P904" s="189"/>
      <c r="Q904" s="189"/>
      <c r="R904" s="190" t="s">
        <v>682</v>
      </c>
      <c r="S904" s="190"/>
      <c r="T904" s="190"/>
      <c r="U904" s="4" t="s">
        <v>692</v>
      </c>
      <c r="V904" s="190"/>
      <c r="W904" s="190"/>
      <c r="X904" s="191">
        <v>3400000</v>
      </c>
      <c r="Y904" s="191"/>
      <c r="Z904" s="191"/>
      <c r="AA904" s="191">
        <v>3200000</v>
      </c>
      <c r="AB904" s="191"/>
      <c r="AC904" s="191"/>
      <c r="AD904" s="192">
        <v>94.117647058823522</v>
      </c>
      <c r="AE904" s="192"/>
    </row>
    <row r="905" spans="2:31" ht="15" customHeight="1" x14ac:dyDescent="0.25">
      <c r="B905" s="5"/>
      <c r="C905" s="5"/>
      <c r="D905" s="6"/>
      <c r="E905" s="6"/>
      <c r="F905" s="6"/>
      <c r="G905" s="189" t="s">
        <v>693</v>
      </c>
      <c r="H905" s="189"/>
      <c r="I905" s="189"/>
      <c r="J905" s="189"/>
      <c r="K905" s="189"/>
      <c r="L905" s="189"/>
      <c r="M905" s="189"/>
      <c r="N905" s="189"/>
      <c r="O905" s="189"/>
      <c r="P905" s="189"/>
      <c r="Q905" s="189"/>
      <c r="R905" s="190" t="s">
        <v>682</v>
      </c>
      <c r="S905" s="190"/>
      <c r="T905" s="190"/>
      <c r="U905" s="4" t="s">
        <v>694</v>
      </c>
      <c r="V905" s="190"/>
      <c r="W905" s="190"/>
      <c r="X905" s="191">
        <v>3400000</v>
      </c>
      <c r="Y905" s="191"/>
      <c r="Z905" s="191"/>
      <c r="AA905" s="191">
        <v>3200000</v>
      </c>
      <c r="AB905" s="191"/>
      <c r="AC905" s="191"/>
      <c r="AD905" s="192">
        <v>94.117647058823522</v>
      </c>
      <c r="AE905" s="192"/>
    </row>
    <row r="906" spans="2:31" ht="23.25" customHeight="1" x14ac:dyDescent="0.25">
      <c r="B906" s="5"/>
      <c r="C906" s="5"/>
      <c r="D906" s="5"/>
      <c r="E906" s="5"/>
      <c r="F906" s="5"/>
      <c r="G906" s="189" t="s">
        <v>695</v>
      </c>
      <c r="H906" s="189"/>
      <c r="I906" s="189"/>
      <c r="J906" s="189"/>
      <c r="K906" s="189"/>
      <c r="L906" s="189"/>
      <c r="M906" s="189"/>
      <c r="N906" s="189"/>
      <c r="O906" s="189"/>
      <c r="P906" s="189"/>
      <c r="Q906" s="189"/>
      <c r="R906" s="190" t="s">
        <v>682</v>
      </c>
      <c r="S906" s="190"/>
      <c r="T906" s="190"/>
      <c r="U906" s="4" t="s">
        <v>696</v>
      </c>
      <c r="V906" s="190"/>
      <c r="W906" s="190"/>
      <c r="X906" s="191">
        <v>3400000</v>
      </c>
      <c r="Y906" s="191"/>
      <c r="Z906" s="191"/>
      <c r="AA906" s="191">
        <v>3200000</v>
      </c>
      <c r="AB906" s="191"/>
      <c r="AC906" s="191"/>
      <c r="AD906" s="192">
        <v>94.117647058823522</v>
      </c>
      <c r="AE906" s="192"/>
    </row>
    <row r="907" spans="2:31" ht="23.25" customHeight="1" x14ac:dyDescent="0.25">
      <c r="B907" s="5"/>
      <c r="C907" s="5"/>
      <c r="D907" s="5"/>
      <c r="E907" s="5"/>
      <c r="F907" s="5"/>
      <c r="G907" s="5"/>
      <c r="H907" s="189" t="s">
        <v>149</v>
      </c>
      <c r="I907" s="189"/>
      <c r="J907" s="189"/>
      <c r="K907" s="189"/>
      <c r="L907" s="189"/>
      <c r="M907" s="189"/>
      <c r="N907" s="189"/>
      <c r="O907" s="189"/>
      <c r="P907" s="189"/>
      <c r="Q907" s="189"/>
      <c r="R907" s="190" t="s">
        <v>682</v>
      </c>
      <c r="S907" s="190"/>
      <c r="T907" s="190"/>
      <c r="U907" s="4" t="s">
        <v>696</v>
      </c>
      <c r="V907" s="190" t="s">
        <v>150</v>
      </c>
      <c r="W907" s="190"/>
      <c r="X907" s="191">
        <v>3400000</v>
      </c>
      <c r="Y907" s="191"/>
      <c r="Z907" s="191"/>
      <c r="AA907" s="191">
        <v>3200000</v>
      </c>
      <c r="AB907" s="191"/>
      <c r="AC907" s="191"/>
      <c r="AD907" s="192">
        <v>94.117647058823522</v>
      </c>
      <c r="AE907" s="192"/>
    </row>
    <row r="908" spans="2:31" ht="34.5" customHeight="1" x14ac:dyDescent="0.25">
      <c r="B908" s="5"/>
      <c r="C908" s="5"/>
      <c r="D908" s="5"/>
      <c r="E908" s="5"/>
      <c r="F908" s="5"/>
      <c r="G908" s="5"/>
      <c r="H908" s="6"/>
      <c r="I908" s="189" t="s">
        <v>610</v>
      </c>
      <c r="J908" s="189"/>
      <c r="K908" s="189"/>
      <c r="L908" s="189"/>
      <c r="M908" s="189"/>
      <c r="N908" s="189"/>
      <c r="O908" s="189"/>
      <c r="P908" s="189"/>
      <c r="Q908" s="189"/>
      <c r="R908" s="190" t="s">
        <v>682</v>
      </c>
      <c r="S908" s="190"/>
      <c r="T908" s="190"/>
      <c r="U908" s="4" t="s">
        <v>696</v>
      </c>
      <c r="V908" s="190" t="s">
        <v>611</v>
      </c>
      <c r="W908" s="190"/>
      <c r="X908" s="191">
        <v>3400000</v>
      </c>
      <c r="Y908" s="191"/>
      <c r="Z908" s="191"/>
      <c r="AA908" s="191">
        <v>3200000</v>
      </c>
      <c r="AB908" s="191"/>
      <c r="AC908" s="191"/>
      <c r="AD908" s="192">
        <v>94.117647058823522</v>
      </c>
      <c r="AE908" s="192"/>
    </row>
    <row r="909" spans="2:31" ht="34.5" customHeight="1" x14ac:dyDescent="0.25">
      <c r="B909" s="5"/>
      <c r="C909" s="5"/>
      <c r="D909" s="6"/>
      <c r="E909" s="189" t="s">
        <v>170</v>
      </c>
      <c r="F909" s="189"/>
      <c r="G909" s="189"/>
      <c r="H909" s="189"/>
      <c r="I909" s="189"/>
      <c r="J909" s="189"/>
      <c r="K909" s="189"/>
      <c r="L909" s="189"/>
      <c r="M909" s="189"/>
      <c r="N909" s="189"/>
      <c r="O909" s="189"/>
      <c r="P909" s="189"/>
      <c r="Q909" s="189"/>
      <c r="R909" s="190" t="s">
        <v>682</v>
      </c>
      <c r="S909" s="190"/>
      <c r="T909" s="190"/>
      <c r="U909" s="4" t="s">
        <v>171</v>
      </c>
      <c r="V909" s="190"/>
      <c r="W909" s="190"/>
      <c r="X909" s="191">
        <v>58347500</v>
      </c>
      <c r="Y909" s="191"/>
      <c r="Z909" s="191"/>
      <c r="AA909" s="191">
        <v>58180414.270000003</v>
      </c>
      <c r="AB909" s="191"/>
      <c r="AC909" s="191"/>
      <c r="AD909" s="192">
        <v>99.713636865332717</v>
      </c>
      <c r="AE909" s="192"/>
    </row>
    <row r="910" spans="2:31" ht="15" customHeight="1" x14ac:dyDescent="0.25">
      <c r="B910" s="5"/>
      <c r="C910" s="5"/>
      <c r="D910" s="6"/>
      <c r="E910" s="189" t="s">
        <v>697</v>
      </c>
      <c r="F910" s="189"/>
      <c r="G910" s="189"/>
      <c r="H910" s="189"/>
      <c r="I910" s="189"/>
      <c r="J910" s="189"/>
      <c r="K910" s="189"/>
      <c r="L910" s="189"/>
      <c r="M910" s="189"/>
      <c r="N910" s="189"/>
      <c r="O910" s="189"/>
      <c r="P910" s="189"/>
      <c r="Q910" s="189"/>
      <c r="R910" s="190" t="s">
        <v>682</v>
      </c>
      <c r="S910" s="190"/>
      <c r="T910" s="190"/>
      <c r="U910" s="4" t="s">
        <v>698</v>
      </c>
      <c r="V910" s="190"/>
      <c r="W910" s="190"/>
      <c r="X910" s="191">
        <v>58347500</v>
      </c>
      <c r="Y910" s="191"/>
      <c r="Z910" s="191"/>
      <c r="AA910" s="191">
        <v>58180414.270000003</v>
      </c>
      <c r="AB910" s="191"/>
      <c r="AC910" s="191"/>
      <c r="AD910" s="192">
        <v>99.713636865332717</v>
      </c>
      <c r="AE910" s="192"/>
    </row>
    <row r="911" spans="2:31" ht="45.75" customHeight="1" x14ac:dyDescent="0.25">
      <c r="B911" s="5"/>
      <c r="C911" s="5"/>
      <c r="D911" s="6"/>
      <c r="E911" s="6"/>
      <c r="F911" s="6"/>
      <c r="G911" s="189" t="s">
        <v>699</v>
      </c>
      <c r="H911" s="189"/>
      <c r="I911" s="189"/>
      <c r="J911" s="189"/>
      <c r="K911" s="189"/>
      <c r="L911" s="189"/>
      <c r="M911" s="189"/>
      <c r="N911" s="189"/>
      <c r="O911" s="189"/>
      <c r="P911" s="189"/>
      <c r="Q911" s="189"/>
      <c r="R911" s="190" t="s">
        <v>682</v>
      </c>
      <c r="S911" s="190"/>
      <c r="T911" s="190"/>
      <c r="U911" s="4" t="s">
        <v>700</v>
      </c>
      <c r="V911" s="190"/>
      <c r="W911" s="190"/>
      <c r="X911" s="191">
        <v>58347500</v>
      </c>
      <c r="Y911" s="191"/>
      <c r="Z911" s="191"/>
      <c r="AA911" s="191">
        <v>58180414.270000003</v>
      </c>
      <c r="AB911" s="191"/>
      <c r="AC911" s="191"/>
      <c r="AD911" s="192">
        <v>99.713636865332717</v>
      </c>
      <c r="AE911" s="192"/>
    </row>
    <row r="912" spans="2:31" ht="23.25" customHeight="1" x14ac:dyDescent="0.25">
      <c r="B912" s="5"/>
      <c r="C912" s="5"/>
      <c r="D912" s="5"/>
      <c r="E912" s="5"/>
      <c r="F912" s="5"/>
      <c r="G912" s="189" t="s">
        <v>701</v>
      </c>
      <c r="H912" s="189"/>
      <c r="I912" s="189"/>
      <c r="J912" s="189"/>
      <c r="K912" s="189"/>
      <c r="L912" s="189"/>
      <c r="M912" s="189"/>
      <c r="N912" s="189"/>
      <c r="O912" s="189"/>
      <c r="P912" s="189"/>
      <c r="Q912" s="189"/>
      <c r="R912" s="190" t="s">
        <v>682</v>
      </c>
      <c r="S912" s="190"/>
      <c r="T912" s="190"/>
      <c r="U912" s="4" t="s">
        <v>702</v>
      </c>
      <c r="V912" s="190"/>
      <c r="W912" s="190"/>
      <c r="X912" s="191">
        <v>972000</v>
      </c>
      <c r="Y912" s="191"/>
      <c r="Z912" s="191"/>
      <c r="AA912" s="191">
        <v>972000</v>
      </c>
      <c r="AB912" s="191"/>
      <c r="AC912" s="191"/>
      <c r="AD912" s="192">
        <v>100</v>
      </c>
      <c r="AE912" s="192"/>
    </row>
    <row r="913" spans="2:31" ht="23.25" customHeight="1" x14ac:dyDescent="0.25">
      <c r="B913" s="5"/>
      <c r="C913" s="5"/>
      <c r="D913" s="5"/>
      <c r="E913" s="5"/>
      <c r="F913" s="5"/>
      <c r="G913" s="5"/>
      <c r="H913" s="189" t="s">
        <v>149</v>
      </c>
      <c r="I913" s="189"/>
      <c r="J913" s="189"/>
      <c r="K913" s="189"/>
      <c r="L913" s="189"/>
      <c r="M913" s="189"/>
      <c r="N913" s="189"/>
      <c r="O913" s="189"/>
      <c r="P913" s="189"/>
      <c r="Q913" s="189"/>
      <c r="R913" s="190" t="s">
        <v>682</v>
      </c>
      <c r="S913" s="190"/>
      <c r="T913" s="190"/>
      <c r="U913" s="4" t="s">
        <v>702</v>
      </c>
      <c r="V913" s="190" t="s">
        <v>150</v>
      </c>
      <c r="W913" s="190"/>
      <c r="X913" s="191">
        <v>972000</v>
      </c>
      <c r="Y913" s="191"/>
      <c r="Z913" s="191"/>
      <c r="AA913" s="191">
        <v>972000</v>
      </c>
      <c r="AB913" s="191"/>
      <c r="AC913" s="191"/>
      <c r="AD913" s="192">
        <v>100</v>
      </c>
      <c r="AE913" s="192"/>
    </row>
    <row r="914" spans="2:31" ht="15" customHeight="1" x14ac:dyDescent="0.25">
      <c r="B914" s="5"/>
      <c r="C914" s="5"/>
      <c r="D914" s="5"/>
      <c r="E914" s="5"/>
      <c r="F914" s="5"/>
      <c r="G914" s="5"/>
      <c r="H914" s="6"/>
      <c r="I914" s="189" t="s">
        <v>151</v>
      </c>
      <c r="J914" s="189"/>
      <c r="K914" s="189"/>
      <c r="L914" s="189"/>
      <c r="M914" s="189"/>
      <c r="N914" s="189"/>
      <c r="O914" s="189"/>
      <c r="P914" s="189"/>
      <c r="Q914" s="189"/>
      <c r="R914" s="190" t="s">
        <v>682</v>
      </c>
      <c r="S914" s="190"/>
      <c r="T914" s="190"/>
      <c r="U914" s="4" t="s">
        <v>702</v>
      </c>
      <c r="V914" s="190" t="s">
        <v>152</v>
      </c>
      <c r="W914" s="190"/>
      <c r="X914" s="191">
        <v>972000</v>
      </c>
      <c r="Y914" s="191"/>
      <c r="Z914" s="191"/>
      <c r="AA914" s="191">
        <v>972000</v>
      </c>
      <c r="AB914" s="191"/>
      <c r="AC914" s="191"/>
      <c r="AD914" s="192">
        <v>100</v>
      </c>
      <c r="AE914" s="192"/>
    </row>
    <row r="915" spans="2:31" ht="23.25" customHeight="1" x14ac:dyDescent="0.25">
      <c r="B915" s="5"/>
      <c r="C915" s="5"/>
      <c r="D915" s="5"/>
      <c r="E915" s="5"/>
      <c r="F915" s="5"/>
      <c r="G915" s="189" t="s">
        <v>703</v>
      </c>
      <c r="H915" s="189"/>
      <c r="I915" s="189"/>
      <c r="J915" s="189"/>
      <c r="K915" s="189"/>
      <c r="L915" s="189"/>
      <c r="M915" s="189"/>
      <c r="N915" s="189"/>
      <c r="O915" s="189"/>
      <c r="P915" s="189"/>
      <c r="Q915" s="189"/>
      <c r="R915" s="190" t="s">
        <v>682</v>
      </c>
      <c r="S915" s="190"/>
      <c r="T915" s="190"/>
      <c r="U915" s="4" t="s">
        <v>704</v>
      </c>
      <c r="V915" s="190"/>
      <c r="W915" s="190"/>
      <c r="X915" s="191">
        <v>5000000</v>
      </c>
      <c r="Y915" s="191"/>
      <c r="Z915" s="191"/>
      <c r="AA915" s="191">
        <v>5000000</v>
      </c>
      <c r="AB915" s="191"/>
      <c r="AC915" s="191"/>
      <c r="AD915" s="192">
        <v>100</v>
      </c>
      <c r="AE915" s="192"/>
    </row>
    <row r="916" spans="2:31" ht="23.25" customHeight="1" x14ac:dyDescent="0.25">
      <c r="B916" s="5"/>
      <c r="C916" s="5"/>
      <c r="D916" s="5"/>
      <c r="E916" s="5"/>
      <c r="F916" s="5"/>
      <c r="G916" s="5"/>
      <c r="H916" s="189" t="s">
        <v>149</v>
      </c>
      <c r="I916" s="189"/>
      <c r="J916" s="189"/>
      <c r="K916" s="189"/>
      <c r="L916" s="189"/>
      <c r="M916" s="189"/>
      <c r="N916" s="189"/>
      <c r="O916" s="189"/>
      <c r="P916" s="189"/>
      <c r="Q916" s="189"/>
      <c r="R916" s="190" t="s">
        <v>682</v>
      </c>
      <c r="S916" s="190"/>
      <c r="T916" s="190"/>
      <c r="U916" s="4" t="s">
        <v>704</v>
      </c>
      <c r="V916" s="190" t="s">
        <v>150</v>
      </c>
      <c r="W916" s="190"/>
      <c r="X916" s="191">
        <v>5000000</v>
      </c>
      <c r="Y916" s="191"/>
      <c r="Z916" s="191"/>
      <c r="AA916" s="191">
        <v>5000000</v>
      </c>
      <c r="AB916" s="191"/>
      <c r="AC916" s="191"/>
      <c r="AD916" s="192">
        <v>100</v>
      </c>
      <c r="AE916" s="192"/>
    </row>
    <row r="917" spans="2:31" ht="15" customHeight="1" x14ac:dyDescent="0.25">
      <c r="B917" s="5"/>
      <c r="C917" s="5"/>
      <c r="D917" s="5"/>
      <c r="E917" s="5"/>
      <c r="F917" s="5"/>
      <c r="G917" s="5"/>
      <c r="H917" s="6"/>
      <c r="I917" s="189" t="s">
        <v>151</v>
      </c>
      <c r="J917" s="189"/>
      <c r="K917" s="189"/>
      <c r="L917" s="189"/>
      <c r="M917" s="189"/>
      <c r="N917" s="189"/>
      <c r="O917" s="189"/>
      <c r="P917" s="189"/>
      <c r="Q917" s="189"/>
      <c r="R917" s="190" t="s">
        <v>682</v>
      </c>
      <c r="S917" s="190"/>
      <c r="T917" s="190"/>
      <c r="U917" s="4" t="s">
        <v>704</v>
      </c>
      <c r="V917" s="190" t="s">
        <v>152</v>
      </c>
      <c r="W917" s="190"/>
      <c r="X917" s="191">
        <v>5000000</v>
      </c>
      <c r="Y917" s="191"/>
      <c r="Z917" s="191"/>
      <c r="AA917" s="191">
        <v>5000000</v>
      </c>
      <c r="AB917" s="191"/>
      <c r="AC917" s="191"/>
      <c r="AD917" s="192">
        <v>100</v>
      </c>
      <c r="AE917" s="192"/>
    </row>
    <row r="918" spans="2:31" ht="23.25" customHeight="1" x14ac:dyDescent="0.25">
      <c r="B918" s="5"/>
      <c r="C918" s="5"/>
      <c r="D918" s="5"/>
      <c r="E918" s="5"/>
      <c r="F918" s="5"/>
      <c r="G918" s="189" t="s">
        <v>705</v>
      </c>
      <c r="H918" s="189"/>
      <c r="I918" s="189"/>
      <c r="J918" s="189"/>
      <c r="K918" s="189"/>
      <c r="L918" s="189"/>
      <c r="M918" s="189"/>
      <c r="N918" s="189"/>
      <c r="O918" s="189"/>
      <c r="P918" s="189"/>
      <c r="Q918" s="189"/>
      <c r="R918" s="190" t="s">
        <v>682</v>
      </c>
      <c r="S918" s="190"/>
      <c r="T918" s="190"/>
      <c r="U918" s="4" t="s">
        <v>706</v>
      </c>
      <c r="V918" s="190"/>
      <c r="W918" s="190"/>
      <c r="X918" s="191">
        <v>52375500</v>
      </c>
      <c r="Y918" s="191"/>
      <c r="Z918" s="191"/>
      <c r="AA918" s="191">
        <v>52208414.270000003</v>
      </c>
      <c r="AB918" s="191"/>
      <c r="AC918" s="191"/>
      <c r="AD918" s="192">
        <v>99.680984945251126</v>
      </c>
      <c r="AE918" s="192"/>
    </row>
    <row r="919" spans="2:31" ht="23.25" customHeight="1" x14ac:dyDescent="0.25">
      <c r="B919" s="5"/>
      <c r="C919" s="5"/>
      <c r="D919" s="5"/>
      <c r="E919" s="5"/>
      <c r="F919" s="5"/>
      <c r="G919" s="5"/>
      <c r="H919" s="189" t="s">
        <v>149</v>
      </c>
      <c r="I919" s="189"/>
      <c r="J919" s="189"/>
      <c r="K919" s="189"/>
      <c r="L919" s="189"/>
      <c r="M919" s="189"/>
      <c r="N919" s="189"/>
      <c r="O919" s="189"/>
      <c r="P919" s="189"/>
      <c r="Q919" s="189"/>
      <c r="R919" s="190" t="s">
        <v>682</v>
      </c>
      <c r="S919" s="190"/>
      <c r="T919" s="190"/>
      <c r="U919" s="4" t="s">
        <v>706</v>
      </c>
      <c r="V919" s="190" t="s">
        <v>150</v>
      </c>
      <c r="W919" s="190"/>
      <c r="X919" s="191">
        <v>52375500</v>
      </c>
      <c r="Y919" s="191"/>
      <c r="Z919" s="191"/>
      <c r="AA919" s="191">
        <v>52208414.270000003</v>
      </c>
      <c r="AB919" s="191"/>
      <c r="AC919" s="191"/>
      <c r="AD919" s="192">
        <v>99.680984945251126</v>
      </c>
      <c r="AE919" s="192"/>
    </row>
    <row r="920" spans="2:31" ht="15" customHeight="1" x14ac:dyDescent="0.25">
      <c r="B920" s="5"/>
      <c r="C920" s="5"/>
      <c r="D920" s="5"/>
      <c r="E920" s="5"/>
      <c r="F920" s="5"/>
      <c r="G920" s="5"/>
      <c r="H920" s="6"/>
      <c r="I920" s="189" t="s">
        <v>151</v>
      </c>
      <c r="J920" s="189"/>
      <c r="K920" s="189"/>
      <c r="L920" s="189"/>
      <c r="M920" s="189"/>
      <c r="N920" s="189"/>
      <c r="O920" s="189"/>
      <c r="P920" s="189"/>
      <c r="Q920" s="189"/>
      <c r="R920" s="190" t="s">
        <v>682</v>
      </c>
      <c r="S920" s="190"/>
      <c r="T920" s="190"/>
      <c r="U920" s="4" t="s">
        <v>706</v>
      </c>
      <c r="V920" s="190" t="s">
        <v>152</v>
      </c>
      <c r="W920" s="190"/>
      <c r="X920" s="191">
        <v>48028443</v>
      </c>
      <c r="Y920" s="191"/>
      <c r="Z920" s="191"/>
      <c r="AA920" s="191">
        <v>47861357.270000003</v>
      </c>
      <c r="AB920" s="191"/>
      <c r="AC920" s="191"/>
      <c r="AD920" s="192">
        <v>99.652110875216181</v>
      </c>
      <c r="AE920" s="192"/>
    </row>
    <row r="921" spans="2:31" ht="15" customHeight="1" x14ac:dyDescent="0.25">
      <c r="B921" s="5"/>
      <c r="C921" s="5"/>
      <c r="D921" s="5"/>
      <c r="E921" s="5"/>
      <c r="F921" s="5"/>
      <c r="G921" s="5"/>
      <c r="H921" s="6"/>
      <c r="I921" s="189" t="s">
        <v>265</v>
      </c>
      <c r="J921" s="189"/>
      <c r="K921" s="189"/>
      <c r="L921" s="189"/>
      <c r="M921" s="189"/>
      <c r="N921" s="189"/>
      <c r="O921" s="189"/>
      <c r="P921" s="189"/>
      <c r="Q921" s="189"/>
      <c r="R921" s="190" t="s">
        <v>682</v>
      </c>
      <c r="S921" s="190"/>
      <c r="T921" s="190"/>
      <c r="U921" s="4" t="s">
        <v>706</v>
      </c>
      <c r="V921" s="190" t="s">
        <v>266</v>
      </c>
      <c r="W921" s="190"/>
      <c r="X921" s="191">
        <v>4347057</v>
      </c>
      <c r="Y921" s="191"/>
      <c r="Z921" s="191"/>
      <c r="AA921" s="191">
        <v>4347057</v>
      </c>
      <c r="AB921" s="191"/>
      <c r="AC921" s="191"/>
      <c r="AD921" s="192">
        <v>100</v>
      </c>
      <c r="AE921" s="192"/>
    </row>
    <row r="922" spans="2:31" ht="15" customHeight="1" x14ac:dyDescent="0.25">
      <c r="B922" s="5"/>
      <c r="C922" s="189" t="s">
        <v>707</v>
      </c>
      <c r="D922" s="189"/>
      <c r="E922" s="189"/>
      <c r="F922" s="189"/>
      <c r="G922" s="189"/>
      <c r="H922" s="189"/>
      <c r="I922" s="189"/>
      <c r="J922" s="189"/>
      <c r="K922" s="189"/>
      <c r="L922" s="189"/>
      <c r="M922" s="189"/>
      <c r="N922" s="189"/>
      <c r="O922" s="189"/>
      <c r="P922" s="189"/>
      <c r="Q922" s="189"/>
      <c r="R922" s="190" t="s">
        <v>708</v>
      </c>
      <c r="S922" s="190"/>
      <c r="T922" s="190"/>
      <c r="U922" s="4"/>
      <c r="V922" s="190"/>
      <c r="W922" s="190"/>
      <c r="X922" s="191">
        <v>30619488.469999999</v>
      </c>
      <c r="Y922" s="191"/>
      <c r="Z922" s="191"/>
      <c r="AA922" s="191">
        <v>30182095.260000002</v>
      </c>
      <c r="AB922" s="191"/>
      <c r="AC922" s="191"/>
      <c r="AD922" s="192">
        <v>98.571520192348927</v>
      </c>
      <c r="AE922" s="192"/>
    </row>
    <row r="923" spans="2:31" ht="15" customHeight="1" x14ac:dyDescent="0.25">
      <c r="B923" s="5"/>
      <c r="C923" s="5"/>
      <c r="D923" s="6"/>
      <c r="E923" s="189" t="s">
        <v>47</v>
      </c>
      <c r="F923" s="189"/>
      <c r="G923" s="189"/>
      <c r="H923" s="189"/>
      <c r="I923" s="189"/>
      <c r="J923" s="189"/>
      <c r="K923" s="189"/>
      <c r="L923" s="189"/>
      <c r="M923" s="189"/>
      <c r="N923" s="189"/>
      <c r="O923" s="189"/>
      <c r="P923" s="189"/>
      <c r="Q923" s="189"/>
      <c r="R923" s="190" t="s">
        <v>708</v>
      </c>
      <c r="S923" s="190"/>
      <c r="T923" s="190"/>
      <c r="U923" s="4" t="s">
        <v>48</v>
      </c>
      <c r="V923" s="190"/>
      <c r="W923" s="190"/>
      <c r="X923" s="191">
        <v>11390529.470000001</v>
      </c>
      <c r="Y923" s="191"/>
      <c r="Z923" s="191"/>
      <c r="AA923" s="191">
        <v>11217000</v>
      </c>
      <c r="AB923" s="191"/>
      <c r="AC923" s="191"/>
      <c r="AD923" s="192">
        <v>98.476546059978716</v>
      </c>
      <c r="AE923" s="192"/>
    </row>
    <row r="924" spans="2:31" ht="15" customHeight="1" x14ac:dyDescent="0.25">
      <c r="B924" s="5"/>
      <c r="C924" s="5"/>
      <c r="D924" s="6"/>
      <c r="E924" s="189" t="s">
        <v>641</v>
      </c>
      <c r="F924" s="189"/>
      <c r="G924" s="189"/>
      <c r="H924" s="189"/>
      <c r="I924" s="189"/>
      <c r="J924" s="189"/>
      <c r="K924" s="189"/>
      <c r="L924" s="189"/>
      <c r="M924" s="189"/>
      <c r="N924" s="189"/>
      <c r="O924" s="189"/>
      <c r="P924" s="189"/>
      <c r="Q924" s="189"/>
      <c r="R924" s="190" t="s">
        <v>708</v>
      </c>
      <c r="S924" s="190"/>
      <c r="T924" s="190"/>
      <c r="U924" s="4" t="s">
        <v>642</v>
      </c>
      <c r="V924" s="190"/>
      <c r="W924" s="190"/>
      <c r="X924" s="191">
        <v>11390529.470000001</v>
      </c>
      <c r="Y924" s="191"/>
      <c r="Z924" s="191"/>
      <c r="AA924" s="191">
        <v>11217000</v>
      </c>
      <c r="AB924" s="191"/>
      <c r="AC924" s="191"/>
      <c r="AD924" s="192">
        <v>98.476546059978716</v>
      </c>
      <c r="AE924" s="192"/>
    </row>
    <row r="925" spans="2:31" ht="23.25" customHeight="1" x14ac:dyDescent="0.25">
      <c r="B925" s="5"/>
      <c r="C925" s="5"/>
      <c r="D925" s="6"/>
      <c r="E925" s="6"/>
      <c r="F925" s="6"/>
      <c r="G925" s="189" t="s">
        <v>13</v>
      </c>
      <c r="H925" s="189"/>
      <c r="I925" s="189"/>
      <c r="J925" s="189"/>
      <c r="K925" s="189"/>
      <c r="L925" s="189"/>
      <c r="M925" s="189"/>
      <c r="N925" s="189"/>
      <c r="O925" s="189"/>
      <c r="P925" s="189"/>
      <c r="Q925" s="189"/>
      <c r="R925" s="190" t="s">
        <v>708</v>
      </c>
      <c r="S925" s="190"/>
      <c r="T925" s="190"/>
      <c r="U925" s="4" t="s">
        <v>643</v>
      </c>
      <c r="V925" s="190"/>
      <c r="W925" s="190"/>
      <c r="X925" s="191">
        <v>11390529.470000001</v>
      </c>
      <c r="Y925" s="191"/>
      <c r="Z925" s="191"/>
      <c r="AA925" s="191">
        <v>11217000</v>
      </c>
      <c r="AB925" s="191"/>
      <c r="AC925" s="191"/>
      <c r="AD925" s="192">
        <v>98.476546059978716</v>
      </c>
      <c r="AE925" s="192"/>
    </row>
    <row r="926" spans="2:31" ht="15" customHeight="1" x14ac:dyDescent="0.25">
      <c r="B926" s="5"/>
      <c r="C926" s="5"/>
      <c r="D926" s="5"/>
      <c r="E926" s="5"/>
      <c r="F926" s="5"/>
      <c r="G926" s="189" t="s">
        <v>644</v>
      </c>
      <c r="H926" s="189"/>
      <c r="I926" s="189"/>
      <c r="J926" s="189"/>
      <c r="K926" s="189"/>
      <c r="L926" s="189"/>
      <c r="M926" s="189"/>
      <c r="N926" s="189"/>
      <c r="O926" s="189"/>
      <c r="P926" s="189"/>
      <c r="Q926" s="189"/>
      <c r="R926" s="190" t="s">
        <v>708</v>
      </c>
      <c r="S926" s="190"/>
      <c r="T926" s="190"/>
      <c r="U926" s="4" t="s">
        <v>645</v>
      </c>
      <c r="V926" s="190"/>
      <c r="W926" s="190"/>
      <c r="X926" s="191">
        <v>173529.47</v>
      </c>
      <c r="Y926" s="191"/>
      <c r="Z926" s="191"/>
      <c r="AA926" s="191">
        <v>0</v>
      </c>
      <c r="AB926" s="191"/>
      <c r="AC926" s="191"/>
      <c r="AD926" s="192">
        <v>0</v>
      </c>
      <c r="AE926" s="192"/>
    </row>
    <row r="927" spans="2:31" ht="45.75" customHeight="1" x14ac:dyDescent="0.25">
      <c r="B927" s="5"/>
      <c r="C927" s="5"/>
      <c r="D927" s="5"/>
      <c r="E927" s="5"/>
      <c r="F927" s="5"/>
      <c r="G927" s="5"/>
      <c r="H927" s="189" t="s">
        <v>17</v>
      </c>
      <c r="I927" s="189"/>
      <c r="J927" s="189"/>
      <c r="K927" s="189"/>
      <c r="L927" s="189"/>
      <c r="M927" s="189"/>
      <c r="N927" s="189"/>
      <c r="O927" s="189"/>
      <c r="P927" s="189"/>
      <c r="Q927" s="189"/>
      <c r="R927" s="190" t="s">
        <v>708</v>
      </c>
      <c r="S927" s="190"/>
      <c r="T927" s="190"/>
      <c r="U927" s="4" t="s">
        <v>645</v>
      </c>
      <c r="V927" s="190" t="s">
        <v>18</v>
      </c>
      <c r="W927" s="190"/>
      <c r="X927" s="191">
        <v>173529.47</v>
      </c>
      <c r="Y927" s="191"/>
      <c r="Z927" s="191"/>
      <c r="AA927" s="191">
        <v>0</v>
      </c>
      <c r="AB927" s="191"/>
      <c r="AC927" s="191"/>
      <c r="AD927" s="192">
        <v>0</v>
      </c>
      <c r="AE927" s="192"/>
    </row>
    <row r="928" spans="2:31" ht="15" customHeight="1" x14ac:dyDescent="0.25">
      <c r="B928" s="5"/>
      <c r="C928" s="5"/>
      <c r="D928" s="5"/>
      <c r="E928" s="5"/>
      <c r="F928" s="5"/>
      <c r="G928" s="5"/>
      <c r="H928" s="6"/>
      <c r="I928" s="189" t="s">
        <v>129</v>
      </c>
      <c r="J928" s="189"/>
      <c r="K928" s="189"/>
      <c r="L928" s="189"/>
      <c r="M928" s="189"/>
      <c r="N928" s="189"/>
      <c r="O928" s="189"/>
      <c r="P928" s="189"/>
      <c r="Q928" s="189"/>
      <c r="R928" s="190" t="s">
        <v>708</v>
      </c>
      <c r="S928" s="190"/>
      <c r="T928" s="190"/>
      <c r="U928" s="4" t="s">
        <v>645</v>
      </c>
      <c r="V928" s="190" t="s">
        <v>130</v>
      </c>
      <c r="W928" s="190"/>
      <c r="X928" s="191">
        <v>173529.47</v>
      </c>
      <c r="Y928" s="191"/>
      <c r="Z928" s="191"/>
      <c r="AA928" s="191">
        <v>0</v>
      </c>
      <c r="AB928" s="191"/>
      <c r="AC928" s="191"/>
      <c r="AD928" s="192">
        <v>0</v>
      </c>
      <c r="AE928" s="192"/>
    </row>
    <row r="929" spans="2:31" ht="15" customHeight="1" x14ac:dyDescent="0.25">
      <c r="B929" s="5"/>
      <c r="C929" s="5"/>
      <c r="D929" s="5"/>
      <c r="E929" s="5"/>
      <c r="F929" s="5"/>
      <c r="G929" s="189" t="s">
        <v>709</v>
      </c>
      <c r="H929" s="189"/>
      <c r="I929" s="189"/>
      <c r="J929" s="189"/>
      <c r="K929" s="189"/>
      <c r="L929" s="189"/>
      <c r="M929" s="189"/>
      <c r="N929" s="189"/>
      <c r="O929" s="189"/>
      <c r="P929" s="189"/>
      <c r="Q929" s="189"/>
      <c r="R929" s="190" t="s">
        <v>708</v>
      </c>
      <c r="S929" s="190"/>
      <c r="T929" s="190"/>
      <c r="U929" s="4" t="s">
        <v>710</v>
      </c>
      <c r="V929" s="190"/>
      <c r="W929" s="190"/>
      <c r="X929" s="191">
        <v>11217000</v>
      </c>
      <c r="Y929" s="191"/>
      <c r="Z929" s="191"/>
      <c r="AA929" s="191">
        <v>11217000</v>
      </c>
      <c r="AB929" s="191"/>
      <c r="AC929" s="191"/>
      <c r="AD929" s="192">
        <v>100</v>
      </c>
      <c r="AE929" s="192"/>
    </row>
    <row r="930" spans="2:31" ht="23.25" customHeight="1" x14ac:dyDescent="0.25">
      <c r="B930" s="5"/>
      <c r="C930" s="5"/>
      <c r="D930" s="5"/>
      <c r="E930" s="5"/>
      <c r="F930" s="5"/>
      <c r="G930" s="5"/>
      <c r="H930" s="189" t="s">
        <v>149</v>
      </c>
      <c r="I930" s="189"/>
      <c r="J930" s="189"/>
      <c r="K930" s="189"/>
      <c r="L930" s="189"/>
      <c r="M930" s="189"/>
      <c r="N930" s="189"/>
      <c r="O930" s="189"/>
      <c r="P930" s="189"/>
      <c r="Q930" s="189"/>
      <c r="R930" s="190" t="s">
        <v>708</v>
      </c>
      <c r="S930" s="190"/>
      <c r="T930" s="190"/>
      <c r="U930" s="4" t="s">
        <v>710</v>
      </c>
      <c r="V930" s="190" t="s">
        <v>150</v>
      </c>
      <c r="W930" s="190"/>
      <c r="X930" s="191">
        <v>11217000</v>
      </c>
      <c r="Y930" s="191"/>
      <c r="Z930" s="191"/>
      <c r="AA930" s="191">
        <v>11217000</v>
      </c>
      <c r="AB930" s="191"/>
      <c r="AC930" s="191"/>
      <c r="AD930" s="192">
        <v>100</v>
      </c>
      <c r="AE930" s="192"/>
    </row>
    <row r="931" spans="2:31" ht="15" customHeight="1" x14ac:dyDescent="0.25">
      <c r="B931" s="5"/>
      <c r="C931" s="5"/>
      <c r="D931" s="5"/>
      <c r="E931" s="5"/>
      <c r="F931" s="5"/>
      <c r="G931" s="5"/>
      <c r="H931" s="6"/>
      <c r="I931" s="189" t="s">
        <v>151</v>
      </c>
      <c r="J931" s="189"/>
      <c r="K931" s="189"/>
      <c r="L931" s="189"/>
      <c r="M931" s="189"/>
      <c r="N931" s="189"/>
      <c r="O931" s="189"/>
      <c r="P931" s="189"/>
      <c r="Q931" s="189"/>
      <c r="R931" s="190" t="s">
        <v>708</v>
      </c>
      <c r="S931" s="190"/>
      <c r="T931" s="190"/>
      <c r="U931" s="4" t="s">
        <v>710</v>
      </c>
      <c r="V931" s="190" t="s">
        <v>152</v>
      </c>
      <c r="W931" s="190"/>
      <c r="X931" s="191">
        <v>11217000</v>
      </c>
      <c r="Y931" s="191"/>
      <c r="Z931" s="191"/>
      <c r="AA931" s="191">
        <v>11217000</v>
      </c>
      <c r="AB931" s="191"/>
      <c r="AC931" s="191"/>
      <c r="AD931" s="192">
        <v>100</v>
      </c>
      <c r="AE931" s="192"/>
    </row>
    <row r="932" spans="2:31" ht="15" customHeight="1" x14ac:dyDescent="0.25">
      <c r="B932" s="5"/>
      <c r="C932" s="5"/>
      <c r="D932" s="6"/>
      <c r="E932" s="189" t="s">
        <v>191</v>
      </c>
      <c r="F932" s="189"/>
      <c r="G932" s="189"/>
      <c r="H932" s="189"/>
      <c r="I932" s="189"/>
      <c r="J932" s="189"/>
      <c r="K932" s="189"/>
      <c r="L932" s="189"/>
      <c r="M932" s="189"/>
      <c r="N932" s="189"/>
      <c r="O932" s="189"/>
      <c r="P932" s="189"/>
      <c r="Q932" s="189"/>
      <c r="R932" s="190" t="s">
        <v>708</v>
      </c>
      <c r="S932" s="190"/>
      <c r="T932" s="190"/>
      <c r="U932" s="4" t="s">
        <v>192</v>
      </c>
      <c r="V932" s="190"/>
      <c r="W932" s="190"/>
      <c r="X932" s="191">
        <v>19228959</v>
      </c>
      <c r="Y932" s="191"/>
      <c r="Z932" s="191"/>
      <c r="AA932" s="191">
        <v>18965095.260000002</v>
      </c>
      <c r="AB932" s="191"/>
      <c r="AC932" s="191"/>
      <c r="AD932" s="192">
        <v>98.627779382128807</v>
      </c>
      <c r="AE932" s="192"/>
    </row>
    <row r="933" spans="2:31" ht="34.5" customHeight="1" x14ac:dyDescent="0.25">
      <c r="B933" s="5"/>
      <c r="C933" s="5"/>
      <c r="D933" s="6"/>
      <c r="E933" s="189" t="s">
        <v>359</v>
      </c>
      <c r="F933" s="189"/>
      <c r="G933" s="189"/>
      <c r="H933" s="189"/>
      <c r="I933" s="189"/>
      <c r="J933" s="189"/>
      <c r="K933" s="189"/>
      <c r="L933" s="189"/>
      <c r="M933" s="189"/>
      <c r="N933" s="189"/>
      <c r="O933" s="189"/>
      <c r="P933" s="189"/>
      <c r="Q933" s="189"/>
      <c r="R933" s="190" t="s">
        <v>708</v>
      </c>
      <c r="S933" s="190"/>
      <c r="T933" s="190"/>
      <c r="U933" s="4" t="s">
        <v>360</v>
      </c>
      <c r="V933" s="190"/>
      <c r="W933" s="190"/>
      <c r="X933" s="191">
        <v>19228959</v>
      </c>
      <c r="Y933" s="191"/>
      <c r="Z933" s="191"/>
      <c r="AA933" s="191">
        <v>18965095.260000002</v>
      </c>
      <c r="AB933" s="191"/>
      <c r="AC933" s="191"/>
      <c r="AD933" s="192">
        <v>98.627779382128807</v>
      </c>
      <c r="AE933" s="192"/>
    </row>
    <row r="934" spans="2:31" ht="15" customHeight="1" x14ac:dyDescent="0.25">
      <c r="B934" s="5"/>
      <c r="C934" s="5"/>
      <c r="D934" s="6"/>
      <c r="E934" s="6"/>
      <c r="F934" s="6"/>
      <c r="G934" s="189" t="s">
        <v>711</v>
      </c>
      <c r="H934" s="189"/>
      <c r="I934" s="189"/>
      <c r="J934" s="189"/>
      <c r="K934" s="189"/>
      <c r="L934" s="189"/>
      <c r="M934" s="189"/>
      <c r="N934" s="189"/>
      <c r="O934" s="189"/>
      <c r="P934" s="189"/>
      <c r="Q934" s="189"/>
      <c r="R934" s="190" t="s">
        <v>708</v>
      </c>
      <c r="S934" s="190"/>
      <c r="T934" s="190"/>
      <c r="U934" s="4" t="s">
        <v>712</v>
      </c>
      <c r="V934" s="190"/>
      <c r="W934" s="190"/>
      <c r="X934" s="191">
        <v>19228959</v>
      </c>
      <c r="Y934" s="191"/>
      <c r="Z934" s="191"/>
      <c r="AA934" s="191">
        <v>18965095.260000002</v>
      </c>
      <c r="AB934" s="191"/>
      <c r="AC934" s="191"/>
      <c r="AD934" s="192">
        <v>98.627779382128807</v>
      </c>
      <c r="AE934" s="192"/>
    </row>
    <row r="935" spans="2:31" ht="57" customHeight="1" x14ac:dyDescent="0.25">
      <c r="B935" s="5"/>
      <c r="C935" s="5"/>
      <c r="D935" s="5"/>
      <c r="E935" s="5"/>
      <c r="F935" s="5"/>
      <c r="G935" s="189" t="s">
        <v>713</v>
      </c>
      <c r="H935" s="189"/>
      <c r="I935" s="189"/>
      <c r="J935" s="189"/>
      <c r="K935" s="189"/>
      <c r="L935" s="189"/>
      <c r="M935" s="189"/>
      <c r="N935" s="189"/>
      <c r="O935" s="189"/>
      <c r="P935" s="189"/>
      <c r="Q935" s="189"/>
      <c r="R935" s="190" t="s">
        <v>708</v>
      </c>
      <c r="S935" s="190"/>
      <c r="T935" s="190"/>
      <c r="U935" s="4" t="s">
        <v>714</v>
      </c>
      <c r="V935" s="190"/>
      <c r="W935" s="190"/>
      <c r="X935" s="191">
        <v>19228959</v>
      </c>
      <c r="Y935" s="191"/>
      <c r="Z935" s="191"/>
      <c r="AA935" s="191">
        <v>18965095.260000002</v>
      </c>
      <c r="AB935" s="191"/>
      <c r="AC935" s="191"/>
      <c r="AD935" s="192">
        <v>98.627779382128807</v>
      </c>
      <c r="AE935" s="192"/>
    </row>
    <row r="936" spans="2:31" ht="23.25" customHeight="1" x14ac:dyDescent="0.25">
      <c r="B936" s="5"/>
      <c r="C936" s="5"/>
      <c r="D936" s="5"/>
      <c r="E936" s="5"/>
      <c r="F936" s="5"/>
      <c r="G936" s="5"/>
      <c r="H936" s="189" t="s">
        <v>29</v>
      </c>
      <c r="I936" s="189"/>
      <c r="J936" s="189"/>
      <c r="K936" s="189"/>
      <c r="L936" s="189"/>
      <c r="M936" s="189"/>
      <c r="N936" s="189"/>
      <c r="O936" s="189"/>
      <c r="P936" s="189"/>
      <c r="Q936" s="189"/>
      <c r="R936" s="190" t="s">
        <v>708</v>
      </c>
      <c r="S936" s="190"/>
      <c r="T936" s="190"/>
      <c r="U936" s="4" t="s">
        <v>714</v>
      </c>
      <c r="V936" s="190" t="s">
        <v>30</v>
      </c>
      <c r="W936" s="190"/>
      <c r="X936" s="191">
        <v>19228959</v>
      </c>
      <c r="Y936" s="191"/>
      <c r="Z936" s="191"/>
      <c r="AA936" s="191">
        <v>18965095.260000002</v>
      </c>
      <c r="AB936" s="191"/>
      <c r="AC936" s="191"/>
      <c r="AD936" s="192">
        <v>98.627779382128807</v>
      </c>
      <c r="AE936" s="192"/>
    </row>
    <row r="937" spans="2:31" ht="23.25" customHeight="1" x14ac:dyDescent="0.25">
      <c r="B937" s="5"/>
      <c r="C937" s="5"/>
      <c r="D937" s="5"/>
      <c r="E937" s="5"/>
      <c r="F937" s="5"/>
      <c r="G937" s="5"/>
      <c r="H937" s="6"/>
      <c r="I937" s="189" t="s">
        <v>31</v>
      </c>
      <c r="J937" s="189"/>
      <c r="K937" s="189"/>
      <c r="L937" s="189"/>
      <c r="M937" s="189"/>
      <c r="N937" s="189"/>
      <c r="O937" s="189"/>
      <c r="P937" s="189"/>
      <c r="Q937" s="189"/>
      <c r="R937" s="190" t="s">
        <v>708</v>
      </c>
      <c r="S937" s="190"/>
      <c r="T937" s="190"/>
      <c r="U937" s="4" t="s">
        <v>714</v>
      </c>
      <c r="V937" s="190" t="s">
        <v>32</v>
      </c>
      <c r="W937" s="190"/>
      <c r="X937" s="191">
        <v>19228959</v>
      </c>
      <c r="Y937" s="191"/>
      <c r="Z937" s="191"/>
      <c r="AA937" s="191">
        <v>18965095.260000002</v>
      </c>
      <c r="AB937" s="191"/>
      <c r="AC937" s="191"/>
      <c r="AD937" s="192">
        <v>98.627779382128807</v>
      </c>
      <c r="AE937" s="192"/>
    </row>
    <row r="938" spans="2:31" ht="15" customHeight="1" x14ac:dyDescent="0.25">
      <c r="B938" s="189" t="s">
        <v>715</v>
      </c>
      <c r="C938" s="189"/>
      <c r="D938" s="189"/>
      <c r="E938" s="189"/>
      <c r="F938" s="189"/>
      <c r="G938" s="189"/>
      <c r="H938" s="189"/>
      <c r="I938" s="189"/>
      <c r="J938" s="189"/>
      <c r="K938" s="189"/>
      <c r="L938" s="189"/>
      <c r="M938" s="189"/>
      <c r="N938" s="189"/>
      <c r="O938" s="189"/>
      <c r="P938" s="189"/>
      <c r="Q938" s="189"/>
      <c r="R938" s="190" t="s">
        <v>716</v>
      </c>
      <c r="S938" s="190"/>
      <c r="T938" s="190"/>
      <c r="U938" s="4"/>
      <c r="V938" s="190"/>
      <c r="W938" s="190"/>
      <c r="X938" s="191">
        <v>496643594.13999999</v>
      </c>
      <c r="Y938" s="191"/>
      <c r="Z938" s="191"/>
      <c r="AA938" s="191">
        <v>495696499.94999999</v>
      </c>
      <c r="AB938" s="191"/>
      <c r="AC938" s="191"/>
      <c r="AD938" s="192">
        <v>99.809301035757841</v>
      </c>
      <c r="AE938" s="192"/>
    </row>
    <row r="939" spans="2:31" ht="15" customHeight="1" x14ac:dyDescent="0.25">
      <c r="B939" s="5"/>
      <c r="C939" s="189" t="s">
        <v>717</v>
      </c>
      <c r="D939" s="189"/>
      <c r="E939" s="189"/>
      <c r="F939" s="189"/>
      <c r="G939" s="189"/>
      <c r="H939" s="189"/>
      <c r="I939" s="189"/>
      <c r="J939" s="189"/>
      <c r="K939" s="189"/>
      <c r="L939" s="189"/>
      <c r="M939" s="189"/>
      <c r="N939" s="189"/>
      <c r="O939" s="189"/>
      <c r="P939" s="189"/>
      <c r="Q939" s="189"/>
      <c r="R939" s="190" t="s">
        <v>718</v>
      </c>
      <c r="S939" s="190"/>
      <c r="T939" s="190"/>
      <c r="U939" s="4"/>
      <c r="V939" s="190"/>
      <c r="W939" s="190"/>
      <c r="X939" s="191">
        <v>496643594.13999999</v>
      </c>
      <c r="Y939" s="191"/>
      <c r="Z939" s="191"/>
      <c r="AA939" s="191">
        <v>495696499.94999999</v>
      </c>
      <c r="AB939" s="191"/>
      <c r="AC939" s="191"/>
      <c r="AD939" s="192">
        <v>99.809301035757841</v>
      </c>
      <c r="AE939" s="192"/>
    </row>
    <row r="940" spans="2:31" ht="15" customHeight="1" x14ac:dyDescent="0.25">
      <c r="B940" s="5"/>
      <c r="C940" s="5"/>
      <c r="D940" s="6"/>
      <c r="E940" s="189" t="s">
        <v>39</v>
      </c>
      <c r="F940" s="189"/>
      <c r="G940" s="189"/>
      <c r="H940" s="189"/>
      <c r="I940" s="189"/>
      <c r="J940" s="189"/>
      <c r="K940" s="189"/>
      <c r="L940" s="189"/>
      <c r="M940" s="189"/>
      <c r="N940" s="189"/>
      <c r="O940" s="189"/>
      <c r="P940" s="189"/>
      <c r="Q940" s="189"/>
      <c r="R940" s="190" t="s">
        <v>718</v>
      </c>
      <c r="S940" s="190"/>
      <c r="T940" s="190"/>
      <c r="U940" s="4" t="s">
        <v>40</v>
      </c>
      <c r="V940" s="190"/>
      <c r="W940" s="190"/>
      <c r="X940" s="191">
        <v>489530227.13999999</v>
      </c>
      <c r="Y940" s="191"/>
      <c r="Z940" s="191"/>
      <c r="AA940" s="191">
        <v>488599765.23000002</v>
      </c>
      <c r="AB940" s="191"/>
      <c r="AC940" s="191"/>
      <c r="AD940" s="192">
        <v>99.809927588039642</v>
      </c>
      <c r="AE940" s="192"/>
    </row>
    <row r="941" spans="2:31" ht="15" customHeight="1" x14ac:dyDescent="0.25">
      <c r="B941" s="5"/>
      <c r="C941" s="5"/>
      <c r="D941" s="6"/>
      <c r="E941" s="189" t="s">
        <v>719</v>
      </c>
      <c r="F941" s="189"/>
      <c r="G941" s="189"/>
      <c r="H941" s="189"/>
      <c r="I941" s="189"/>
      <c r="J941" s="189"/>
      <c r="K941" s="189"/>
      <c r="L941" s="189"/>
      <c r="M941" s="189"/>
      <c r="N941" s="189"/>
      <c r="O941" s="189"/>
      <c r="P941" s="189"/>
      <c r="Q941" s="189"/>
      <c r="R941" s="190" t="s">
        <v>718</v>
      </c>
      <c r="S941" s="190"/>
      <c r="T941" s="190"/>
      <c r="U941" s="4" t="s">
        <v>720</v>
      </c>
      <c r="V941" s="190"/>
      <c r="W941" s="190"/>
      <c r="X941" s="191">
        <v>16816000</v>
      </c>
      <c r="Y941" s="191"/>
      <c r="Z941" s="191"/>
      <c r="AA941" s="191">
        <v>16816000</v>
      </c>
      <c r="AB941" s="191"/>
      <c r="AC941" s="191"/>
      <c r="AD941" s="192">
        <v>100</v>
      </c>
      <c r="AE941" s="192"/>
    </row>
    <row r="942" spans="2:31" ht="23.25" customHeight="1" x14ac:dyDescent="0.25">
      <c r="B942" s="5"/>
      <c r="C942" s="5"/>
      <c r="D942" s="6"/>
      <c r="E942" s="6"/>
      <c r="F942" s="6"/>
      <c r="G942" s="189" t="s">
        <v>721</v>
      </c>
      <c r="H942" s="189"/>
      <c r="I942" s="189"/>
      <c r="J942" s="189"/>
      <c r="K942" s="189"/>
      <c r="L942" s="189"/>
      <c r="M942" s="189"/>
      <c r="N942" s="189"/>
      <c r="O942" s="189"/>
      <c r="P942" s="189"/>
      <c r="Q942" s="189"/>
      <c r="R942" s="190" t="s">
        <v>718</v>
      </c>
      <c r="S942" s="190"/>
      <c r="T942" s="190"/>
      <c r="U942" s="4" t="s">
        <v>722</v>
      </c>
      <c r="V942" s="190"/>
      <c r="W942" s="190"/>
      <c r="X942" s="191">
        <v>16816000</v>
      </c>
      <c r="Y942" s="191"/>
      <c r="Z942" s="191"/>
      <c r="AA942" s="191">
        <v>16816000</v>
      </c>
      <c r="AB942" s="191"/>
      <c r="AC942" s="191"/>
      <c r="AD942" s="192">
        <v>100</v>
      </c>
      <c r="AE942" s="192"/>
    </row>
    <row r="943" spans="2:31" ht="23.25" customHeight="1" x14ac:dyDescent="0.25">
      <c r="B943" s="5"/>
      <c r="C943" s="5"/>
      <c r="D943" s="5"/>
      <c r="E943" s="5"/>
      <c r="F943" s="5"/>
      <c r="G943" s="189" t="s">
        <v>723</v>
      </c>
      <c r="H943" s="189"/>
      <c r="I943" s="189"/>
      <c r="J943" s="189"/>
      <c r="K943" s="189"/>
      <c r="L943" s="189"/>
      <c r="M943" s="189"/>
      <c r="N943" s="189"/>
      <c r="O943" s="189"/>
      <c r="P943" s="189"/>
      <c r="Q943" s="189"/>
      <c r="R943" s="190" t="s">
        <v>718</v>
      </c>
      <c r="S943" s="190"/>
      <c r="T943" s="190"/>
      <c r="U943" s="4" t="s">
        <v>724</v>
      </c>
      <c r="V943" s="190"/>
      <c r="W943" s="190"/>
      <c r="X943" s="191">
        <v>16816000</v>
      </c>
      <c r="Y943" s="191"/>
      <c r="Z943" s="191"/>
      <c r="AA943" s="191">
        <v>16816000</v>
      </c>
      <c r="AB943" s="191"/>
      <c r="AC943" s="191"/>
      <c r="AD943" s="192">
        <v>100</v>
      </c>
      <c r="AE943" s="192"/>
    </row>
    <row r="944" spans="2:31" ht="23.25" customHeight="1" x14ac:dyDescent="0.25">
      <c r="B944" s="5"/>
      <c r="C944" s="5"/>
      <c r="D944" s="5"/>
      <c r="E944" s="5"/>
      <c r="F944" s="5"/>
      <c r="G944" s="5"/>
      <c r="H944" s="189" t="s">
        <v>149</v>
      </c>
      <c r="I944" s="189"/>
      <c r="J944" s="189"/>
      <c r="K944" s="189"/>
      <c r="L944" s="189"/>
      <c r="M944" s="189"/>
      <c r="N944" s="189"/>
      <c r="O944" s="189"/>
      <c r="P944" s="189"/>
      <c r="Q944" s="189"/>
      <c r="R944" s="190" t="s">
        <v>718</v>
      </c>
      <c r="S944" s="190"/>
      <c r="T944" s="190"/>
      <c r="U944" s="4" t="s">
        <v>724</v>
      </c>
      <c r="V944" s="190" t="s">
        <v>150</v>
      </c>
      <c r="W944" s="190"/>
      <c r="X944" s="191">
        <v>16816000</v>
      </c>
      <c r="Y944" s="191"/>
      <c r="Z944" s="191"/>
      <c r="AA944" s="191">
        <v>16816000</v>
      </c>
      <c r="AB944" s="191"/>
      <c r="AC944" s="191"/>
      <c r="AD944" s="192">
        <v>100</v>
      </c>
      <c r="AE944" s="192"/>
    </row>
    <row r="945" spans="2:31" ht="15" customHeight="1" x14ac:dyDescent="0.25">
      <c r="B945" s="5"/>
      <c r="C945" s="5"/>
      <c r="D945" s="5"/>
      <c r="E945" s="5"/>
      <c r="F945" s="5"/>
      <c r="G945" s="5"/>
      <c r="H945" s="6"/>
      <c r="I945" s="189" t="s">
        <v>151</v>
      </c>
      <c r="J945" s="189"/>
      <c r="K945" s="189"/>
      <c r="L945" s="189"/>
      <c r="M945" s="189"/>
      <c r="N945" s="189"/>
      <c r="O945" s="189"/>
      <c r="P945" s="189"/>
      <c r="Q945" s="189"/>
      <c r="R945" s="190" t="s">
        <v>718</v>
      </c>
      <c r="S945" s="190"/>
      <c r="T945" s="190"/>
      <c r="U945" s="4" t="s">
        <v>724</v>
      </c>
      <c r="V945" s="190" t="s">
        <v>152</v>
      </c>
      <c r="W945" s="190"/>
      <c r="X945" s="191">
        <v>16816000</v>
      </c>
      <c r="Y945" s="191"/>
      <c r="Z945" s="191"/>
      <c r="AA945" s="191">
        <v>16816000</v>
      </c>
      <c r="AB945" s="191"/>
      <c r="AC945" s="191"/>
      <c r="AD945" s="192">
        <v>100</v>
      </c>
      <c r="AE945" s="192"/>
    </row>
    <row r="946" spans="2:31" ht="15" customHeight="1" x14ac:dyDescent="0.25">
      <c r="B946" s="5"/>
      <c r="C946" s="5"/>
      <c r="D946" s="6"/>
      <c r="E946" s="189" t="s">
        <v>725</v>
      </c>
      <c r="F946" s="189"/>
      <c r="G946" s="189"/>
      <c r="H946" s="189"/>
      <c r="I946" s="189"/>
      <c r="J946" s="189"/>
      <c r="K946" s="189"/>
      <c r="L946" s="189"/>
      <c r="M946" s="189"/>
      <c r="N946" s="189"/>
      <c r="O946" s="189"/>
      <c r="P946" s="189"/>
      <c r="Q946" s="189"/>
      <c r="R946" s="190" t="s">
        <v>718</v>
      </c>
      <c r="S946" s="190"/>
      <c r="T946" s="190"/>
      <c r="U946" s="4" t="s">
        <v>726</v>
      </c>
      <c r="V946" s="190"/>
      <c r="W946" s="190"/>
      <c r="X946" s="191">
        <v>61060707.140000001</v>
      </c>
      <c r="Y946" s="191"/>
      <c r="Z946" s="191"/>
      <c r="AA946" s="191">
        <v>61060707.140000001</v>
      </c>
      <c r="AB946" s="191"/>
      <c r="AC946" s="191"/>
      <c r="AD946" s="192">
        <v>100</v>
      </c>
      <c r="AE946" s="192"/>
    </row>
    <row r="947" spans="2:31" ht="23.25" customHeight="1" x14ac:dyDescent="0.25">
      <c r="B947" s="5"/>
      <c r="C947" s="5"/>
      <c r="D947" s="6"/>
      <c r="E947" s="6"/>
      <c r="F947" s="6"/>
      <c r="G947" s="189" t="s">
        <v>727</v>
      </c>
      <c r="H947" s="189"/>
      <c r="I947" s="189"/>
      <c r="J947" s="189"/>
      <c r="K947" s="189"/>
      <c r="L947" s="189"/>
      <c r="M947" s="189"/>
      <c r="N947" s="189"/>
      <c r="O947" s="189"/>
      <c r="P947" s="189"/>
      <c r="Q947" s="189"/>
      <c r="R947" s="190" t="s">
        <v>718</v>
      </c>
      <c r="S947" s="190"/>
      <c r="T947" s="190"/>
      <c r="U947" s="4" t="s">
        <v>728</v>
      </c>
      <c r="V947" s="190"/>
      <c r="W947" s="190"/>
      <c r="X947" s="191">
        <v>61060707.140000001</v>
      </c>
      <c r="Y947" s="191"/>
      <c r="Z947" s="191"/>
      <c r="AA947" s="191">
        <v>61060707.140000001</v>
      </c>
      <c r="AB947" s="191"/>
      <c r="AC947" s="191"/>
      <c r="AD947" s="192">
        <v>100</v>
      </c>
      <c r="AE947" s="192"/>
    </row>
    <row r="948" spans="2:31" ht="23.25" customHeight="1" x14ac:dyDescent="0.25">
      <c r="B948" s="5"/>
      <c r="C948" s="5"/>
      <c r="D948" s="5"/>
      <c r="E948" s="5"/>
      <c r="F948" s="5"/>
      <c r="G948" s="189" t="s">
        <v>729</v>
      </c>
      <c r="H948" s="189"/>
      <c r="I948" s="189"/>
      <c r="J948" s="189"/>
      <c r="K948" s="189"/>
      <c r="L948" s="189"/>
      <c r="M948" s="189"/>
      <c r="N948" s="189"/>
      <c r="O948" s="189"/>
      <c r="P948" s="189"/>
      <c r="Q948" s="189"/>
      <c r="R948" s="190" t="s">
        <v>718</v>
      </c>
      <c r="S948" s="190"/>
      <c r="T948" s="190"/>
      <c r="U948" s="4" t="s">
        <v>730</v>
      </c>
      <c r="V948" s="190"/>
      <c r="W948" s="190"/>
      <c r="X948" s="191">
        <v>60283000</v>
      </c>
      <c r="Y948" s="191"/>
      <c r="Z948" s="191"/>
      <c r="AA948" s="191">
        <v>60283000</v>
      </c>
      <c r="AB948" s="191"/>
      <c r="AC948" s="191"/>
      <c r="AD948" s="192">
        <v>100</v>
      </c>
      <c r="AE948" s="192"/>
    </row>
    <row r="949" spans="2:31" ht="23.25" customHeight="1" x14ac:dyDescent="0.25">
      <c r="B949" s="5"/>
      <c r="C949" s="5"/>
      <c r="D949" s="5"/>
      <c r="E949" s="5"/>
      <c r="F949" s="5"/>
      <c r="G949" s="5"/>
      <c r="H949" s="189" t="s">
        <v>149</v>
      </c>
      <c r="I949" s="189"/>
      <c r="J949" s="189"/>
      <c r="K949" s="189"/>
      <c r="L949" s="189"/>
      <c r="M949" s="189"/>
      <c r="N949" s="189"/>
      <c r="O949" s="189"/>
      <c r="P949" s="189"/>
      <c r="Q949" s="189"/>
      <c r="R949" s="190" t="s">
        <v>718</v>
      </c>
      <c r="S949" s="190"/>
      <c r="T949" s="190"/>
      <c r="U949" s="4" t="s">
        <v>730</v>
      </c>
      <c r="V949" s="190" t="s">
        <v>150</v>
      </c>
      <c r="W949" s="190"/>
      <c r="X949" s="191">
        <v>60283000</v>
      </c>
      <c r="Y949" s="191"/>
      <c r="Z949" s="191"/>
      <c r="AA949" s="191">
        <v>60283000</v>
      </c>
      <c r="AB949" s="191"/>
      <c r="AC949" s="191"/>
      <c r="AD949" s="192">
        <v>100</v>
      </c>
      <c r="AE949" s="192"/>
    </row>
    <row r="950" spans="2:31" ht="15" customHeight="1" x14ac:dyDescent="0.25">
      <c r="B950" s="5"/>
      <c r="C950" s="5"/>
      <c r="D950" s="5"/>
      <c r="E950" s="5"/>
      <c r="F950" s="5"/>
      <c r="G950" s="5"/>
      <c r="H950" s="6"/>
      <c r="I950" s="189" t="s">
        <v>151</v>
      </c>
      <c r="J950" s="189"/>
      <c r="K950" s="189"/>
      <c r="L950" s="189"/>
      <c r="M950" s="189"/>
      <c r="N950" s="189"/>
      <c r="O950" s="189"/>
      <c r="P950" s="189"/>
      <c r="Q950" s="189"/>
      <c r="R950" s="190" t="s">
        <v>718</v>
      </c>
      <c r="S950" s="190"/>
      <c r="T950" s="190"/>
      <c r="U950" s="4" t="s">
        <v>730</v>
      </c>
      <c r="V950" s="190" t="s">
        <v>152</v>
      </c>
      <c r="W950" s="190"/>
      <c r="X950" s="191">
        <v>60283000</v>
      </c>
      <c r="Y950" s="191"/>
      <c r="Z950" s="191"/>
      <c r="AA950" s="191">
        <v>60283000</v>
      </c>
      <c r="AB950" s="191"/>
      <c r="AC950" s="191"/>
      <c r="AD950" s="192">
        <v>100</v>
      </c>
      <c r="AE950" s="192"/>
    </row>
    <row r="951" spans="2:31" ht="57" customHeight="1" x14ac:dyDescent="0.25">
      <c r="B951" s="5"/>
      <c r="C951" s="5"/>
      <c r="D951" s="5"/>
      <c r="E951" s="5"/>
      <c r="F951" s="5"/>
      <c r="G951" s="189" t="s">
        <v>731</v>
      </c>
      <c r="H951" s="189"/>
      <c r="I951" s="189"/>
      <c r="J951" s="189"/>
      <c r="K951" s="189"/>
      <c r="L951" s="189"/>
      <c r="M951" s="189"/>
      <c r="N951" s="189"/>
      <c r="O951" s="189"/>
      <c r="P951" s="189"/>
      <c r="Q951" s="189"/>
      <c r="R951" s="190" t="s">
        <v>718</v>
      </c>
      <c r="S951" s="190"/>
      <c r="T951" s="190"/>
      <c r="U951" s="4" t="s">
        <v>732</v>
      </c>
      <c r="V951" s="190"/>
      <c r="W951" s="190"/>
      <c r="X951" s="191">
        <v>777707.14</v>
      </c>
      <c r="Y951" s="191"/>
      <c r="Z951" s="191"/>
      <c r="AA951" s="191">
        <v>777707.14</v>
      </c>
      <c r="AB951" s="191"/>
      <c r="AC951" s="191"/>
      <c r="AD951" s="192">
        <v>100</v>
      </c>
      <c r="AE951" s="192"/>
    </row>
    <row r="952" spans="2:31" ht="23.25" customHeight="1" x14ac:dyDescent="0.25">
      <c r="B952" s="5"/>
      <c r="C952" s="5"/>
      <c r="D952" s="5"/>
      <c r="E952" s="5"/>
      <c r="F952" s="5"/>
      <c r="G952" s="5"/>
      <c r="H952" s="189" t="s">
        <v>149</v>
      </c>
      <c r="I952" s="189"/>
      <c r="J952" s="189"/>
      <c r="K952" s="189"/>
      <c r="L952" s="189"/>
      <c r="M952" s="189"/>
      <c r="N952" s="189"/>
      <c r="O952" s="189"/>
      <c r="P952" s="189"/>
      <c r="Q952" s="189"/>
      <c r="R952" s="190" t="s">
        <v>718</v>
      </c>
      <c r="S952" s="190"/>
      <c r="T952" s="190"/>
      <c r="U952" s="4" t="s">
        <v>732</v>
      </c>
      <c r="V952" s="190" t="s">
        <v>150</v>
      </c>
      <c r="W952" s="190"/>
      <c r="X952" s="191">
        <v>777707.14</v>
      </c>
      <c r="Y952" s="191"/>
      <c r="Z952" s="191"/>
      <c r="AA952" s="191">
        <v>777707.14</v>
      </c>
      <c r="AB952" s="191"/>
      <c r="AC952" s="191"/>
      <c r="AD952" s="192">
        <v>100</v>
      </c>
      <c r="AE952" s="192"/>
    </row>
    <row r="953" spans="2:31" ht="15" customHeight="1" x14ac:dyDescent="0.25">
      <c r="B953" s="5"/>
      <c r="C953" s="5"/>
      <c r="D953" s="5"/>
      <c r="E953" s="5"/>
      <c r="F953" s="5"/>
      <c r="G953" s="5"/>
      <c r="H953" s="6"/>
      <c r="I953" s="189" t="s">
        <v>151</v>
      </c>
      <c r="J953" s="189"/>
      <c r="K953" s="189"/>
      <c r="L953" s="189"/>
      <c r="M953" s="189"/>
      <c r="N953" s="189"/>
      <c r="O953" s="189"/>
      <c r="P953" s="189"/>
      <c r="Q953" s="189"/>
      <c r="R953" s="190" t="s">
        <v>718</v>
      </c>
      <c r="S953" s="190"/>
      <c r="T953" s="190"/>
      <c r="U953" s="4" t="s">
        <v>732</v>
      </c>
      <c r="V953" s="190" t="s">
        <v>152</v>
      </c>
      <c r="W953" s="190"/>
      <c r="X953" s="191">
        <v>777707.14</v>
      </c>
      <c r="Y953" s="191"/>
      <c r="Z953" s="191"/>
      <c r="AA953" s="191">
        <v>777707.14</v>
      </c>
      <c r="AB953" s="191"/>
      <c r="AC953" s="191"/>
      <c r="AD953" s="192">
        <v>100</v>
      </c>
      <c r="AE953" s="192"/>
    </row>
    <row r="954" spans="2:31" ht="34.5" customHeight="1" x14ac:dyDescent="0.25">
      <c r="B954" s="5"/>
      <c r="C954" s="5"/>
      <c r="D954" s="6"/>
      <c r="E954" s="189" t="s">
        <v>733</v>
      </c>
      <c r="F954" s="189"/>
      <c r="G954" s="189"/>
      <c r="H954" s="189"/>
      <c r="I954" s="189"/>
      <c r="J954" s="189"/>
      <c r="K954" s="189"/>
      <c r="L954" s="189"/>
      <c r="M954" s="189"/>
      <c r="N954" s="189"/>
      <c r="O954" s="189"/>
      <c r="P954" s="189"/>
      <c r="Q954" s="189"/>
      <c r="R954" s="190" t="s">
        <v>718</v>
      </c>
      <c r="S954" s="190"/>
      <c r="T954" s="190"/>
      <c r="U954" s="4" t="s">
        <v>734</v>
      </c>
      <c r="V954" s="190"/>
      <c r="W954" s="190"/>
      <c r="X954" s="191">
        <v>320986070</v>
      </c>
      <c r="Y954" s="191"/>
      <c r="Z954" s="191"/>
      <c r="AA954" s="191">
        <v>320982770</v>
      </c>
      <c r="AB954" s="191"/>
      <c r="AC954" s="191"/>
      <c r="AD954" s="192">
        <v>99.998971918002539</v>
      </c>
      <c r="AE954" s="192"/>
    </row>
    <row r="955" spans="2:31" ht="23.25" customHeight="1" x14ac:dyDescent="0.25">
      <c r="B955" s="5"/>
      <c r="C955" s="5"/>
      <c r="D955" s="6"/>
      <c r="E955" s="6"/>
      <c r="F955" s="6"/>
      <c r="G955" s="189" t="s">
        <v>735</v>
      </c>
      <c r="H955" s="189"/>
      <c r="I955" s="189"/>
      <c r="J955" s="189"/>
      <c r="K955" s="189"/>
      <c r="L955" s="189"/>
      <c r="M955" s="189"/>
      <c r="N955" s="189"/>
      <c r="O955" s="189"/>
      <c r="P955" s="189"/>
      <c r="Q955" s="189"/>
      <c r="R955" s="190" t="s">
        <v>718</v>
      </c>
      <c r="S955" s="190"/>
      <c r="T955" s="190"/>
      <c r="U955" s="4" t="s">
        <v>736</v>
      </c>
      <c r="V955" s="190"/>
      <c r="W955" s="190"/>
      <c r="X955" s="191">
        <v>108185000</v>
      </c>
      <c r="Y955" s="191"/>
      <c r="Z955" s="191"/>
      <c r="AA955" s="191">
        <v>108181700</v>
      </c>
      <c r="AB955" s="191"/>
      <c r="AC955" s="191"/>
      <c r="AD955" s="192">
        <v>99.996949669547533</v>
      </c>
      <c r="AE955" s="192"/>
    </row>
    <row r="956" spans="2:31" ht="23.25" customHeight="1" x14ac:dyDescent="0.25">
      <c r="B956" s="5"/>
      <c r="C956" s="5"/>
      <c r="D956" s="5"/>
      <c r="E956" s="5"/>
      <c r="F956" s="5"/>
      <c r="G956" s="189" t="s">
        <v>737</v>
      </c>
      <c r="H956" s="189"/>
      <c r="I956" s="189"/>
      <c r="J956" s="189"/>
      <c r="K956" s="189"/>
      <c r="L956" s="189"/>
      <c r="M956" s="189"/>
      <c r="N956" s="189"/>
      <c r="O956" s="189"/>
      <c r="P956" s="189"/>
      <c r="Q956" s="189"/>
      <c r="R956" s="190" t="s">
        <v>718</v>
      </c>
      <c r="S956" s="190"/>
      <c r="T956" s="190"/>
      <c r="U956" s="4" t="s">
        <v>738</v>
      </c>
      <c r="V956" s="190"/>
      <c r="W956" s="190"/>
      <c r="X956" s="191">
        <v>108185000</v>
      </c>
      <c r="Y956" s="191"/>
      <c r="Z956" s="191"/>
      <c r="AA956" s="191">
        <v>108181700</v>
      </c>
      <c r="AB956" s="191"/>
      <c r="AC956" s="191"/>
      <c r="AD956" s="192">
        <v>99.996949669547533</v>
      </c>
      <c r="AE956" s="192"/>
    </row>
    <row r="957" spans="2:31" ht="23.25" customHeight="1" x14ac:dyDescent="0.25">
      <c r="B957" s="5"/>
      <c r="C957" s="5"/>
      <c r="D957" s="5"/>
      <c r="E957" s="5"/>
      <c r="F957" s="5"/>
      <c r="G957" s="5"/>
      <c r="H957" s="189" t="s">
        <v>149</v>
      </c>
      <c r="I957" s="189"/>
      <c r="J957" s="189"/>
      <c r="K957" s="189"/>
      <c r="L957" s="189"/>
      <c r="M957" s="189"/>
      <c r="N957" s="189"/>
      <c r="O957" s="189"/>
      <c r="P957" s="189"/>
      <c r="Q957" s="189"/>
      <c r="R957" s="190" t="s">
        <v>718</v>
      </c>
      <c r="S957" s="190"/>
      <c r="T957" s="190"/>
      <c r="U957" s="4" t="s">
        <v>738</v>
      </c>
      <c r="V957" s="190" t="s">
        <v>150</v>
      </c>
      <c r="W957" s="190"/>
      <c r="X957" s="191">
        <v>108185000</v>
      </c>
      <c r="Y957" s="191"/>
      <c r="Z957" s="191"/>
      <c r="AA957" s="191">
        <v>108181700</v>
      </c>
      <c r="AB957" s="191"/>
      <c r="AC957" s="191"/>
      <c r="AD957" s="192">
        <v>99.996949669547533</v>
      </c>
      <c r="AE957" s="192"/>
    </row>
    <row r="958" spans="2:31" ht="15" customHeight="1" x14ac:dyDescent="0.25">
      <c r="B958" s="5"/>
      <c r="C958" s="5"/>
      <c r="D958" s="5"/>
      <c r="E958" s="5"/>
      <c r="F958" s="5"/>
      <c r="G958" s="5"/>
      <c r="H958" s="6"/>
      <c r="I958" s="189" t="s">
        <v>265</v>
      </c>
      <c r="J958" s="189"/>
      <c r="K958" s="189"/>
      <c r="L958" s="189"/>
      <c r="M958" s="189"/>
      <c r="N958" s="189"/>
      <c r="O958" s="189"/>
      <c r="P958" s="189"/>
      <c r="Q958" s="189"/>
      <c r="R958" s="190" t="s">
        <v>718</v>
      </c>
      <c r="S958" s="190"/>
      <c r="T958" s="190"/>
      <c r="U958" s="4" t="s">
        <v>738</v>
      </c>
      <c r="V958" s="190" t="s">
        <v>266</v>
      </c>
      <c r="W958" s="190"/>
      <c r="X958" s="191">
        <v>108185000</v>
      </c>
      <c r="Y958" s="191"/>
      <c r="Z958" s="191"/>
      <c r="AA958" s="191">
        <v>108181700</v>
      </c>
      <c r="AB958" s="191"/>
      <c r="AC958" s="191"/>
      <c r="AD958" s="192">
        <v>99.996949669547533</v>
      </c>
      <c r="AE958" s="192"/>
    </row>
    <row r="959" spans="2:31" ht="23.25" customHeight="1" x14ac:dyDescent="0.25">
      <c r="B959" s="5"/>
      <c r="C959" s="5"/>
      <c r="D959" s="6"/>
      <c r="E959" s="6"/>
      <c r="F959" s="6"/>
      <c r="G959" s="189" t="s">
        <v>739</v>
      </c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90" t="s">
        <v>718</v>
      </c>
      <c r="S959" s="190"/>
      <c r="T959" s="190"/>
      <c r="U959" s="4" t="s">
        <v>740</v>
      </c>
      <c r="V959" s="190"/>
      <c r="W959" s="190"/>
      <c r="X959" s="191">
        <v>212601000</v>
      </c>
      <c r="Y959" s="191"/>
      <c r="Z959" s="191"/>
      <c r="AA959" s="191">
        <v>212601000</v>
      </c>
      <c r="AB959" s="191"/>
      <c r="AC959" s="191"/>
      <c r="AD959" s="192">
        <v>100</v>
      </c>
      <c r="AE959" s="192"/>
    </row>
    <row r="960" spans="2:31" ht="23.25" customHeight="1" x14ac:dyDescent="0.25">
      <c r="B960" s="5"/>
      <c r="C960" s="5"/>
      <c r="D960" s="5"/>
      <c r="E960" s="5"/>
      <c r="F960" s="5"/>
      <c r="G960" s="189" t="s">
        <v>741</v>
      </c>
      <c r="H960" s="189"/>
      <c r="I960" s="189"/>
      <c r="J960" s="189"/>
      <c r="K960" s="189"/>
      <c r="L960" s="189"/>
      <c r="M960" s="189"/>
      <c r="N960" s="189"/>
      <c r="O960" s="189"/>
      <c r="P960" s="189"/>
      <c r="Q960" s="189"/>
      <c r="R960" s="190" t="s">
        <v>718</v>
      </c>
      <c r="S960" s="190"/>
      <c r="T960" s="190"/>
      <c r="U960" s="4" t="s">
        <v>742</v>
      </c>
      <c r="V960" s="190"/>
      <c r="W960" s="190"/>
      <c r="X960" s="191">
        <v>212601000</v>
      </c>
      <c r="Y960" s="191"/>
      <c r="Z960" s="191"/>
      <c r="AA960" s="191">
        <v>212601000</v>
      </c>
      <c r="AB960" s="191"/>
      <c r="AC960" s="191"/>
      <c r="AD960" s="192">
        <v>100</v>
      </c>
      <c r="AE960" s="192"/>
    </row>
    <row r="961" spans="2:31" ht="23.25" customHeight="1" x14ac:dyDescent="0.25">
      <c r="B961" s="5"/>
      <c r="C961" s="5"/>
      <c r="D961" s="5"/>
      <c r="E961" s="5"/>
      <c r="F961" s="5"/>
      <c r="G961" s="5"/>
      <c r="H961" s="189" t="s">
        <v>149</v>
      </c>
      <c r="I961" s="189"/>
      <c r="J961" s="189"/>
      <c r="K961" s="189"/>
      <c r="L961" s="189"/>
      <c r="M961" s="189"/>
      <c r="N961" s="189"/>
      <c r="O961" s="189"/>
      <c r="P961" s="189"/>
      <c r="Q961" s="189"/>
      <c r="R961" s="190" t="s">
        <v>718</v>
      </c>
      <c r="S961" s="190"/>
      <c r="T961" s="190"/>
      <c r="U961" s="4" t="s">
        <v>742</v>
      </c>
      <c r="V961" s="190" t="s">
        <v>150</v>
      </c>
      <c r="W961" s="190"/>
      <c r="X961" s="191">
        <v>212601000</v>
      </c>
      <c r="Y961" s="191"/>
      <c r="Z961" s="191"/>
      <c r="AA961" s="191">
        <v>212601000</v>
      </c>
      <c r="AB961" s="191"/>
      <c r="AC961" s="191"/>
      <c r="AD961" s="192">
        <v>100</v>
      </c>
      <c r="AE961" s="192"/>
    </row>
    <row r="962" spans="2:31" ht="15" customHeight="1" x14ac:dyDescent="0.25">
      <c r="B962" s="5"/>
      <c r="C962" s="5"/>
      <c r="D962" s="5"/>
      <c r="E962" s="5"/>
      <c r="F962" s="5"/>
      <c r="G962" s="5"/>
      <c r="H962" s="6"/>
      <c r="I962" s="189" t="s">
        <v>151</v>
      </c>
      <c r="J962" s="189"/>
      <c r="K962" s="189"/>
      <c r="L962" s="189"/>
      <c r="M962" s="189"/>
      <c r="N962" s="189"/>
      <c r="O962" s="189"/>
      <c r="P962" s="189"/>
      <c r="Q962" s="189"/>
      <c r="R962" s="190" t="s">
        <v>718</v>
      </c>
      <c r="S962" s="190"/>
      <c r="T962" s="190"/>
      <c r="U962" s="4" t="s">
        <v>742</v>
      </c>
      <c r="V962" s="190" t="s">
        <v>152</v>
      </c>
      <c r="W962" s="190"/>
      <c r="X962" s="191">
        <v>212601000</v>
      </c>
      <c r="Y962" s="191"/>
      <c r="Z962" s="191"/>
      <c r="AA962" s="191">
        <v>212601000</v>
      </c>
      <c r="AB962" s="191"/>
      <c r="AC962" s="191"/>
      <c r="AD962" s="192">
        <v>100</v>
      </c>
      <c r="AE962" s="192"/>
    </row>
    <row r="963" spans="2:31" ht="15" customHeight="1" x14ac:dyDescent="0.25">
      <c r="B963" s="5"/>
      <c r="C963" s="5"/>
      <c r="D963" s="6"/>
      <c r="E963" s="6"/>
      <c r="F963" s="6"/>
      <c r="G963" s="189" t="s">
        <v>743</v>
      </c>
      <c r="H963" s="189"/>
      <c r="I963" s="189"/>
      <c r="J963" s="189"/>
      <c r="K963" s="189"/>
      <c r="L963" s="189"/>
      <c r="M963" s="189"/>
      <c r="N963" s="189"/>
      <c r="O963" s="189"/>
      <c r="P963" s="189"/>
      <c r="Q963" s="189"/>
      <c r="R963" s="190" t="s">
        <v>718</v>
      </c>
      <c r="S963" s="190"/>
      <c r="T963" s="190"/>
      <c r="U963" s="4" t="s">
        <v>744</v>
      </c>
      <c r="V963" s="190"/>
      <c r="W963" s="190"/>
      <c r="X963" s="191">
        <v>200070</v>
      </c>
      <c r="Y963" s="191"/>
      <c r="Z963" s="191"/>
      <c r="AA963" s="191">
        <v>200070</v>
      </c>
      <c r="AB963" s="191"/>
      <c r="AC963" s="191"/>
      <c r="AD963" s="192">
        <v>100</v>
      </c>
      <c r="AE963" s="192"/>
    </row>
    <row r="964" spans="2:31" ht="34.5" customHeight="1" x14ac:dyDescent="0.25">
      <c r="B964" s="5"/>
      <c r="C964" s="5"/>
      <c r="D964" s="5"/>
      <c r="E964" s="5"/>
      <c r="F964" s="5"/>
      <c r="G964" s="189" t="s">
        <v>745</v>
      </c>
      <c r="H964" s="189"/>
      <c r="I964" s="189"/>
      <c r="J964" s="189"/>
      <c r="K964" s="189"/>
      <c r="L964" s="189"/>
      <c r="M964" s="189"/>
      <c r="N964" s="189"/>
      <c r="O964" s="189"/>
      <c r="P964" s="189"/>
      <c r="Q964" s="189"/>
      <c r="R964" s="190" t="s">
        <v>718</v>
      </c>
      <c r="S964" s="190"/>
      <c r="T964" s="190"/>
      <c r="U964" s="4" t="s">
        <v>746</v>
      </c>
      <c r="V964" s="190"/>
      <c r="W964" s="190"/>
      <c r="X964" s="191">
        <v>200070</v>
      </c>
      <c r="Y964" s="191"/>
      <c r="Z964" s="191"/>
      <c r="AA964" s="191">
        <v>200070</v>
      </c>
      <c r="AB964" s="191"/>
      <c r="AC964" s="191"/>
      <c r="AD964" s="192">
        <v>100</v>
      </c>
      <c r="AE964" s="192"/>
    </row>
    <row r="965" spans="2:31" ht="23.25" customHeight="1" x14ac:dyDescent="0.25">
      <c r="B965" s="5"/>
      <c r="C965" s="5"/>
      <c r="D965" s="5"/>
      <c r="E965" s="5"/>
      <c r="F965" s="5"/>
      <c r="G965" s="5"/>
      <c r="H965" s="189" t="s">
        <v>149</v>
      </c>
      <c r="I965" s="189"/>
      <c r="J965" s="189"/>
      <c r="K965" s="189"/>
      <c r="L965" s="189"/>
      <c r="M965" s="189"/>
      <c r="N965" s="189"/>
      <c r="O965" s="189"/>
      <c r="P965" s="189"/>
      <c r="Q965" s="189"/>
      <c r="R965" s="190" t="s">
        <v>718</v>
      </c>
      <c r="S965" s="190"/>
      <c r="T965" s="190"/>
      <c r="U965" s="4" t="s">
        <v>746</v>
      </c>
      <c r="V965" s="190" t="s">
        <v>150</v>
      </c>
      <c r="W965" s="190"/>
      <c r="X965" s="191">
        <v>200070</v>
      </c>
      <c r="Y965" s="191"/>
      <c r="Z965" s="191"/>
      <c r="AA965" s="191">
        <v>200070</v>
      </c>
      <c r="AB965" s="191"/>
      <c r="AC965" s="191"/>
      <c r="AD965" s="192">
        <v>100</v>
      </c>
      <c r="AE965" s="192"/>
    </row>
    <row r="966" spans="2:31" ht="15" customHeight="1" x14ac:dyDescent="0.25">
      <c r="B966" s="5"/>
      <c r="C966" s="5"/>
      <c r="D966" s="5"/>
      <c r="E966" s="5"/>
      <c r="F966" s="5"/>
      <c r="G966" s="5"/>
      <c r="H966" s="6"/>
      <c r="I966" s="189" t="s">
        <v>151</v>
      </c>
      <c r="J966" s="189"/>
      <c r="K966" s="189"/>
      <c r="L966" s="189"/>
      <c r="M966" s="189"/>
      <c r="N966" s="189"/>
      <c r="O966" s="189"/>
      <c r="P966" s="189"/>
      <c r="Q966" s="189"/>
      <c r="R966" s="190" t="s">
        <v>718</v>
      </c>
      <c r="S966" s="190"/>
      <c r="T966" s="190"/>
      <c r="U966" s="4" t="s">
        <v>746</v>
      </c>
      <c r="V966" s="190" t="s">
        <v>152</v>
      </c>
      <c r="W966" s="190"/>
      <c r="X966" s="191">
        <v>200070</v>
      </c>
      <c r="Y966" s="191"/>
      <c r="Z966" s="191"/>
      <c r="AA966" s="191">
        <v>200070</v>
      </c>
      <c r="AB966" s="191"/>
      <c r="AC966" s="191"/>
      <c r="AD966" s="192">
        <v>100</v>
      </c>
      <c r="AE966" s="192"/>
    </row>
    <row r="967" spans="2:31" ht="34.5" customHeight="1" x14ac:dyDescent="0.25">
      <c r="B967" s="5"/>
      <c r="C967" s="5"/>
      <c r="D967" s="6"/>
      <c r="E967" s="189" t="s">
        <v>747</v>
      </c>
      <c r="F967" s="189"/>
      <c r="G967" s="189"/>
      <c r="H967" s="189"/>
      <c r="I967" s="189"/>
      <c r="J967" s="189"/>
      <c r="K967" s="189"/>
      <c r="L967" s="189"/>
      <c r="M967" s="189"/>
      <c r="N967" s="189"/>
      <c r="O967" s="189"/>
      <c r="P967" s="189"/>
      <c r="Q967" s="189"/>
      <c r="R967" s="190" t="s">
        <v>718</v>
      </c>
      <c r="S967" s="190"/>
      <c r="T967" s="190"/>
      <c r="U967" s="4" t="s">
        <v>748</v>
      </c>
      <c r="V967" s="190"/>
      <c r="W967" s="190"/>
      <c r="X967" s="191">
        <v>76627450</v>
      </c>
      <c r="Y967" s="191"/>
      <c r="Z967" s="191"/>
      <c r="AA967" s="191">
        <v>75818456.090000004</v>
      </c>
      <c r="AB967" s="191"/>
      <c r="AC967" s="191"/>
      <c r="AD967" s="192">
        <v>98.944250513360416</v>
      </c>
      <c r="AE967" s="192"/>
    </row>
    <row r="968" spans="2:31" ht="15" customHeight="1" x14ac:dyDescent="0.25">
      <c r="B968" s="5"/>
      <c r="C968" s="5"/>
      <c r="D968" s="6"/>
      <c r="E968" s="6"/>
      <c r="F968" s="6"/>
      <c r="G968" s="189" t="s">
        <v>749</v>
      </c>
      <c r="H968" s="189"/>
      <c r="I968" s="189"/>
      <c r="J968" s="189"/>
      <c r="K968" s="189"/>
      <c r="L968" s="189"/>
      <c r="M968" s="189"/>
      <c r="N968" s="189"/>
      <c r="O968" s="189"/>
      <c r="P968" s="189"/>
      <c r="Q968" s="189"/>
      <c r="R968" s="190" t="s">
        <v>718</v>
      </c>
      <c r="S968" s="190"/>
      <c r="T968" s="190"/>
      <c r="U968" s="4" t="s">
        <v>750</v>
      </c>
      <c r="V968" s="190"/>
      <c r="W968" s="190"/>
      <c r="X968" s="191">
        <v>76627450</v>
      </c>
      <c r="Y968" s="191"/>
      <c r="Z968" s="191"/>
      <c r="AA968" s="191">
        <v>75818456.090000004</v>
      </c>
      <c r="AB968" s="191"/>
      <c r="AC968" s="191"/>
      <c r="AD968" s="192">
        <v>98.944250513360416</v>
      </c>
      <c r="AE968" s="192"/>
    </row>
    <row r="969" spans="2:31" ht="34.5" customHeight="1" x14ac:dyDescent="0.25">
      <c r="B969" s="5"/>
      <c r="C969" s="5"/>
      <c r="D969" s="5"/>
      <c r="E969" s="5"/>
      <c r="F969" s="5"/>
      <c r="G969" s="189" t="s">
        <v>751</v>
      </c>
      <c r="H969" s="189"/>
      <c r="I969" s="189"/>
      <c r="J969" s="189"/>
      <c r="K969" s="189"/>
      <c r="L969" s="189"/>
      <c r="M969" s="189"/>
      <c r="N969" s="189"/>
      <c r="O969" s="189"/>
      <c r="P969" s="189"/>
      <c r="Q969" s="189"/>
      <c r="R969" s="190" t="s">
        <v>718</v>
      </c>
      <c r="S969" s="190"/>
      <c r="T969" s="190"/>
      <c r="U969" s="4" t="s">
        <v>752</v>
      </c>
      <c r="V969" s="190"/>
      <c r="W969" s="190"/>
      <c r="X969" s="191">
        <v>76627450</v>
      </c>
      <c r="Y969" s="191"/>
      <c r="Z969" s="191"/>
      <c r="AA969" s="191">
        <v>75818456.090000004</v>
      </c>
      <c r="AB969" s="191"/>
      <c r="AC969" s="191"/>
      <c r="AD969" s="192">
        <v>98.944250513360416</v>
      </c>
      <c r="AE969" s="192"/>
    </row>
    <row r="970" spans="2:31" ht="23.25" customHeight="1" x14ac:dyDescent="0.25">
      <c r="B970" s="5"/>
      <c r="C970" s="5"/>
      <c r="D970" s="5"/>
      <c r="E970" s="5"/>
      <c r="F970" s="5"/>
      <c r="G970" s="5"/>
      <c r="H970" s="189" t="s">
        <v>149</v>
      </c>
      <c r="I970" s="189"/>
      <c r="J970" s="189"/>
      <c r="K970" s="189"/>
      <c r="L970" s="189"/>
      <c r="M970" s="189"/>
      <c r="N970" s="189"/>
      <c r="O970" s="189"/>
      <c r="P970" s="189"/>
      <c r="Q970" s="189"/>
      <c r="R970" s="190" t="s">
        <v>718</v>
      </c>
      <c r="S970" s="190"/>
      <c r="T970" s="190"/>
      <c r="U970" s="4" t="s">
        <v>752</v>
      </c>
      <c r="V970" s="190" t="s">
        <v>150</v>
      </c>
      <c r="W970" s="190"/>
      <c r="X970" s="191">
        <v>76627450</v>
      </c>
      <c r="Y970" s="191"/>
      <c r="Z970" s="191"/>
      <c r="AA970" s="191">
        <v>75818456.090000004</v>
      </c>
      <c r="AB970" s="191"/>
      <c r="AC970" s="191"/>
      <c r="AD970" s="192">
        <v>98.944250513360416</v>
      </c>
      <c r="AE970" s="192"/>
    </row>
    <row r="971" spans="2:31" ht="15" customHeight="1" x14ac:dyDescent="0.25">
      <c r="B971" s="5"/>
      <c r="C971" s="5"/>
      <c r="D971" s="5"/>
      <c r="E971" s="5"/>
      <c r="F971" s="5"/>
      <c r="G971" s="5"/>
      <c r="H971" s="6"/>
      <c r="I971" s="189" t="s">
        <v>151</v>
      </c>
      <c r="J971" s="189"/>
      <c r="K971" s="189"/>
      <c r="L971" s="189"/>
      <c r="M971" s="189"/>
      <c r="N971" s="189"/>
      <c r="O971" s="189"/>
      <c r="P971" s="189"/>
      <c r="Q971" s="189"/>
      <c r="R971" s="190" t="s">
        <v>718</v>
      </c>
      <c r="S971" s="190"/>
      <c r="T971" s="190"/>
      <c r="U971" s="4" t="s">
        <v>752</v>
      </c>
      <c r="V971" s="190" t="s">
        <v>152</v>
      </c>
      <c r="W971" s="190"/>
      <c r="X971" s="191">
        <v>76627450</v>
      </c>
      <c r="Y971" s="191"/>
      <c r="Z971" s="191"/>
      <c r="AA971" s="191">
        <v>75818456.090000004</v>
      </c>
      <c r="AB971" s="191"/>
      <c r="AC971" s="191"/>
      <c r="AD971" s="192">
        <v>98.944250513360416</v>
      </c>
      <c r="AE971" s="192"/>
    </row>
    <row r="972" spans="2:31" ht="15" customHeight="1" x14ac:dyDescent="0.25">
      <c r="B972" s="5"/>
      <c r="C972" s="5"/>
      <c r="D972" s="6"/>
      <c r="E972" s="189" t="s">
        <v>11</v>
      </c>
      <c r="F972" s="189"/>
      <c r="G972" s="189"/>
      <c r="H972" s="189"/>
      <c r="I972" s="189"/>
      <c r="J972" s="189"/>
      <c r="K972" s="189"/>
      <c r="L972" s="189"/>
      <c r="M972" s="189"/>
      <c r="N972" s="189"/>
      <c r="O972" s="189"/>
      <c r="P972" s="189"/>
      <c r="Q972" s="189"/>
      <c r="R972" s="190" t="s">
        <v>718</v>
      </c>
      <c r="S972" s="190"/>
      <c r="T972" s="190"/>
      <c r="U972" s="4" t="s">
        <v>753</v>
      </c>
      <c r="V972" s="190"/>
      <c r="W972" s="190"/>
      <c r="X972" s="191">
        <v>1040000</v>
      </c>
      <c r="Y972" s="191"/>
      <c r="Z972" s="191"/>
      <c r="AA972" s="191">
        <v>923862</v>
      </c>
      <c r="AB972" s="191"/>
      <c r="AC972" s="191"/>
      <c r="AD972" s="192">
        <v>88.832884615384614</v>
      </c>
      <c r="AE972" s="192"/>
    </row>
    <row r="973" spans="2:31" ht="23.25" customHeight="1" x14ac:dyDescent="0.25">
      <c r="B973" s="5"/>
      <c r="C973" s="5"/>
      <c r="D973" s="6"/>
      <c r="E973" s="6"/>
      <c r="F973" s="6"/>
      <c r="G973" s="189" t="s">
        <v>13</v>
      </c>
      <c r="H973" s="189"/>
      <c r="I973" s="189"/>
      <c r="J973" s="189"/>
      <c r="K973" s="189"/>
      <c r="L973" s="189"/>
      <c r="M973" s="189"/>
      <c r="N973" s="189"/>
      <c r="O973" s="189"/>
      <c r="P973" s="189"/>
      <c r="Q973" s="189"/>
      <c r="R973" s="190" t="s">
        <v>718</v>
      </c>
      <c r="S973" s="190"/>
      <c r="T973" s="190"/>
      <c r="U973" s="4" t="s">
        <v>754</v>
      </c>
      <c r="V973" s="190"/>
      <c r="W973" s="190"/>
      <c r="X973" s="191">
        <v>1040000</v>
      </c>
      <c r="Y973" s="191"/>
      <c r="Z973" s="191"/>
      <c r="AA973" s="191">
        <v>923862</v>
      </c>
      <c r="AB973" s="191"/>
      <c r="AC973" s="191"/>
      <c r="AD973" s="192">
        <v>88.832884615384614</v>
      </c>
      <c r="AE973" s="192"/>
    </row>
    <row r="974" spans="2:31" ht="15" customHeight="1" x14ac:dyDescent="0.25">
      <c r="B974" s="5"/>
      <c r="C974" s="5"/>
      <c r="D974" s="5"/>
      <c r="E974" s="5"/>
      <c r="F974" s="5"/>
      <c r="G974" s="189" t="s">
        <v>755</v>
      </c>
      <c r="H974" s="189"/>
      <c r="I974" s="189"/>
      <c r="J974" s="189"/>
      <c r="K974" s="189"/>
      <c r="L974" s="189"/>
      <c r="M974" s="189"/>
      <c r="N974" s="189"/>
      <c r="O974" s="189"/>
      <c r="P974" s="189"/>
      <c r="Q974" s="189"/>
      <c r="R974" s="190" t="s">
        <v>718</v>
      </c>
      <c r="S974" s="190"/>
      <c r="T974" s="190"/>
      <c r="U974" s="4" t="s">
        <v>756</v>
      </c>
      <c r="V974" s="190"/>
      <c r="W974" s="190"/>
      <c r="X974" s="191">
        <v>1040000</v>
      </c>
      <c r="Y974" s="191"/>
      <c r="Z974" s="191"/>
      <c r="AA974" s="191">
        <v>923862</v>
      </c>
      <c r="AB974" s="191"/>
      <c r="AC974" s="191"/>
      <c r="AD974" s="192">
        <v>88.832884615384614</v>
      </c>
      <c r="AE974" s="192"/>
    </row>
    <row r="975" spans="2:31" ht="23.25" customHeight="1" x14ac:dyDescent="0.25">
      <c r="B975" s="5"/>
      <c r="C975" s="5"/>
      <c r="D975" s="5"/>
      <c r="E975" s="5"/>
      <c r="F975" s="5"/>
      <c r="G975" s="5"/>
      <c r="H975" s="189" t="s">
        <v>149</v>
      </c>
      <c r="I975" s="189"/>
      <c r="J975" s="189"/>
      <c r="K975" s="189"/>
      <c r="L975" s="189"/>
      <c r="M975" s="189"/>
      <c r="N975" s="189"/>
      <c r="O975" s="189"/>
      <c r="P975" s="189"/>
      <c r="Q975" s="189"/>
      <c r="R975" s="190" t="s">
        <v>718</v>
      </c>
      <c r="S975" s="190"/>
      <c r="T975" s="190"/>
      <c r="U975" s="4" t="s">
        <v>756</v>
      </c>
      <c r="V975" s="190" t="s">
        <v>150</v>
      </c>
      <c r="W975" s="190"/>
      <c r="X975" s="191">
        <v>1040000</v>
      </c>
      <c r="Y975" s="191"/>
      <c r="Z975" s="191"/>
      <c r="AA975" s="191">
        <v>923862</v>
      </c>
      <c r="AB975" s="191"/>
      <c r="AC975" s="191"/>
      <c r="AD975" s="192">
        <v>88.832884615384614</v>
      </c>
      <c r="AE975" s="192"/>
    </row>
    <row r="976" spans="2:31" ht="15" customHeight="1" x14ac:dyDescent="0.25">
      <c r="B976" s="5"/>
      <c r="C976" s="5"/>
      <c r="D976" s="5"/>
      <c r="E976" s="5"/>
      <c r="F976" s="5"/>
      <c r="G976" s="5"/>
      <c r="H976" s="6"/>
      <c r="I976" s="189" t="s">
        <v>151</v>
      </c>
      <c r="J976" s="189"/>
      <c r="K976" s="189"/>
      <c r="L976" s="189"/>
      <c r="M976" s="189"/>
      <c r="N976" s="189"/>
      <c r="O976" s="189"/>
      <c r="P976" s="189"/>
      <c r="Q976" s="189"/>
      <c r="R976" s="190" t="s">
        <v>718</v>
      </c>
      <c r="S976" s="190"/>
      <c r="T976" s="190"/>
      <c r="U976" s="4" t="s">
        <v>756</v>
      </c>
      <c r="V976" s="190" t="s">
        <v>152</v>
      </c>
      <c r="W976" s="190"/>
      <c r="X976" s="191">
        <v>1040000</v>
      </c>
      <c r="Y976" s="191"/>
      <c r="Z976" s="191"/>
      <c r="AA976" s="191">
        <v>923862</v>
      </c>
      <c r="AB976" s="191"/>
      <c r="AC976" s="191"/>
      <c r="AD976" s="192">
        <v>88.832884615384614</v>
      </c>
      <c r="AE976" s="192"/>
    </row>
    <row r="977" spans="2:31" ht="15" customHeight="1" x14ac:dyDescent="0.25">
      <c r="B977" s="5"/>
      <c r="C977" s="5"/>
      <c r="D977" s="6"/>
      <c r="E977" s="189" t="s">
        <v>757</v>
      </c>
      <c r="F977" s="189"/>
      <c r="G977" s="189"/>
      <c r="H977" s="189"/>
      <c r="I977" s="189"/>
      <c r="J977" s="189"/>
      <c r="K977" s="189"/>
      <c r="L977" s="189"/>
      <c r="M977" s="189"/>
      <c r="N977" s="189"/>
      <c r="O977" s="189"/>
      <c r="P977" s="189"/>
      <c r="Q977" s="189"/>
      <c r="R977" s="190" t="s">
        <v>718</v>
      </c>
      <c r="S977" s="190"/>
      <c r="T977" s="190"/>
      <c r="U977" s="4" t="s">
        <v>758</v>
      </c>
      <c r="V977" s="190"/>
      <c r="W977" s="190"/>
      <c r="X977" s="191">
        <v>13000000</v>
      </c>
      <c r="Y977" s="191"/>
      <c r="Z977" s="191"/>
      <c r="AA977" s="191">
        <v>12997970</v>
      </c>
      <c r="AB977" s="191"/>
      <c r="AC977" s="191"/>
      <c r="AD977" s="192">
        <v>99.984384615384613</v>
      </c>
      <c r="AE977" s="192"/>
    </row>
    <row r="978" spans="2:31" ht="23.25" customHeight="1" x14ac:dyDescent="0.25">
      <c r="B978" s="5"/>
      <c r="C978" s="5"/>
      <c r="D978" s="6"/>
      <c r="E978" s="6"/>
      <c r="F978" s="6"/>
      <c r="G978" s="189" t="s">
        <v>759</v>
      </c>
      <c r="H978" s="189"/>
      <c r="I978" s="189"/>
      <c r="J978" s="189"/>
      <c r="K978" s="189"/>
      <c r="L978" s="189"/>
      <c r="M978" s="189"/>
      <c r="N978" s="189"/>
      <c r="O978" s="189"/>
      <c r="P978" s="189"/>
      <c r="Q978" s="189"/>
      <c r="R978" s="190" t="s">
        <v>718</v>
      </c>
      <c r="S978" s="190"/>
      <c r="T978" s="190"/>
      <c r="U978" s="4" t="s">
        <v>760</v>
      </c>
      <c r="V978" s="190"/>
      <c r="W978" s="190"/>
      <c r="X978" s="191">
        <v>13000000</v>
      </c>
      <c r="Y978" s="191"/>
      <c r="Z978" s="191"/>
      <c r="AA978" s="191">
        <v>12997970</v>
      </c>
      <c r="AB978" s="191"/>
      <c r="AC978" s="191"/>
      <c r="AD978" s="192">
        <v>99.984384615384613</v>
      </c>
      <c r="AE978" s="192"/>
    </row>
    <row r="979" spans="2:31" ht="15" customHeight="1" x14ac:dyDescent="0.25">
      <c r="B979" s="5"/>
      <c r="C979" s="5"/>
      <c r="D979" s="5"/>
      <c r="E979" s="5"/>
      <c r="F979" s="5"/>
      <c r="G979" s="189" t="s">
        <v>761</v>
      </c>
      <c r="H979" s="189"/>
      <c r="I979" s="189"/>
      <c r="J979" s="189"/>
      <c r="K979" s="189"/>
      <c r="L979" s="189"/>
      <c r="M979" s="189"/>
      <c r="N979" s="189"/>
      <c r="O979" s="189"/>
      <c r="P979" s="189"/>
      <c r="Q979" s="189"/>
      <c r="R979" s="190" t="s">
        <v>718</v>
      </c>
      <c r="S979" s="190"/>
      <c r="T979" s="190"/>
      <c r="U979" s="4" t="s">
        <v>762</v>
      </c>
      <c r="V979" s="190"/>
      <c r="W979" s="190"/>
      <c r="X979" s="191">
        <v>4000000</v>
      </c>
      <c r="Y979" s="191"/>
      <c r="Z979" s="191"/>
      <c r="AA979" s="191">
        <v>3997970</v>
      </c>
      <c r="AB979" s="191"/>
      <c r="AC979" s="191"/>
      <c r="AD979" s="192">
        <v>99.949250000000006</v>
      </c>
      <c r="AE979" s="192"/>
    </row>
    <row r="980" spans="2:31" ht="23.25" customHeight="1" x14ac:dyDescent="0.25">
      <c r="B980" s="5"/>
      <c r="C980" s="5"/>
      <c r="D980" s="5"/>
      <c r="E980" s="5"/>
      <c r="F980" s="5"/>
      <c r="G980" s="5"/>
      <c r="H980" s="189" t="s">
        <v>149</v>
      </c>
      <c r="I980" s="189"/>
      <c r="J980" s="189"/>
      <c r="K980" s="189"/>
      <c r="L980" s="189"/>
      <c r="M980" s="189"/>
      <c r="N980" s="189"/>
      <c r="O980" s="189"/>
      <c r="P980" s="189"/>
      <c r="Q980" s="189"/>
      <c r="R980" s="190" t="s">
        <v>718</v>
      </c>
      <c r="S980" s="190"/>
      <c r="T980" s="190"/>
      <c r="U980" s="4" t="s">
        <v>762</v>
      </c>
      <c r="V980" s="190" t="s">
        <v>150</v>
      </c>
      <c r="W980" s="190"/>
      <c r="X980" s="191">
        <v>4000000</v>
      </c>
      <c r="Y980" s="191"/>
      <c r="Z980" s="191"/>
      <c r="AA980" s="191">
        <v>3997970</v>
      </c>
      <c r="AB980" s="191"/>
      <c r="AC980" s="191"/>
      <c r="AD980" s="192">
        <v>99.949250000000006</v>
      </c>
      <c r="AE980" s="192"/>
    </row>
    <row r="981" spans="2:31" ht="15" customHeight="1" x14ac:dyDescent="0.25">
      <c r="B981" s="5"/>
      <c r="C981" s="5"/>
      <c r="D981" s="5"/>
      <c r="E981" s="5"/>
      <c r="F981" s="5"/>
      <c r="G981" s="5"/>
      <c r="H981" s="6"/>
      <c r="I981" s="189" t="s">
        <v>151</v>
      </c>
      <c r="J981" s="189"/>
      <c r="K981" s="189"/>
      <c r="L981" s="189"/>
      <c r="M981" s="189"/>
      <c r="N981" s="189"/>
      <c r="O981" s="189"/>
      <c r="P981" s="189"/>
      <c r="Q981" s="189"/>
      <c r="R981" s="190" t="s">
        <v>718</v>
      </c>
      <c r="S981" s="190"/>
      <c r="T981" s="190"/>
      <c r="U981" s="4" t="s">
        <v>762</v>
      </c>
      <c r="V981" s="190" t="s">
        <v>152</v>
      </c>
      <c r="W981" s="190"/>
      <c r="X981" s="191">
        <v>4000000</v>
      </c>
      <c r="Y981" s="191"/>
      <c r="Z981" s="191"/>
      <c r="AA981" s="191">
        <v>3997970</v>
      </c>
      <c r="AB981" s="191"/>
      <c r="AC981" s="191"/>
      <c r="AD981" s="192">
        <v>99.949250000000006</v>
      </c>
      <c r="AE981" s="192"/>
    </row>
    <row r="982" spans="2:31" ht="23.25" customHeight="1" x14ac:dyDescent="0.25">
      <c r="B982" s="5"/>
      <c r="C982" s="5"/>
      <c r="D982" s="5"/>
      <c r="E982" s="5"/>
      <c r="F982" s="5"/>
      <c r="G982" s="189" t="s">
        <v>763</v>
      </c>
      <c r="H982" s="189"/>
      <c r="I982" s="189"/>
      <c r="J982" s="189"/>
      <c r="K982" s="189"/>
      <c r="L982" s="189"/>
      <c r="M982" s="189"/>
      <c r="N982" s="189"/>
      <c r="O982" s="189"/>
      <c r="P982" s="189"/>
      <c r="Q982" s="189"/>
      <c r="R982" s="190" t="s">
        <v>718</v>
      </c>
      <c r="S982" s="190"/>
      <c r="T982" s="190"/>
      <c r="U982" s="4" t="s">
        <v>764</v>
      </c>
      <c r="V982" s="190"/>
      <c r="W982" s="190"/>
      <c r="X982" s="191">
        <v>9000000</v>
      </c>
      <c r="Y982" s="191"/>
      <c r="Z982" s="191"/>
      <c r="AA982" s="191">
        <v>9000000</v>
      </c>
      <c r="AB982" s="191"/>
      <c r="AC982" s="191"/>
      <c r="AD982" s="192">
        <v>100</v>
      </c>
      <c r="AE982" s="192"/>
    </row>
    <row r="983" spans="2:31" ht="23.25" customHeight="1" x14ac:dyDescent="0.25">
      <c r="B983" s="5"/>
      <c r="C983" s="5"/>
      <c r="D983" s="5"/>
      <c r="E983" s="5"/>
      <c r="F983" s="5"/>
      <c r="G983" s="5"/>
      <c r="H983" s="189" t="s">
        <v>149</v>
      </c>
      <c r="I983" s="189"/>
      <c r="J983" s="189"/>
      <c r="K983" s="189"/>
      <c r="L983" s="189"/>
      <c r="M983" s="189"/>
      <c r="N983" s="189"/>
      <c r="O983" s="189"/>
      <c r="P983" s="189"/>
      <c r="Q983" s="189"/>
      <c r="R983" s="190" t="s">
        <v>718</v>
      </c>
      <c r="S983" s="190"/>
      <c r="T983" s="190"/>
      <c r="U983" s="4" t="s">
        <v>764</v>
      </c>
      <c r="V983" s="190" t="s">
        <v>150</v>
      </c>
      <c r="W983" s="190"/>
      <c r="X983" s="191">
        <v>9000000</v>
      </c>
      <c r="Y983" s="191"/>
      <c r="Z983" s="191"/>
      <c r="AA983" s="191">
        <v>9000000</v>
      </c>
      <c r="AB983" s="191"/>
      <c r="AC983" s="191"/>
      <c r="AD983" s="192">
        <v>100</v>
      </c>
      <c r="AE983" s="192"/>
    </row>
    <row r="984" spans="2:31" ht="15" customHeight="1" x14ac:dyDescent="0.25">
      <c r="B984" s="5"/>
      <c r="C984" s="5"/>
      <c r="D984" s="5"/>
      <c r="E984" s="5"/>
      <c r="F984" s="5"/>
      <c r="G984" s="5"/>
      <c r="H984" s="6"/>
      <c r="I984" s="189" t="s">
        <v>151</v>
      </c>
      <c r="J984" s="189"/>
      <c r="K984" s="189"/>
      <c r="L984" s="189"/>
      <c r="M984" s="189"/>
      <c r="N984" s="189"/>
      <c r="O984" s="189"/>
      <c r="P984" s="189"/>
      <c r="Q984" s="189"/>
      <c r="R984" s="190" t="s">
        <v>718</v>
      </c>
      <c r="S984" s="190"/>
      <c r="T984" s="190"/>
      <c r="U984" s="4" t="s">
        <v>764</v>
      </c>
      <c r="V984" s="190" t="s">
        <v>152</v>
      </c>
      <c r="W984" s="190"/>
      <c r="X984" s="191">
        <v>9000000</v>
      </c>
      <c r="Y984" s="191"/>
      <c r="Z984" s="191"/>
      <c r="AA984" s="191">
        <v>9000000</v>
      </c>
      <c r="AB984" s="191"/>
      <c r="AC984" s="191"/>
      <c r="AD984" s="192">
        <v>100</v>
      </c>
      <c r="AE984" s="192"/>
    </row>
    <row r="985" spans="2:31" ht="15" customHeight="1" x14ac:dyDescent="0.25">
      <c r="B985" s="5"/>
      <c r="C985" s="5"/>
      <c r="D985" s="6"/>
      <c r="E985" s="189" t="s">
        <v>55</v>
      </c>
      <c r="F985" s="189"/>
      <c r="G985" s="189"/>
      <c r="H985" s="189"/>
      <c r="I985" s="189"/>
      <c r="J985" s="189"/>
      <c r="K985" s="189"/>
      <c r="L985" s="189"/>
      <c r="M985" s="189"/>
      <c r="N985" s="189"/>
      <c r="O985" s="189"/>
      <c r="P985" s="189"/>
      <c r="Q985" s="189"/>
      <c r="R985" s="190" t="s">
        <v>718</v>
      </c>
      <c r="S985" s="190"/>
      <c r="T985" s="190"/>
      <c r="U985" s="4" t="s">
        <v>56</v>
      </c>
      <c r="V985" s="190"/>
      <c r="W985" s="190"/>
      <c r="X985" s="191">
        <v>6452887</v>
      </c>
      <c r="Y985" s="191"/>
      <c r="Z985" s="191"/>
      <c r="AA985" s="191">
        <v>6437673</v>
      </c>
      <c r="AB985" s="191"/>
      <c r="AC985" s="191"/>
      <c r="AD985" s="192">
        <v>99.76422956112512</v>
      </c>
      <c r="AE985" s="192"/>
    </row>
    <row r="986" spans="2:31" ht="15" customHeight="1" x14ac:dyDescent="0.25">
      <c r="B986" s="5"/>
      <c r="C986" s="5"/>
      <c r="D986" s="6"/>
      <c r="E986" s="189" t="s">
        <v>139</v>
      </c>
      <c r="F986" s="189"/>
      <c r="G986" s="189"/>
      <c r="H986" s="189"/>
      <c r="I986" s="189"/>
      <c r="J986" s="189"/>
      <c r="K986" s="189"/>
      <c r="L986" s="189"/>
      <c r="M986" s="189"/>
      <c r="N986" s="189"/>
      <c r="O986" s="189"/>
      <c r="P986" s="189"/>
      <c r="Q986" s="189"/>
      <c r="R986" s="190" t="s">
        <v>718</v>
      </c>
      <c r="S986" s="190"/>
      <c r="T986" s="190"/>
      <c r="U986" s="4" t="s">
        <v>140</v>
      </c>
      <c r="V986" s="190"/>
      <c r="W986" s="190"/>
      <c r="X986" s="191">
        <v>66487</v>
      </c>
      <c r="Y986" s="191"/>
      <c r="Z986" s="191"/>
      <c r="AA986" s="191">
        <v>51273</v>
      </c>
      <c r="AB986" s="191"/>
      <c r="AC986" s="191"/>
      <c r="AD986" s="192">
        <v>77.117331207604494</v>
      </c>
      <c r="AE986" s="192"/>
    </row>
    <row r="987" spans="2:31" ht="34.5" customHeight="1" x14ac:dyDescent="0.25">
      <c r="B987" s="5"/>
      <c r="C987" s="5"/>
      <c r="D987" s="6"/>
      <c r="E987" s="6"/>
      <c r="F987" s="6"/>
      <c r="G987" s="189" t="s">
        <v>141</v>
      </c>
      <c r="H987" s="189"/>
      <c r="I987" s="189"/>
      <c r="J987" s="189"/>
      <c r="K987" s="189"/>
      <c r="L987" s="189"/>
      <c r="M987" s="189"/>
      <c r="N987" s="189"/>
      <c r="O987" s="189"/>
      <c r="P987" s="189"/>
      <c r="Q987" s="189"/>
      <c r="R987" s="190" t="s">
        <v>718</v>
      </c>
      <c r="S987" s="190"/>
      <c r="T987" s="190"/>
      <c r="U987" s="4" t="s">
        <v>142</v>
      </c>
      <c r="V987" s="190"/>
      <c r="W987" s="190"/>
      <c r="X987" s="191">
        <v>66487</v>
      </c>
      <c r="Y987" s="191"/>
      <c r="Z987" s="191"/>
      <c r="AA987" s="191">
        <v>51273</v>
      </c>
      <c r="AB987" s="191"/>
      <c r="AC987" s="191"/>
      <c r="AD987" s="192">
        <v>77.117331207604494</v>
      </c>
      <c r="AE987" s="192"/>
    </row>
    <row r="988" spans="2:31" ht="23.25" customHeight="1" x14ac:dyDescent="0.25">
      <c r="B988" s="5"/>
      <c r="C988" s="5"/>
      <c r="D988" s="5"/>
      <c r="E988" s="5"/>
      <c r="F988" s="5"/>
      <c r="G988" s="189" t="s">
        <v>143</v>
      </c>
      <c r="H988" s="189"/>
      <c r="I988" s="189"/>
      <c r="J988" s="189"/>
      <c r="K988" s="189"/>
      <c r="L988" s="189"/>
      <c r="M988" s="189"/>
      <c r="N988" s="189"/>
      <c r="O988" s="189"/>
      <c r="P988" s="189"/>
      <c r="Q988" s="189"/>
      <c r="R988" s="190" t="s">
        <v>718</v>
      </c>
      <c r="S988" s="190"/>
      <c r="T988" s="190"/>
      <c r="U988" s="4" t="s">
        <v>144</v>
      </c>
      <c r="V988" s="190"/>
      <c r="W988" s="190"/>
      <c r="X988" s="191">
        <v>66487</v>
      </c>
      <c r="Y988" s="191"/>
      <c r="Z988" s="191"/>
      <c r="AA988" s="191">
        <v>51273</v>
      </c>
      <c r="AB988" s="191"/>
      <c r="AC988" s="191"/>
      <c r="AD988" s="192">
        <v>77.117331207604494</v>
      </c>
      <c r="AE988" s="192"/>
    </row>
    <row r="989" spans="2:31" ht="23.25" customHeight="1" x14ac:dyDescent="0.25">
      <c r="B989" s="5"/>
      <c r="C989" s="5"/>
      <c r="D989" s="5"/>
      <c r="E989" s="5"/>
      <c r="F989" s="5"/>
      <c r="G989" s="5"/>
      <c r="H989" s="189" t="s">
        <v>149</v>
      </c>
      <c r="I989" s="189"/>
      <c r="J989" s="189"/>
      <c r="K989" s="189"/>
      <c r="L989" s="189"/>
      <c r="M989" s="189"/>
      <c r="N989" s="189"/>
      <c r="O989" s="189"/>
      <c r="P989" s="189"/>
      <c r="Q989" s="189"/>
      <c r="R989" s="190" t="s">
        <v>718</v>
      </c>
      <c r="S989" s="190"/>
      <c r="T989" s="190"/>
      <c r="U989" s="4" t="s">
        <v>144</v>
      </c>
      <c r="V989" s="190" t="s">
        <v>150</v>
      </c>
      <c r="W989" s="190"/>
      <c r="X989" s="191">
        <v>66487</v>
      </c>
      <c r="Y989" s="191"/>
      <c r="Z989" s="191"/>
      <c r="AA989" s="191">
        <v>51273</v>
      </c>
      <c r="AB989" s="191"/>
      <c r="AC989" s="191"/>
      <c r="AD989" s="192">
        <v>77.117331207604494</v>
      </c>
      <c r="AE989" s="192"/>
    </row>
    <row r="990" spans="2:31" ht="15" customHeight="1" x14ac:dyDescent="0.25">
      <c r="B990" s="5"/>
      <c r="C990" s="5"/>
      <c r="D990" s="5"/>
      <c r="E990" s="5"/>
      <c r="F990" s="5"/>
      <c r="G990" s="5"/>
      <c r="H990" s="6"/>
      <c r="I990" s="189" t="s">
        <v>151</v>
      </c>
      <c r="J990" s="189"/>
      <c r="K990" s="189"/>
      <c r="L990" s="189"/>
      <c r="M990" s="189"/>
      <c r="N990" s="189"/>
      <c r="O990" s="189"/>
      <c r="P990" s="189"/>
      <c r="Q990" s="189"/>
      <c r="R990" s="190" t="s">
        <v>718</v>
      </c>
      <c r="S990" s="190"/>
      <c r="T990" s="190"/>
      <c r="U990" s="4" t="s">
        <v>144</v>
      </c>
      <c r="V990" s="190" t="s">
        <v>152</v>
      </c>
      <c r="W990" s="190"/>
      <c r="X990" s="191">
        <v>66487</v>
      </c>
      <c r="Y990" s="191"/>
      <c r="Z990" s="191"/>
      <c r="AA990" s="191">
        <v>51273</v>
      </c>
      <c r="AB990" s="191"/>
      <c r="AC990" s="191"/>
      <c r="AD990" s="192">
        <v>77.117331207604494</v>
      </c>
      <c r="AE990" s="192"/>
    </row>
    <row r="991" spans="2:31" ht="23.25" customHeight="1" x14ac:dyDescent="0.25">
      <c r="B991" s="5"/>
      <c r="C991" s="5"/>
      <c r="D991" s="6"/>
      <c r="E991" s="189" t="s">
        <v>691</v>
      </c>
      <c r="F991" s="189"/>
      <c r="G991" s="189"/>
      <c r="H991" s="189"/>
      <c r="I991" s="189"/>
      <c r="J991" s="189"/>
      <c r="K991" s="189"/>
      <c r="L991" s="189"/>
      <c r="M991" s="189"/>
      <c r="N991" s="189"/>
      <c r="O991" s="189"/>
      <c r="P991" s="189"/>
      <c r="Q991" s="189"/>
      <c r="R991" s="190" t="s">
        <v>718</v>
      </c>
      <c r="S991" s="190"/>
      <c r="T991" s="190"/>
      <c r="U991" s="4" t="s">
        <v>692</v>
      </c>
      <c r="V991" s="190"/>
      <c r="W991" s="190"/>
      <c r="X991" s="191">
        <v>6386400</v>
      </c>
      <c r="Y991" s="191"/>
      <c r="Z991" s="191"/>
      <c r="AA991" s="191">
        <v>6386400</v>
      </c>
      <c r="AB991" s="191"/>
      <c r="AC991" s="191"/>
      <c r="AD991" s="192">
        <v>100</v>
      </c>
      <c r="AE991" s="192"/>
    </row>
    <row r="992" spans="2:31" ht="15" customHeight="1" x14ac:dyDescent="0.25">
      <c r="B992" s="5"/>
      <c r="C992" s="5"/>
      <c r="D992" s="6"/>
      <c r="E992" s="6"/>
      <c r="F992" s="6"/>
      <c r="G992" s="189" t="s">
        <v>693</v>
      </c>
      <c r="H992" s="189"/>
      <c r="I992" s="189"/>
      <c r="J992" s="189"/>
      <c r="K992" s="189"/>
      <c r="L992" s="189"/>
      <c r="M992" s="189"/>
      <c r="N992" s="189"/>
      <c r="O992" s="189"/>
      <c r="P992" s="189"/>
      <c r="Q992" s="189"/>
      <c r="R992" s="190" t="s">
        <v>718</v>
      </c>
      <c r="S992" s="190"/>
      <c r="T992" s="190"/>
      <c r="U992" s="4" t="s">
        <v>694</v>
      </c>
      <c r="V992" s="190"/>
      <c r="W992" s="190"/>
      <c r="X992" s="191">
        <v>6386400</v>
      </c>
      <c r="Y992" s="191"/>
      <c r="Z992" s="191"/>
      <c r="AA992" s="191">
        <v>6386400</v>
      </c>
      <c r="AB992" s="191"/>
      <c r="AC992" s="191"/>
      <c r="AD992" s="192">
        <v>100</v>
      </c>
      <c r="AE992" s="192"/>
    </row>
    <row r="993" spans="2:31" ht="23.25" customHeight="1" x14ac:dyDescent="0.25">
      <c r="B993" s="5"/>
      <c r="C993" s="5"/>
      <c r="D993" s="5"/>
      <c r="E993" s="5"/>
      <c r="F993" s="5"/>
      <c r="G993" s="189" t="s">
        <v>695</v>
      </c>
      <c r="H993" s="189"/>
      <c r="I993" s="189"/>
      <c r="J993" s="189"/>
      <c r="K993" s="189"/>
      <c r="L993" s="189"/>
      <c r="M993" s="189"/>
      <c r="N993" s="189"/>
      <c r="O993" s="189"/>
      <c r="P993" s="189"/>
      <c r="Q993" s="189"/>
      <c r="R993" s="190" t="s">
        <v>718</v>
      </c>
      <c r="S993" s="190"/>
      <c r="T993" s="190"/>
      <c r="U993" s="4" t="s">
        <v>696</v>
      </c>
      <c r="V993" s="190"/>
      <c r="W993" s="190"/>
      <c r="X993" s="191">
        <v>6386400</v>
      </c>
      <c r="Y993" s="191"/>
      <c r="Z993" s="191"/>
      <c r="AA993" s="191">
        <v>6386400</v>
      </c>
      <c r="AB993" s="191"/>
      <c r="AC993" s="191"/>
      <c r="AD993" s="192">
        <v>100</v>
      </c>
      <c r="AE993" s="192"/>
    </row>
    <row r="994" spans="2:31" ht="23.25" customHeight="1" x14ac:dyDescent="0.25">
      <c r="B994" s="5"/>
      <c r="C994" s="5"/>
      <c r="D994" s="5"/>
      <c r="E994" s="5"/>
      <c r="F994" s="5"/>
      <c r="G994" s="5"/>
      <c r="H994" s="189" t="s">
        <v>149</v>
      </c>
      <c r="I994" s="189"/>
      <c r="J994" s="189"/>
      <c r="K994" s="189"/>
      <c r="L994" s="189"/>
      <c r="M994" s="189"/>
      <c r="N994" s="189"/>
      <c r="O994" s="189"/>
      <c r="P994" s="189"/>
      <c r="Q994" s="189"/>
      <c r="R994" s="190" t="s">
        <v>718</v>
      </c>
      <c r="S994" s="190"/>
      <c r="T994" s="190"/>
      <c r="U994" s="4" t="s">
        <v>696</v>
      </c>
      <c r="V994" s="190" t="s">
        <v>150</v>
      </c>
      <c r="W994" s="190"/>
      <c r="X994" s="191">
        <v>6386400</v>
      </c>
      <c r="Y994" s="191"/>
      <c r="Z994" s="191"/>
      <c r="AA994" s="191">
        <v>6386400</v>
      </c>
      <c r="AB994" s="191"/>
      <c r="AC994" s="191"/>
      <c r="AD994" s="192">
        <v>100</v>
      </c>
      <c r="AE994" s="192"/>
    </row>
    <row r="995" spans="2:31" ht="34.5" customHeight="1" x14ac:dyDescent="0.25">
      <c r="B995" s="5"/>
      <c r="C995" s="5"/>
      <c r="D995" s="5"/>
      <c r="E995" s="5"/>
      <c r="F995" s="5"/>
      <c r="G995" s="5"/>
      <c r="H995" s="6"/>
      <c r="I995" s="189" t="s">
        <v>610</v>
      </c>
      <c r="J995" s="189"/>
      <c r="K995" s="189"/>
      <c r="L995" s="189"/>
      <c r="M995" s="189"/>
      <c r="N995" s="189"/>
      <c r="O995" s="189"/>
      <c r="P995" s="189"/>
      <c r="Q995" s="189"/>
      <c r="R995" s="190" t="s">
        <v>718</v>
      </c>
      <c r="S995" s="190"/>
      <c r="T995" s="190"/>
      <c r="U995" s="4" t="s">
        <v>696</v>
      </c>
      <c r="V995" s="190" t="s">
        <v>611</v>
      </c>
      <c r="W995" s="190"/>
      <c r="X995" s="191">
        <v>6386400</v>
      </c>
      <c r="Y995" s="191"/>
      <c r="Z995" s="191"/>
      <c r="AA995" s="191">
        <v>6386400</v>
      </c>
      <c r="AB995" s="191"/>
      <c r="AC995" s="191"/>
      <c r="AD995" s="192">
        <v>100</v>
      </c>
      <c r="AE995" s="192"/>
    </row>
    <row r="996" spans="2:31" ht="34.5" customHeight="1" x14ac:dyDescent="0.25">
      <c r="B996" s="5"/>
      <c r="C996" s="5"/>
      <c r="D996" s="6"/>
      <c r="E996" s="189" t="s">
        <v>170</v>
      </c>
      <c r="F996" s="189"/>
      <c r="G996" s="189"/>
      <c r="H996" s="189"/>
      <c r="I996" s="189"/>
      <c r="J996" s="189"/>
      <c r="K996" s="189"/>
      <c r="L996" s="189"/>
      <c r="M996" s="189"/>
      <c r="N996" s="189"/>
      <c r="O996" s="189"/>
      <c r="P996" s="189"/>
      <c r="Q996" s="189"/>
      <c r="R996" s="190" t="s">
        <v>718</v>
      </c>
      <c r="S996" s="190"/>
      <c r="T996" s="190"/>
      <c r="U996" s="4" t="s">
        <v>171</v>
      </c>
      <c r="V996" s="190"/>
      <c r="W996" s="190"/>
      <c r="X996" s="191">
        <v>660480</v>
      </c>
      <c r="Y996" s="191"/>
      <c r="Z996" s="191"/>
      <c r="AA996" s="191">
        <v>659061.72</v>
      </c>
      <c r="AB996" s="191"/>
      <c r="AC996" s="191"/>
      <c r="AD996" s="192">
        <v>99.785265261627899</v>
      </c>
      <c r="AE996" s="192"/>
    </row>
    <row r="997" spans="2:31" ht="23.25" customHeight="1" x14ac:dyDescent="0.25">
      <c r="B997" s="5"/>
      <c r="C997" s="5"/>
      <c r="D997" s="6"/>
      <c r="E997" s="189" t="s">
        <v>498</v>
      </c>
      <c r="F997" s="189"/>
      <c r="G997" s="189"/>
      <c r="H997" s="189"/>
      <c r="I997" s="189"/>
      <c r="J997" s="189"/>
      <c r="K997" s="189"/>
      <c r="L997" s="189"/>
      <c r="M997" s="189"/>
      <c r="N997" s="189"/>
      <c r="O997" s="189"/>
      <c r="P997" s="189"/>
      <c r="Q997" s="189"/>
      <c r="R997" s="190" t="s">
        <v>718</v>
      </c>
      <c r="S997" s="190"/>
      <c r="T997" s="190"/>
      <c r="U997" s="4" t="s">
        <v>499</v>
      </c>
      <c r="V997" s="190"/>
      <c r="W997" s="190"/>
      <c r="X997" s="191">
        <v>660480</v>
      </c>
      <c r="Y997" s="191"/>
      <c r="Z997" s="191"/>
      <c r="AA997" s="191">
        <v>659061.72</v>
      </c>
      <c r="AB997" s="191"/>
      <c r="AC997" s="191"/>
      <c r="AD997" s="192">
        <v>99.785265261627899</v>
      </c>
      <c r="AE997" s="192"/>
    </row>
    <row r="998" spans="2:31" ht="34.5" customHeight="1" x14ac:dyDescent="0.25">
      <c r="B998" s="5"/>
      <c r="C998" s="5"/>
      <c r="D998" s="6"/>
      <c r="E998" s="6"/>
      <c r="F998" s="6"/>
      <c r="G998" s="189" t="s">
        <v>500</v>
      </c>
      <c r="H998" s="189"/>
      <c r="I998" s="189"/>
      <c r="J998" s="189"/>
      <c r="K998" s="189"/>
      <c r="L998" s="189"/>
      <c r="M998" s="189"/>
      <c r="N998" s="189"/>
      <c r="O998" s="189"/>
      <c r="P998" s="189"/>
      <c r="Q998" s="189"/>
      <c r="R998" s="190" t="s">
        <v>718</v>
      </c>
      <c r="S998" s="190"/>
      <c r="T998" s="190"/>
      <c r="U998" s="4" t="s">
        <v>501</v>
      </c>
      <c r="V998" s="190"/>
      <c r="W998" s="190"/>
      <c r="X998" s="191">
        <v>660480</v>
      </c>
      <c r="Y998" s="191"/>
      <c r="Z998" s="191"/>
      <c r="AA998" s="191">
        <v>659061.72</v>
      </c>
      <c r="AB998" s="191"/>
      <c r="AC998" s="191"/>
      <c r="AD998" s="192">
        <v>99.785265261627899</v>
      </c>
      <c r="AE998" s="192"/>
    </row>
    <row r="999" spans="2:31" ht="68.25" customHeight="1" x14ac:dyDescent="0.25">
      <c r="B999" s="5"/>
      <c r="C999" s="5"/>
      <c r="D999" s="5"/>
      <c r="E999" s="5"/>
      <c r="F999" s="5"/>
      <c r="G999" s="189" t="s">
        <v>765</v>
      </c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90" t="s">
        <v>718</v>
      </c>
      <c r="S999" s="190"/>
      <c r="T999" s="190"/>
      <c r="U999" s="4" t="s">
        <v>766</v>
      </c>
      <c r="V999" s="190"/>
      <c r="W999" s="190"/>
      <c r="X999" s="191">
        <v>310480</v>
      </c>
      <c r="Y999" s="191"/>
      <c r="Z999" s="191"/>
      <c r="AA999" s="191">
        <v>309061.8</v>
      </c>
      <c r="AB999" s="191"/>
      <c r="AC999" s="191"/>
      <c r="AD999" s="192">
        <v>99.543223396031948</v>
      </c>
      <c r="AE999" s="192"/>
    </row>
    <row r="1000" spans="2:31" ht="23.25" customHeight="1" x14ac:dyDescent="0.25">
      <c r="B1000" s="5"/>
      <c r="C1000" s="5"/>
      <c r="D1000" s="5"/>
      <c r="E1000" s="5"/>
      <c r="F1000" s="5"/>
      <c r="G1000" s="5"/>
      <c r="H1000" s="189" t="s">
        <v>149</v>
      </c>
      <c r="I1000" s="189"/>
      <c r="J1000" s="189"/>
      <c r="K1000" s="189"/>
      <c r="L1000" s="189"/>
      <c r="M1000" s="189"/>
      <c r="N1000" s="189"/>
      <c r="O1000" s="189"/>
      <c r="P1000" s="189"/>
      <c r="Q1000" s="189"/>
      <c r="R1000" s="190" t="s">
        <v>718</v>
      </c>
      <c r="S1000" s="190"/>
      <c r="T1000" s="190"/>
      <c r="U1000" s="4" t="s">
        <v>766</v>
      </c>
      <c r="V1000" s="190" t="s">
        <v>150</v>
      </c>
      <c r="W1000" s="190"/>
      <c r="X1000" s="191">
        <v>310480</v>
      </c>
      <c r="Y1000" s="191"/>
      <c r="Z1000" s="191"/>
      <c r="AA1000" s="191">
        <v>309061.8</v>
      </c>
      <c r="AB1000" s="191"/>
      <c r="AC1000" s="191"/>
      <c r="AD1000" s="192">
        <v>99.543223396031948</v>
      </c>
      <c r="AE1000" s="192"/>
    </row>
    <row r="1001" spans="2:31" ht="15" customHeight="1" x14ac:dyDescent="0.25">
      <c r="B1001" s="5"/>
      <c r="C1001" s="5"/>
      <c r="D1001" s="5"/>
      <c r="E1001" s="5"/>
      <c r="F1001" s="5"/>
      <c r="G1001" s="5"/>
      <c r="H1001" s="6"/>
      <c r="I1001" s="189" t="s">
        <v>265</v>
      </c>
      <c r="J1001" s="189"/>
      <c r="K1001" s="189"/>
      <c r="L1001" s="189"/>
      <c r="M1001" s="189"/>
      <c r="N1001" s="189"/>
      <c r="O1001" s="189"/>
      <c r="P1001" s="189"/>
      <c r="Q1001" s="189"/>
      <c r="R1001" s="190" t="s">
        <v>718</v>
      </c>
      <c r="S1001" s="190"/>
      <c r="T1001" s="190"/>
      <c r="U1001" s="4" t="s">
        <v>766</v>
      </c>
      <c r="V1001" s="190" t="s">
        <v>266</v>
      </c>
      <c r="W1001" s="190"/>
      <c r="X1001" s="191">
        <v>310480</v>
      </c>
      <c r="Y1001" s="191"/>
      <c r="Z1001" s="191"/>
      <c r="AA1001" s="191">
        <v>309061.8</v>
      </c>
      <c r="AB1001" s="191"/>
      <c r="AC1001" s="191"/>
      <c r="AD1001" s="192">
        <v>99.543223396031948</v>
      </c>
      <c r="AE1001" s="192"/>
    </row>
    <row r="1002" spans="2:31" ht="68.25" customHeight="1" x14ac:dyDescent="0.25">
      <c r="B1002" s="5"/>
      <c r="C1002" s="5"/>
      <c r="D1002" s="5"/>
      <c r="E1002" s="5"/>
      <c r="F1002" s="5"/>
      <c r="G1002" s="189" t="s">
        <v>767</v>
      </c>
      <c r="H1002" s="189"/>
      <c r="I1002" s="189"/>
      <c r="J1002" s="189"/>
      <c r="K1002" s="189"/>
      <c r="L1002" s="189"/>
      <c r="M1002" s="189"/>
      <c r="N1002" s="189"/>
      <c r="O1002" s="189"/>
      <c r="P1002" s="189"/>
      <c r="Q1002" s="189"/>
      <c r="R1002" s="190" t="s">
        <v>718</v>
      </c>
      <c r="S1002" s="190"/>
      <c r="T1002" s="190"/>
      <c r="U1002" s="4" t="s">
        <v>768</v>
      </c>
      <c r="V1002" s="190"/>
      <c r="W1002" s="190"/>
      <c r="X1002" s="191">
        <v>350000</v>
      </c>
      <c r="Y1002" s="191"/>
      <c r="Z1002" s="191"/>
      <c r="AA1002" s="191">
        <v>349999.92</v>
      </c>
      <c r="AB1002" s="191"/>
      <c r="AC1002" s="191"/>
      <c r="AD1002" s="192">
        <v>99.999977142857134</v>
      </c>
      <c r="AE1002" s="192"/>
    </row>
    <row r="1003" spans="2:31" ht="23.25" customHeight="1" x14ac:dyDescent="0.25">
      <c r="B1003" s="5"/>
      <c r="C1003" s="5"/>
      <c r="D1003" s="5"/>
      <c r="E1003" s="5"/>
      <c r="F1003" s="5"/>
      <c r="G1003" s="5"/>
      <c r="H1003" s="189" t="s">
        <v>149</v>
      </c>
      <c r="I1003" s="189"/>
      <c r="J1003" s="189"/>
      <c r="K1003" s="189"/>
      <c r="L1003" s="189"/>
      <c r="M1003" s="189"/>
      <c r="N1003" s="189"/>
      <c r="O1003" s="189"/>
      <c r="P1003" s="189"/>
      <c r="Q1003" s="189"/>
      <c r="R1003" s="190" t="s">
        <v>718</v>
      </c>
      <c r="S1003" s="190"/>
      <c r="T1003" s="190"/>
      <c r="U1003" s="4" t="s">
        <v>768</v>
      </c>
      <c r="V1003" s="190" t="s">
        <v>150</v>
      </c>
      <c r="W1003" s="190"/>
      <c r="X1003" s="191">
        <v>350000</v>
      </c>
      <c r="Y1003" s="191"/>
      <c r="Z1003" s="191"/>
      <c r="AA1003" s="191">
        <v>349999.92</v>
      </c>
      <c r="AB1003" s="191"/>
      <c r="AC1003" s="191"/>
      <c r="AD1003" s="192">
        <v>99.999977142857134</v>
      </c>
      <c r="AE1003" s="192"/>
    </row>
    <row r="1004" spans="2:31" ht="15" customHeight="1" x14ac:dyDescent="0.25">
      <c r="B1004" s="5"/>
      <c r="C1004" s="5"/>
      <c r="D1004" s="5"/>
      <c r="E1004" s="5"/>
      <c r="F1004" s="5"/>
      <c r="G1004" s="5"/>
      <c r="H1004" s="6"/>
      <c r="I1004" s="189" t="s">
        <v>151</v>
      </c>
      <c r="J1004" s="189"/>
      <c r="K1004" s="189"/>
      <c r="L1004" s="189"/>
      <c r="M1004" s="189"/>
      <c r="N1004" s="189"/>
      <c r="O1004" s="189"/>
      <c r="P1004" s="189"/>
      <c r="Q1004" s="189"/>
      <c r="R1004" s="190" t="s">
        <v>718</v>
      </c>
      <c r="S1004" s="190"/>
      <c r="T1004" s="190"/>
      <c r="U1004" s="4" t="s">
        <v>768</v>
      </c>
      <c r="V1004" s="190" t="s">
        <v>152</v>
      </c>
      <c r="W1004" s="190"/>
      <c r="X1004" s="191">
        <v>350000</v>
      </c>
      <c r="Y1004" s="191"/>
      <c r="Z1004" s="191"/>
      <c r="AA1004" s="191">
        <v>349999.92</v>
      </c>
      <c r="AB1004" s="191"/>
      <c r="AC1004" s="191"/>
      <c r="AD1004" s="192">
        <v>99.999977142857134</v>
      </c>
      <c r="AE1004" s="192"/>
    </row>
    <row r="1005" spans="2:31" ht="15" customHeight="1" x14ac:dyDescent="0.25">
      <c r="B1005" s="189" t="s">
        <v>769</v>
      </c>
      <c r="C1005" s="189"/>
      <c r="D1005" s="189"/>
      <c r="E1005" s="189"/>
      <c r="F1005" s="189"/>
      <c r="G1005" s="189"/>
      <c r="H1005" s="189"/>
      <c r="I1005" s="189"/>
      <c r="J1005" s="189"/>
      <c r="K1005" s="189"/>
      <c r="L1005" s="189"/>
      <c r="M1005" s="189"/>
      <c r="N1005" s="189"/>
      <c r="O1005" s="189"/>
      <c r="P1005" s="189"/>
      <c r="Q1005" s="189"/>
      <c r="R1005" s="190" t="s">
        <v>770</v>
      </c>
      <c r="S1005" s="190"/>
      <c r="T1005" s="190"/>
      <c r="U1005" s="4"/>
      <c r="V1005" s="190"/>
      <c r="W1005" s="190"/>
      <c r="X1005" s="191">
        <v>8000000</v>
      </c>
      <c r="Y1005" s="191"/>
      <c r="Z1005" s="191"/>
      <c r="AA1005" s="191">
        <v>6998126.4100000001</v>
      </c>
      <c r="AB1005" s="191"/>
      <c r="AC1005" s="191"/>
      <c r="AD1005" s="192">
        <v>87.476580124999998</v>
      </c>
      <c r="AE1005" s="192"/>
    </row>
    <row r="1006" spans="2:31" ht="15" customHeight="1" x14ac:dyDescent="0.25">
      <c r="B1006" s="5"/>
      <c r="C1006" s="189" t="s">
        <v>771</v>
      </c>
      <c r="D1006" s="189"/>
      <c r="E1006" s="189"/>
      <c r="F1006" s="189"/>
      <c r="G1006" s="189"/>
      <c r="H1006" s="189"/>
      <c r="I1006" s="189"/>
      <c r="J1006" s="189"/>
      <c r="K1006" s="189"/>
      <c r="L1006" s="189"/>
      <c r="M1006" s="189"/>
      <c r="N1006" s="189"/>
      <c r="O1006" s="189"/>
      <c r="P1006" s="189"/>
      <c r="Q1006" s="189"/>
      <c r="R1006" s="190" t="s">
        <v>772</v>
      </c>
      <c r="S1006" s="190"/>
      <c r="T1006" s="190"/>
      <c r="U1006" s="4"/>
      <c r="V1006" s="190"/>
      <c r="W1006" s="190"/>
      <c r="X1006" s="191">
        <v>8000000</v>
      </c>
      <c r="Y1006" s="191"/>
      <c r="Z1006" s="191"/>
      <c r="AA1006" s="191">
        <v>6998126.4100000001</v>
      </c>
      <c r="AB1006" s="191"/>
      <c r="AC1006" s="191"/>
      <c r="AD1006" s="192">
        <v>87.476580124999998</v>
      </c>
      <c r="AE1006" s="192"/>
    </row>
    <row r="1007" spans="2:31" ht="15" customHeight="1" x14ac:dyDescent="0.25">
      <c r="B1007" s="5"/>
      <c r="C1007" s="5"/>
      <c r="D1007" s="6"/>
      <c r="E1007" s="189" t="s">
        <v>773</v>
      </c>
      <c r="F1007" s="189"/>
      <c r="G1007" s="189"/>
      <c r="H1007" s="189"/>
      <c r="I1007" s="189"/>
      <c r="J1007" s="189"/>
      <c r="K1007" s="189"/>
      <c r="L1007" s="189"/>
      <c r="M1007" s="189"/>
      <c r="N1007" s="189"/>
      <c r="O1007" s="189"/>
      <c r="P1007" s="189"/>
      <c r="Q1007" s="189"/>
      <c r="R1007" s="190" t="s">
        <v>772</v>
      </c>
      <c r="S1007" s="190"/>
      <c r="T1007" s="190"/>
      <c r="U1007" s="4" t="s">
        <v>774</v>
      </c>
      <c r="V1007" s="190"/>
      <c r="W1007" s="190"/>
      <c r="X1007" s="191">
        <v>8000000</v>
      </c>
      <c r="Y1007" s="191"/>
      <c r="Z1007" s="191"/>
      <c r="AA1007" s="191">
        <v>6998126.4100000001</v>
      </c>
      <c r="AB1007" s="191"/>
      <c r="AC1007" s="191"/>
      <c r="AD1007" s="192">
        <v>87.476580124999998</v>
      </c>
      <c r="AE1007" s="192"/>
    </row>
    <row r="1008" spans="2:31" ht="23.25" customHeight="1" x14ac:dyDescent="0.25">
      <c r="B1008" s="5"/>
      <c r="C1008" s="5"/>
      <c r="D1008" s="6"/>
      <c r="E1008" s="189" t="s">
        <v>775</v>
      </c>
      <c r="F1008" s="189"/>
      <c r="G1008" s="189"/>
      <c r="H1008" s="189"/>
      <c r="I1008" s="189"/>
      <c r="J1008" s="189"/>
      <c r="K1008" s="189"/>
      <c r="L1008" s="189"/>
      <c r="M1008" s="189"/>
      <c r="N1008" s="189"/>
      <c r="O1008" s="189"/>
      <c r="P1008" s="189"/>
      <c r="Q1008" s="189"/>
      <c r="R1008" s="190" t="s">
        <v>772</v>
      </c>
      <c r="S1008" s="190"/>
      <c r="T1008" s="190"/>
      <c r="U1008" s="4" t="s">
        <v>776</v>
      </c>
      <c r="V1008" s="190"/>
      <c r="W1008" s="190"/>
      <c r="X1008" s="191">
        <v>8000000</v>
      </c>
      <c r="Y1008" s="191"/>
      <c r="Z1008" s="191"/>
      <c r="AA1008" s="191">
        <v>6998126.4100000001</v>
      </c>
      <c r="AB1008" s="191"/>
      <c r="AC1008" s="191"/>
      <c r="AD1008" s="192">
        <v>87.476580124999998</v>
      </c>
      <c r="AE1008" s="192"/>
    </row>
    <row r="1009" spans="2:31" ht="23.25" customHeight="1" x14ac:dyDescent="0.25">
      <c r="B1009" s="5"/>
      <c r="C1009" s="5"/>
      <c r="D1009" s="6"/>
      <c r="E1009" s="6"/>
      <c r="F1009" s="6"/>
      <c r="G1009" s="189" t="s">
        <v>777</v>
      </c>
      <c r="H1009" s="189"/>
      <c r="I1009" s="189"/>
      <c r="J1009" s="189"/>
      <c r="K1009" s="189"/>
      <c r="L1009" s="189"/>
      <c r="M1009" s="189"/>
      <c r="N1009" s="189"/>
      <c r="O1009" s="189"/>
      <c r="P1009" s="189"/>
      <c r="Q1009" s="189"/>
      <c r="R1009" s="190" t="s">
        <v>772</v>
      </c>
      <c r="S1009" s="190"/>
      <c r="T1009" s="190"/>
      <c r="U1009" s="4" t="s">
        <v>778</v>
      </c>
      <c r="V1009" s="190"/>
      <c r="W1009" s="190"/>
      <c r="X1009" s="191">
        <v>8000000</v>
      </c>
      <c r="Y1009" s="191"/>
      <c r="Z1009" s="191"/>
      <c r="AA1009" s="191">
        <v>6998126.4100000001</v>
      </c>
      <c r="AB1009" s="191"/>
      <c r="AC1009" s="191"/>
      <c r="AD1009" s="192">
        <v>87.476580124999998</v>
      </c>
      <c r="AE1009" s="192"/>
    </row>
    <row r="1010" spans="2:31" ht="45.75" customHeight="1" x14ac:dyDescent="0.25">
      <c r="B1010" s="5"/>
      <c r="C1010" s="5"/>
      <c r="D1010" s="5"/>
      <c r="E1010" s="5"/>
      <c r="F1010" s="5"/>
      <c r="G1010" s="189" t="s">
        <v>779</v>
      </c>
      <c r="H1010" s="189"/>
      <c r="I1010" s="189"/>
      <c r="J1010" s="189"/>
      <c r="K1010" s="189"/>
      <c r="L1010" s="189"/>
      <c r="M1010" s="189"/>
      <c r="N1010" s="189"/>
      <c r="O1010" s="189"/>
      <c r="P1010" s="189"/>
      <c r="Q1010" s="189"/>
      <c r="R1010" s="190" t="s">
        <v>772</v>
      </c>
      <c r="S1010" s="190"/>
      <c r="T1010" s="190"/>
      <c r="U1010" s="4" t="s">
        <v>780</v>
      </c>
      <c r="V1010" s="190"/>
      <c r="W1010" s="190"/>
      <c r="X1010" s="191">
        <v>8000000</v>
      </c>
      <c r="Y1010" s="191"/>
      <c r="Z1010" s="191"/>
      <c r="AA1010" s="191">
        <v>6998126.4100000001</v>
      </c>
      <c r="AB1010" s="191"/>
      <c r="AC1010" s="191"/>
      <c r="AD1010" s="192">
        <v>87.476580124999998</v>
      </c>
      <c r="AE1010" s="192"/>
    </row>
    <row r="1011" spans="2:31" ht="15" customHeight="1" x14ac:dyDescent="0.25">
      <c r="B1011" s="5"/>
      <c r="C1011" s="5"/>
      <c r="D1011" s="5"/>
      <c r="E1011" s="5"/>
      <c r="F1011" s="5"/>
      <c r="G1011" s="5"/>
      <c r="H1011" s="189" t="s">
        <v>91</v>
      </c>
      <c r="I1011" s="189"/>
      <c r="J1011" s="189"/>
      <c r="K1011" s="189"/>
      <c r="L1011" s="189"/>
      <c r="M1011" s="189"/>
      <c r="N1011" s="189"/>
      <c r="O1011" s="189"/>
      <c r="P1011" s="189"/>
      <c r="Q1011" s="189"/>
      <c r="R1011" s="190" t="s">
        <v>772</v>
      </c>
      <c r="S1011" s="190"/>
      <c r="T1011" s="190"/>
      <c r="U1011" s="4" t="s">
        <v>780</v>
      </c>
      <c r="V1011" s="190" t="s">
        <v>92</v>
      </c>
      <c r="W1011" s="190"/>
      <c r="X1011" s="191">
        <v>8000000</v>
      </c>
      <c r="Y1011" s="191"/>
      <c r="Z1011" s="191"/>
      <c r="AA1011" s="191">
        <v>6998126.4100000001</v>
      </c>
      <c r="AB1011" s="191"/>
      <c r="AC1011" s="191"/>
      <c r="AD1011" s="192">
        <v>87.476580124999998</v>
      </c>
      <c r="AE1011" s="192"/>
    </row>
    <row r="1012" spans="2:31" ht="23.25" customHeight="1" x14ac:dyDescent="0.25">
      <c r="B1012" s="5"/>
      <c r="C1012" s="5"/>
      <c r="D1012" s="5"/>
      <c r="E1012" s="5"/>
      <c r="F1012" s="5"/>
      <c r="G1012" s="5"/>
      <c r="H1012" s="6"/>
      <c r="I1012" s="189" t="s">
        <v>93</v>
      </c>
      <c r="J1012" s="189"/>
      <c r="K1012" s="189"/>
      <c r="L1012" s="189"/>
      <c r="M1012" s="189"/>
      <c r="N1012" s="189"/>
      <c r="O1012" s="189"/>
      <c r="P1012" s="189"/>
      <c r="Q1012" s="189"/>
      <c r="R1012" s="190" t="s">
        <v>772</v>
      </c>
      <c r="S1012" s="190"/>
      <c r="T1012" s="190"/>
      <c r="U1012" s="4" t="s">
        <v>780</v>
      </c>
      <c r="V1012" s="190" t="s">
        <v>94</v>
      </c>
      <c r="W1012" s="190"/>
      <c r="X1012" s="191">
        <v>8000000</v>
      </c>
      <c r="Y1012" s="191"/>
      <c r="Z1012" s="191"/>
      <c r="AA1012" s="191">
        <v>6998126.4100000001</v>
      </c>
      <c r="AB1012" s="191"/>
      <c r="AC1012" s="191"/>
      <c r="AD1012" s="192">
        <v>87.476580124999998</v>
      </c>
      <c r="AE1012" s="192"/>
    </row>
    <row r="1013" spans="2:31" ht="15" customHeight="1" x14ac:dyDescent="0.25">
      <c r="B1013" s="189" t="s">
        <v>781</v>
      </c>
      <c r="C1013" s="189"/>
      <c r="D1013" s="189"/>
      <c r="E1013" s="189"/>
      <c r="F1013" s="189"/>
      <c r="G1013" s="189"/>
      <c r="H1013" s="189"/>
      <c r="I1013" s="189"/>
      <c r="J1013" s="189"/>
      <c r="K1013" s="189"/>
      <c r="L1013" s="189"/>
      <c r="M1013" s="189"/>
      <c r="N1013" s="189"/>
      <c r="O1013" s="189"/>
      <c r="P1013" s="189"/>
      <c r="Q1013" s="189"/>
      <c r="R1013" s="190" t="s">
        <v>782</v>
      </c>
      <c r="S1013" s="190"/>
      <c r="T1013" s="190"/>
      <c r="U1013" s="4"/>
      <c r="V1013" s="190"/>
      <c r="W1013" s="190"/>
      <c r="X1013" s="191">
        <v>151250920.38999999</v>
      </c>
      <c r="Y1013" s="191"/>
      <c r="Z1013" s="191"/>
      <c r="AA1013" s="191">
        <v>139640419.62</v>
      </c>
      <c r="AB1013" s="191"/>
      <c r="AC1013" s="191"/>
      <c r="AD1013" s="192">
        <v>92.32368256664995</v>
      </c>
      <c r="AE1013" s="192"/>
    </row>
    <row r="1014" spans="2:31" ht="15" customHeight="1" x14ac:dyDescent="0.25">
      <c r="B1014" s="5"/>
      <c r="C1014" s="189" t="s">
        <v>783</v>
      </c>
      <c r="D1014" s="189"/>
      <c r="E1014" s="189"/>
      <c r="F1014" s="189"/>
      <c r="G1014" s="189"/>
      <c r="H1014" s="189"/>
      <c r="I1014" s="189"/>
      <c r="J1014" s="189"/>
      <c r="K1014" s="189"/>
      <c r="L1014" s="189"/>
      <c r="M1014" s="189"/>
      <c r="N1014" s="189"/>
      <c r="O1014" s="189"/>
      <c r="P1014" s="189"/>
      <c r="Q1014" s="189"/>
      <c r="R1014" s="190" t="s">
        <v>784</v>
      </c>
      <c r="S1014" s="190"/>
      <c r="T1014" s="190"/>
      <c r="U1014" s="4"/>
      <c r="V1014" s="190"/>
      <c r="W1014" s="190"/>
      <c r="X1014" s="191">
        <v>16996672</v>
      </c>
      <c r="Y1014" s="191"/>
      <c r="Z1014" s="191"/>
      <c r="AA1014" s="191">
        <v>16130898.369999999</v>
      </c>
      <c r="AB1014" s="191"/>
      <c r="AC1014" s="191"/>
      <c r="AD1014" s="192">
        <v>94.906216758198298</v>
      </c>
      <c r="AE1014" s="192"/>
    </row>
    <row r="1015" spans="2:31" ht="15" customHeight="1" x14ac:dyDescent="0.25">
      <c r="B1015" s="5"/>
      <c r="C1015" s="5"/>
      <c r="D1015" s="6"/>
      <c r="E1015" s="189" t="s">
        <v>55</v>
      </c>
      <c r="F1015" s="189"/>
      <c r="G1015" s="189"/>
      <c r="H1015" s="189"/>
      <c r="I1015" s="189"/>
      <c r="J1015" s="189"/>
      <c r="K1015" s="189"/>
      <c r="L1015" s="189"/>
      <c r="M1015" s="189"/>
      <c r="N1015" s="189"/>
      <c r="O1015" s="189"/>
      <c r="P1015" s="189"/>
      <c r="Q1015" s="189"/>
      <c r="R1015" s="190" t="s">
        <v>784</v>
      </c>
      <c r="S1015" s="190"/>
      <c r="T1015" s="190"/>
      <c r="U1015" s="4" t="s">
        <v>56</v>
      </c>
      <c r="V1015" s="190"/>
      <c r="W1015" s="190"/>
      <c r="X1015" s="191">
        <v>16996672</v>
      </c>
      <c r="Y1015" s="191"/>
      <c r="Z1015" s="191"/>
      <c r="AA1015" s="191">
        <v>16130898.369999999</v>
      </c>
      <c r="AB1015" s="191"/>
      <c r="AC1015" s="191"/>
      <c r="AD1015" s="192">
        <v>94.906216758198298</v>
      </c>
      <c r="AE1015" s="192"/>
    </row>
    <row r="1016" spans="2:31" ht="15" customHeight="1" x14ac:dyDescent="0.25">
      <c r="B1016" s="5"/>
      <c r="C1016" s="5"/>
      <c r="D1016" s="6"/>
      <c r="E1016" s="189" t="s">
        <v>57</v>
      </c>
      <c r="F1016" s="189"/>
      <c r="G1016" s="189"/>
      <c r="H1016" s="189"/>
      <c r="I1016" s="189"/>
      <c r="J1016" s="189"/>
      <c r="K1016" s="189"/>
      <c r="L1016" s="189"/>
      <c r="M1016" s="189"/>
      <c r="N1016" s="189"/>
      <c r="O1016" s="189"/>
      <c r="P1016" s="189"/>
      <c r="Q1016" s="189"/>
      <c r="R1016" s="190" t="s">
        <v>784</v>
      </c>
      <c r="S1016" s="190"/>
      <c r="T1016" s="190"/>
      <c r="U1016" s="4" t="s">
        <v>58</v>
      </c>
      <c r="V1016" s="190"/>
      <c r="W1016" s="190"/>
      <c r="X1016" s="191">
        <v>16996672</v>
      </c>
      <c r="Y1016" s="191"/>
      <c r="Z1016" s="191"/>
      <c r="AA1016" s="191">
        <v>16130898.369999999</v>
      </c>
      <c r="AB1016" s="191"/>
      <c r="AC1016" s="191"/>
      <c r="AD1016" s="192">
        <v>94.906216758198298</v>
      </c>
      <c r="AE1016" s="192"/>
    </row>
    <row r="1017" spans="2:31" ht="23.25" customHeight="1" x14ac:dyDescent="0.25">
      <c r="B1017" s="5"/>
      <c r="C1017" s="5"/>
      <c r="D1017" s="6"/>
      <c r="E1017" s="6"/>
      <c r="F1017" s="6"/>
      <c r="G1017" s="189" t="s">
        <v>135</v>
      </c>
      <c r="H1017" s="189"/>
      <c r="I1017" s="189"/>
      <c r="J1017" s="189"/>
      <c r="K1017" s="189"/>
      <c r="L1017" s="189"/>
      <c r="M1017" s="189"/>
      <c r="N1017" s="189"/>
      <c r="O1017" s="189"/>
      <c r="P1017" s="189"/>
      <c r="Q1017" s="189"/>
      <c r="R1017" s="190" t="s">
        <v>784</v>
      </c>
      <c r="S1017" s="190"/>
      <c r="T1017" s="190"/>
      <c r="U1017" s="4" t="s">
        <v>136</v>
      </c>
      <c r="V1017" s="190"/>
      <c r="W1017" s="190"/>
      <c r="X1017" s="191">
        <v>16996672</v>
      </c>
      <c r="Y1017" s="191"/>
      <c r="Z1017" s="191"/>
      <c r="AA1017" s="191">
        <v>16130898.369999999</v>
      </c>
      <c r="AB1017" s="191"/>
      <c r="AC1017" s="191"/>
      <c r="AD1017" s="192">
        <v>94.906216758198298</v>
      </c>
      <c r="AE1017" s="192"/>
    </row>
    <row r="1018" spans="2:31" ht="23.25" customHeight="1" x14ac:dyDescent="0.25">
      <c r="B1018" s="5"/>
      <c r="C1018" s="5"/>
      <c r="D1018" s="5"/>
      <c r="E1018" s="5"/>
      <c r="F1018" s="5"/>
      <c r="G1018" s="189" t="s">
        <v>137</v>
      </c>
      <c r="H1018" s="189"/>
      <c r="I1018" s="189"/>
      <c r="J1018" s="189"/>
      <c r="K1018" s="189"/>
      <c r="L1018" s="189"/>
      <c r="M1018" s="189"/>
      <c r="N1018" s="189"/>
      <c r="O1018" s="189"/>
      <c r="P1018" s="189"/>
      <c r="Q1018" s="189"/>
      <c r="R1018" s="190" t="s">
        <v>784</v>
      </c>
      <c r="S1018" s="190"/>
      <c r="T1018" s="190"/>
      <c r="U1018" s="4" t="s">
        <v>138</v>
      </c>
      <c r="V1018" s="190"/>
      <c r="W1018" s="190"/>
      <c r="X1018" s="191">
        <v>16996672</v>
      </c>
      <c r="Y1018" s="191"/>
      <c r="Z1018" s="191"/>
      <c r="AA1018" s="191">
        <v>16130898.369999999</v>
      </c>
      <c r="AB1018" s="191"/>
      <c r="AC1018" s="191"/>
      <c r="AD1018" s="192">
        <v>94.906216758198298</v>
      </c>
      <c r="AE1018" s="192"/>
    </row>
    <row r="1019" spans="2:31" ht="15" customHeight="1" x14ac:dyDescent="0.25">
      <c r="B1019" s="5"/>
      <c r="C1019" s="5"/>
      <c r="D1019" s="5"/>
      <c r="E1019" s="5"/>
      <c r="F1019" s="5"/>
      <c r="G1019" s="5"/>
      <c r="H1019" s="189" t="s">
        <v>91</v>
      </c>
      <c r="I1019" s="189"/>
      <c r="J1019" s="189"/>
      <c r="K1019" s="189"/>
      <c r="L1019" s="189"/>
      <c r="M1019" s="189"/>
      <c r="N1019" s="189"/>
      <c r="O1019" s="189"/>
      <c r="P1019" s="189"/>
      <c r="Q1019" s="189"/>
      <c r="R1019" s="190" t="s">
        <v>784</v>
      </c>
      <c r="S1019" s="190"/>
      <c r="T1019" s="190"/>
      <c r="U1019" s="4" t="s">
        <v>138</v>
      </c>
      <c r="V1019" s="190" t="s">
        <v>92</v>
      </c>
      <c r="W1019" s="190"/>
      <c r="X1019" s="191">
        <v>16996672</v>
      </c>
      <c r="Y1019" s="191"/>
      <c r="Z1019" s="191"/>
      <c r="AA1019" s="191">
        <v>16130898.369999999</v>
      </c>
      <c r="AB1019" s="191"/>
      <c r="AC1019" s="191"/>
      <c r="AD1019" s="192">
        <v>94.906216758198298</v>
      </c>
      <c r="AE1019" s="192"/>
    </row>
    <row r="1020" spans="2:31" ht="23.25" customHeight="1" x14ac:dyDescent="0.25">
      <c r="B1020" s="5"/>
      <c r="C1020" s="5"/>
      <c r="D1020" s="5"/>
      <c r="E1020" s="5"/>
      <c r="F1020" s="5"/>
      <c r="G1020" s="5"/>
      <c r="H1020" s="6"/>
      <c r="I1020" s="189" t="s">
        <v>93</v>
      </c>
      <c r="J1020" s="189"/>
      <c r="K1020" s="189"/>
      <c r="L1020" s="189"/>
      <c r="M1020" s="189"/>
      <c r="N1020" s="189"/>
      <c r="O1020" s="189"/>
      <c r="P1020" s="189"/>
      <c r="Q1020" s="189"/>
      <c r="R1020" s="190" t="s">
        <v>784</v>
      </c>
      <c r="S1020" s="190"/>
      <c r="T1020" s="190"/>
      <c r="U1020" s="4" t="s">
        <v>138</v>
      </c>
      <c r="V1020" s="190" t="s">
        <v>94</v>
      </c>
      <c r="W1020" s="190"/>
      <c r="X1020" s="191">
        <v>16996672</v>
      </c>
      <c r="Y1020" s="191"/>
      <c r="Z1020" s="191"/>
      <c r="AA1020" s="191">
        <v>16130898.369999999</v>
      </c>
      <c r="AB1020" s="191"/>
      <c r="AC1020" s="191"/>
      <c r="AD1020" s="192">
        <v>94.906216758198298</v>
      </c>
      <c r="AE1020" s="192"/>
    </row>
    <row r="1021" spans="2:31" ht="15" customHeight="1" x14ac:dyDescent="0.25">
      <c r="B1021" s="5"/>
      <c r="C1021" s="189" t="s">
        <v>785</v>
      </c>
      <c r="D1021" s="189"/>
      <c r="E1021" s="189"/>
      <c r="F1021" s="189"/>
      <c r="G1021" s="189"/>
      <c r="H1021" s="189"/>
      <c r="I1021" s="189"/>
      <c r="J1021" s="189"/>
      <c r="K1021" s="189"/>
      <c r="L1021" s="189"/>
      <c r="M1021" s="189"/>
      <c r="N1021" s="189"/>
      <c r="O1021" s="189"/>
      <c r="P1021" s="189"/>
      <c r="Q1021" s="189"/>
      <c r="R1021" s="190" t="s">
        <v>786</v>
      </c>
      <c r="S1021" s="190"/>
      <c r="T1021" s="190"/>
      <c r="U1021" s="4"/>
      <c r="V1021" s="190"/>
      <c r="W1021" s="190"/>
      <c r="X1021" s="191">
        <v>57754324.240000002</v>
      </c>
      <c r="Y1021" s="191"/>
      <c r="Z1021" s="191"/>
      <c r="AA1021" s="191">
        <v>53161976.159999996</v>
      </c>
      <c r="AB1021" s="191"/>
      <c r="AC1021" s="191"/>
      <c r="AD1021" s="192">
        <v>92.048477511542941</v>
      </c>
      <c r="AE1021" s="192"/>
    </row>
    <row r="1022" spans="2:31" ht="15" customHeight="1" x14ac:dyDescent="0.25">
      <c r="B1022" s="5"/>
      <c r="C1022" s="5"/>
      <c r="D1022" s="6"/>
      <c r="E1022" s="189" t="s">
        <v>55</v>
      </c>
      <c r="F1022" s="189"/>
      <c r="G1022" s="189"/>
      <c r="H1022" s="189"/>
      <c r="I1022" s="189"/>
      <c r="J1022" s="189"/>
      <c r="K1022" s="189"/>
      <c r="L1022" s="189"/>
      <c r="M1022" s="189"/>
      <c r="N1022" s="189"/>
      <c r="O1022" s="189"/>
      <c r="P1022" s="189"/>
      <c r="Q1022" s="189"/>
      <c r="R1022" s="190" t="s">
        <v>786</v>
      </c>
      <c r="S1022" s="190"/>
      <c r="T1022" s="190"/>
      <c r="U1022" s="4" t="s">
        <v>56</v>
      </c>
      <c r="V1022" s="190"/>
      <c r="W1022" s="190"/>
      <c r="X1022" s="191">
        <v>57701000</v>
      </c>
      <c r="Y1022" s="191"/>
      <c r="Z1022" s="191"/>
      <c r="AA1022" s="191">
        <v>53108651.920000002</v>
      </c>
      <c r="AB1022" s="191"/>
      <c r="AC1022" s="191"/>
      <c r="AD1022" s="192">
        <v>92.041129131210894</v>
      </c>
      <c r="AE1022" s="192"/>
    </row>
    <row r="1023" spans="2:31" ht="15" customHeight="1" x14ac:dyDescent="0.25">
      <c r="B1023" s="5"/>
      <c r="C1023" s="5"/>
      <c r="D1023" s="6"/>
      <c r="E1023" s="189" t="s">
        <v>57</v>
      </c>
      <c r="F1023" s="189"/>
      <c r="G1023" s="189"/>
      <c r="H1023" s="189"/>
      <c r="I1023" s="189"/>
      <c r="J1023" s="189"/>
      <c r="K1023" s="189"/>
      <c r="L1023" s="189"/>
      <c r="M1023" s="189"/>
      <c r="N1023" s="189"/>
      <c r="O1023" s="189"/>
      <c r="P1023" s="189"/>
      <c r="Q1023" s="189"/>
      <c r="R1023" s="190" t="s">
        <v>786</v>
      </c>
      <c r="S1023" s="190"/>
      <c r="T1023" s="190"/>
      <c r="U1023" s="4" t="s">
        <v>58</v>
      </c>
      <c r="V1023" s="190"/>
      <c r="W1023" s="190"/>
      <c r="X1023" s="191">
        <v>57701000</v>
      </c>
      <c r="Y1023" s="191"/>
      <c r="Z1023" s="191"/>
      <c r="AA1023" s="191">
        <v>53108651.920000002</v>
      </c>
      <c r="AB1023" s="191"/>
      <c r="AC1023" s="191"/>
      <c r="AD1023" s="192">
        <v>92.041129131210894</v>
      </c>
      <c r="AE1023" s="192"/>
    </row>
    <row r="1024" spans="2:31" ht="45.75" customHeight="1" x14ac:dyDescent="0.25">
      <c r="B1024" s="5"/>
      <c r="C1024" s="5"/>
      <c r="D1024" s="6"/>
      <c r="E1024" s="6"/>
      <c r="F1024" s="6"/>
      <c r="G1024" s="189" t="s">
        <v>59</v>
      </c>
      <c r="H1024" s="189"/>
      <c r="I1024" s="189"/>
      <c r="J1024" s="189"/>
      <c r="K1024" s="189"/>
      <c r="L1024" s="189"/>
      <c r="M1024" s="189"/>
      <c r="N1024" s="189"/>
      <c r="O1024" s="189"/>
      <c r="P1024" s="189"/>
      <c r="Q1024" s="189"/>
      <c r="R1024" s="190" t="s">
        <v>786</v>
      </c>
      <c r="S1024" s="190"/>
      <c r="T1024" s="190"/>
      <c r="U1024" s="4" t="s">
        <v>60</v>
      </c>
      <c r="V1024" s="190"/>
      <c r="W1024" s="190"/>
      <c r="X1024" s="191">
        <v>57701000</v>
      </c>
      <c r="Y1024" s="191"/>
      <c r="Z1024" s="191"/>
      <c r="AA1024" s="191">
        <v>53108651.920000002</v>
      </c>
      <c r="AB1024" s="191"/>
      <c r="AC1024" s="191"/>
      <c r="AD1024" s="192">
        <v>92.041129131210894</v>
      </c>
      <c r="AE1024" s="192"/>
    </row>
    <row r="1025" spans="2:31" ht="23.25" customHeight="1" x14ac:dyDescent="0.25">
      <c r="B1025" s="5"/>
      <c r="C1025" s="5"/>
      <c r="D1025" s="5"/>
      <c r="E1025" s="5"/>
      <c r="F1025" s="5"/>
      <c r="G1025" s="189" t="s">
        <v>787</v>
      </c>
      <c r="H1025" s="189"/>
      <c r="I1025" s="189"/>
      <c r="J1025" s="189"/>
      <c r="K1025" s="189"/>
      <c r="L1025" s="189"/>
      <c r="M1025" s="189"/>
      <c r="N1025" s="189"/>
      <c r="O1025" s="189"/>
      <c r="P1025" s="189"/>
      <c r="Q1025" s="189"/>
      <c r="R1025" s="190" t="s">
        <v>786</v>
      </c>
      <c r="S1025" s="190"/>
      <c r="T1025" s="190"/>
      <c r="U1025" s="4" t="s">
        <v>788</v>
      </c>
      <c r="V1025" s="190"/>
      <c r="W1025" s="190"/>
      <c r="X1025" s="191">
        <v>57701000</v>
      </c>
      <c r="Y1025" s="191"/>
      <c r="Z1025" s="191"/>
      <c r="AA1025" s="191">
        <v>53108651.920000002</v>
      </c>
      <c r="AB1025" s="191"/>
      <c r="AC1025" s="191"/>
      <c r="AD1025" s="192">
        <v>92.041129131210894</v>
      </c>
      <c r="AE1025" s="192"/>
    </row>
    <row r="1026" spans="2:31" ht="23.25" customHeight="1" x14ac:dyDescent="0.25">
      <c r="B1026" s="5"/>
      <c r="C1026" s="5"/>
      <c r="D1026" s="5"/>
      <c r="E1026" s="5"/>
      <c r="F1026" s="5"/>
      <c r="G1026" s="5"/>
      <c r="H1026" s="189" t="s">
        <v>29</v>
      </c>
      <c r="I1026" s="189"/>
      <c r="J1026" s="189"/>
      <c r="K1026" s="189"/>
      <c r="L1026" s="189"/>
      <c r="M1026" s="189"/>
      <c r="N1026" s="189"/>
      <c r="O1026" s="189"/>
      <c r="P1026" s="189"/>
      <c r="Q1026" s="189"/>
      <c r="R1026" s="190" t="s">
        <v>786</v>
      </c>
      <c r="S1026" s="190"/>
      <c r="T1026" s="190"/>
      <c r="U1026" s="4" t="s">
        <v>788</v>
      </c>
      <c r="V1026" s="190" t="s">
        <v>30</v>
      </c>
      <c r="W1026" s="190"/>
      <c r="X1026" s="191">
        <v>606513.61</v>
      </c>
      <c r="Y1026" s="191"/>
      <c r="Z1026" s="191"/>
      <c r="AA1026" s="191">
        <v>547388.63</v>
      </c>
      <c r="AB1026" s="191"/>
      <c r="AC1026" s="191"/>
      <c r="AD1026" s="192">
        <v>90.251664756541899</v>
      </c>
      <c r="AE1026" s="192"/>
    </row>
    <row r="1027" spans="2:31" ht="23.25" customHeight="1" x14ac:dyDescent="0.25">
      <c r="B1027" s="5"/>
      <c r="C1027" s="5"/>
      <c r="D1027" s="5"/>
      <c r="E1027" s="5"/>
      <c r="F1027" s="5"/>
      <c r="G1027" s="5"/>
      <c r="H1027" s="6"/>
      <c r="I1027" s="189" t="s">
        <v>31</v>
      </c>
      <c r="J1027" s="189"/>
      <c r="K1027" s="189"/>
      <c r="L1027" s="189"/>
      <c r="M1027" s="189"/>
      <c r="N1027" s="189"/>
      <c r="O1027" s="189"/>
      <c r="P1027" s="189"/>
      <c r="Q1027" s="189"/>
      <c r="R1027" s="190" t="s">
        <v>786</v>
      </c>
      <c r="S1027" s="190"/>
      <c r="T1027" s="190"/>
      <c r="U1027" s="4" t="s">
        <v>788</v>
      </c>
      <c r="V1027" s="190" t="s">
        <v>32</v>
      </c>
      <c r="W1027" s="190"/>
      <c r="X1027" s="191">
        <v>606513.61</v>
      </c>
      <c r="Y1027" s="191"/>
      <c r="Z1027" s="191"/>
      <c r="AA1027" s="191">
        <v>547388.63</v>
      </c>
      <c r="AB1027" s="191"/>
      <c r="AC1027" s="191"/>
      <c r="AD1027" s="192">
        <v>90.251664756541899</v>
      </c>
      <c r="AE1027" s="192"/>
    </row>
    <row r="1028" spans="2:31" ht="15" customHeight="1" x14ac:dyDescent="0.25">
      <c r="B1028" s="5"/>
      <c r="C1028" s="5"/>
      <c r="D1028" s="5"/>
      <c r="E1028" s="5"/>
      <c r="F1028" s="5"/>
      <c r="G1028" s="5"/>
      <c r="H1028" s="189" t="s">
        <v>91</v>
      </c>
      <c r="I1028" s="189"/>
      <c r="J1028" s="189"/>
      <c r="K1028" s="189"/>
      <c r="L1028" s="189"/>
      <c r="M1028" s="189"/>
      <c r="N1028" s="189"/>
      <c r="O1028" s="189"/>
      <c r="P1028" s="189"/>
      <c r="Q1028" s="189"/>
      <c r="R1028" s="190" t="s">
        <v>786</v>
      </c>
      <c r="S1028" s="190"/>
      <c r="T1028" s="190"/>
      <c r="U1028" s="4" t="s">
        <v>788</v>
      </c>
      <c r="V1028" s="190" t="s">
        <v>92</v>
      </c>
      <c r="W1028" s="190"/>
      <c r="X1028" s="191">
        <v>57094486.390000001</v>
      </c>
      <c r="Y1028" s="191"/>
      <c r="Z1028" s="191"/>
      <c r="AA1028" s="191">
        <v>52561263.289999999</v>
      </c>
      <c r="AB1028" s="191"/>
      <c r="AC1028" s="191"/>
      <c r="AD1028" s="192">
        <v>92.060138576193609</v>
      </c>
      <c r="AE1028" s="192"/>
    </row>
    <row r="1029" spans="2:31" ht="23.25" customHeight="1" x14ac:dyDescent="0.25">
      <c r="B1029" s="5"/>
      <c r="C1029" s="5"/>
      <c r="D1029" s="5"/>
      <c r="E1029" s="5"/>
      <c r="F1029" s="5"/>
      <c r="G1029" s="5"/>
      <c r="H1029" s="6"/>
      <c r="I1029" s="189" t="s">
        <v>93</v>
      </c>
      <c r="J1029" s="189"/>
      <c r="K1029" s="189"/>
      <c r="L1029" s="189"/>
      <c r="M1029" s="189"/>
      <c r="N1029" s="189"/>
      <c r="O1029" s="189"/>
      <c r="P1029" s="189"/>
      <c r="Q1029" s="189"/>
      <c r="R1029" s="190" t="s">
        <v>786</v>
      </c>
      <c r="S1029" s="190"/>
      <c r="T1029" s="190"/>
      <c r="U1029" s="4" t="s">
        <v>788</v>
      </c>
      <c r="V1029" s="190" t="s">
        <v>94</v>
      </c>
      <c r="W1029" s="190"/>
      <c r="X1029" s="191">
        <v>57094486.390000001</v>
      </c>
      <c r="Y1029" s="191"/>
      <c r="Z1029" s="191"/>
      <c r="AA1029" s="191">
        <v>52561263.289999999</v>
      </c>
      <c r="AB1029" s="191"/>
      <c r="AC1029" s="191"/>
      <c r="AD1029" s="192">
        <v>92.060138576193609</v>
      </c>
      <c r="AE1029" s="192"/>
    </row>
    <row r="1030" spans="2:31" ht="15" customHeight="1" x14ac:dyDescent="0.25">
      <c r="B1030" s="5"/>
      <c r="C1030" s="5"/>
      <c r="D1030" s="6"/>
      <c r="E1030" s="189" t="s">
        <v>283</v>
      </c>
      <c r="F1030" s="189"/>
      <c r="G1030" s="189"/>
      <c r="H1030" s="189"/>
      <c r="I1030" s="189"/>
      <c r="J1030" s="189"/>
      <c r="K1030" s="189"/>
      <c r="L1030" s="189"/>
      <c r="M1030" s="189"/>
      <c r="N1030" s="189"/>
      <c r="O1030" s="189"/>
      <c r="P1030" s="189"/>
      <c r="Q1030" s="189"/>
      <c r="R1030" s="190" t="s">
        <v>786</v>
      </c>
      <c r="S1030" s="190"/>
      <c r="T1030" s="190"/>
      <c r="U1030" s="4" t="s">
        <v>284</v>
      </c>
      <c r="V1030" s="190"/>
      <c r="W1030" s="190"/>
      <c r="X1030" s="191">
        <v>53324.24</v>
      </c>
      <c r="Y1030" s="191"/>
      <c r="Z1030" s="191"/>
      <c r="AA1030" s="191">
        <v>53324.24</v>
      </c>
      <c r="AB1030" s="191"/>
      <c r="AC1030" s="191"/>
      <c r="AD1030" s="192">
        <v>100</v>
      </c>
      <c r="AE1030" s="192"/>
    </row>
    <row r="1031" spans="2:31" ht="15" customHeight="1" x14ac:dyDescent="0.25">
      <c r="B1031" s="5"/>
      <c r="C1031" s="5"/>
      <c r="D1031" s="6"/>
      <c r="E1031" s="189" t="s">
        <v>305</v>
      </c>
      <c r="F1031" s="189"/>
      <c r="G1031" s="189"/>
      <c r="H1031" s="189"/>
      <c r="I1031" s="189"/>
      <c r="J1031" s="189"/>
      <c r="K1031" s="189"/>
      <c r="L1031" s="189"/>
      <c r="M1031" s="189"/>
      <c r="N1031" s="189"/>
      <c r="O1031" s="189"/>
      <c r="P1031" s="189"/>
      <c r="Q1031" s="189"/>
      <c r="R1031" s="190" t="s">
        <v>786</v>
      </c>
      <c r="S1031" s="190"/>
      <c r="T1031" s="190"/>
      <c r="U1031" s="4" t="s">
        <v>306</v>
      </c>
      <c r="V1031" s="190"/>
      <c r="W1031" s="190"/>
      <c r="X1031" s="191">
        <v>53324.24</v>
      </c>
      <c r="Y1031" s="191"/>
      <c r="Z1031" s="191"/>
      <c r="AA1031" s="191">
        <v>53324.24</v>
      </c>
      <c r="AB1031" s="191"/>
      <c r="AC1031" s="191"/>
      <c r="AD1031" s="192">
        <v>100</v>
      </c>
      <c r="AE1031" s="192"/>
    </row>
    <row r="1032" spans="2:31" ht="23.25" customHeight="1" x14ac:dyDescent="0.25">
      <c r="B1032" s="5"/>
      <c r="C1032" s="5"/>
      <c r="D1032" s="6"/>
      <c r="E1032" s="6"/>
      <c r="F1032" s="6"/>
      <c r="G1032" s="189" t="s">
        <v>789</v>
      </c>
      <c r="H1032" s="189"/>
      <c r="I1032" s="189"/>
      <c r="J1032" s="189"/>
      <c r="K1032" s="189"/>
      <c r="L1032" s="189"/>
      <c r="M1032" s="189"/>
      <c r="N1032" s="189"/>
      <c r="O1032" s="189"/>
      <c r="P1032" s="189"/>
      <c r="Q1032" s="189"/>
      <c r="R1032" s="190" t="s">
        <v>786</v>
      </c>
      <c r="S1032" s="190"/>
      <c r="T1032" s="190"/>
      <c r="U1032" s="4" t="s">
        <v>790</v>
      </c>
      <c r="V1032" s="190"/>
      <c r="W1032" s="190"/>
      <c r="X1032" s="191">
        <v>53324.24</v>
      </c>
      <c r="Y1032" s="191"/>
      <c r="Z1032" s="191"/>
      <c r="AA1032" s="191">
        <v>53324.24</v>
      </c>
      <c r="AB1032" s="191"/>
      <c r="AC1032" s="191"/>
      <c r="AD1032" s="192">
        <v>100</v>
      </c>
      <c r="AE1032" s="192"/>
    </row>
    <row r="1033" spans="2:31" ht="23.25" customHeight="1" x14ac:dyDescent="0.25">
      <c r="B1033" s="5"/>
      <c r="C1033" s="5"/>
      <c r="D1033" s="5"/>
      <c r="E1033" s="5"/>
      <c r="F1033" s="5"/>
      <c r="G1033" s="189" t="s">
        <v>791</v>
      </c>
      <c r="H1033" s="189"/>
      <c r="I1033" s="189"/>
      <c r="J1033" s="189"/>
      <c r="K1033" s="189"/>
      <c r="L1033" s="189"/>
      <c r="M1033" s="189"/>
      <c r="N1033" s="189"/>
      <c r="O1033" s="189"/>
      <c r="P1033" s="189"/>
      <c r="Q1033" s="189"/>
      <c r="R1033" s="190" t="s">
        <v>786</v>
      </c>
      <c r="S1033" s="190"/>
      <c r="T1033" s="190"/>
      <c r="U1033" s="4" t="s">
        <v>792</v>
      </c>
      <c r="V1033" s="190"/>
      <c r="W1033" s="190"/>
      <c r="X1033" s="191">
        <v>53324.24</v>
      </c>
      <c r="Y1033" s="191"/>
      <c r="Z1033" s="191"/>
      <c r="AA1033" s="191">
        <v>53324.24</v>
      </c>
      <c r="AB1033" s="191"/>
      <c r="AC1033" s="191"/>
      <c r="AD1033" s="192">
        <v>100</v>
      </c>
      <c r="AE1033" s="192"/>
    </row>
    <row r="1034" spans="2:31" ht="15" customHeight="1" x14ac:dyDescent="0.25">
      <c r="B1034" s="5"/>
      <c r="C1034" s="5"/>
      <c r="D1034" s="5"/>
      <c r="E1034" s="5"/>
      <c r="F1034" s="5"/>
      <c r="G1034" s="5"/>
      <c r="H1034" s="189" t="s">
        <v>91</v>
      </c>
      <c r="I1034" s="189"/>
      <c r="J1034" s="189"/>
      <c r="K1034" s="189"/>
      <c r="L1034" s="189"/>
      <c r="M1034" s="189"/>
      <c r="N1034" s="189"/>
      <c r="O1034" s="189"/>
      <c r="P1034" s="189"/>
      <c r="Q1034" s="189"/>
      <c r="R1034" s="190" t="s">
        <v>786</v>
      </c>
      <c r="S1034" s="190"/>
      <c r="T1034" s="190"/>
      <c r="U1034" s="4" t="s">
        <v>792</v>
      </c>
      <c r="V1034" s="190" t="s">
        <v>92</v>
      </c>
      <c r="W1034" s="190"/>
      <c r="X1034" s="191">
        <v>53324.24</v>
      </c>
      <c r="Y1034" s="191"/>
      <c r="Z1034" s="191"/>
      <c r="AA1034" s="191">
        <v>53324.24</v>
      </c>
      <c r="AB1034" s="191"/>
      <c r="AC1034" s="191"/>
      <c r="AD1034" s="192">
        <v>100</v>
      </c>
      <c r="AE1034" s="192"/>
    </row>
    <row r="1035" spans="2:31" ht="23.25" customHeight="1" x14ac:dyDescent="0.25">
      <c r="B1035" s="5"/>
      <c r="C1035" s="5"/>
      <c r="D1035" s="5"/>
      <c r="E1035" s="5"/>
      <c r="F1035" s="5"/>
      <c r="G1035" s="5"/>
      <c r="H1035" s="6"/>
      <c r="I1035" s="189" t="s">
        <v>93</v>
      </c>
      <c r="J1035" s="189"/>
      <c r="K1035" s="189"/>
      <c r="L1035" s="189"/>
      <c r="M1035" s="189"/>
      <c r="N1035" s="189"/>
      <c r="O1035" s="189"/>
      <c r="P1035" s="189"/>
      <c r="Q1035" s="189"/>
      <c r="R1035" s="190" t="s">
        <v>786</v>
      </c>
      <c r="S1035" s="190"/>
      <c r="T1035" s="190"/>
      <c r="U1035" s="4" t="s">
        <v>792</v>
      </c>
      <c r="V1035" s="190" t="s">
        <v>94</v>
      </c>
      <c r="W1035" s="190"/>
      <c r="X1035" s="191">
        <v>53324.24</v>
      </c>
      <c r="Y1035" s="191"/>
      <c r="Z1035" s="191"/>
      <c r="AA1035" s="191">
        <v>53324.24</v>
      </c>
      <c r="AB1035" s="191"/>
      <c r="AC1035" s="191"/>
      <c r="AD1035" s="192">
        <v>100</v>
      </c>
      <c r="AE1035" s="192"/>
    </row>
    <row r="1036" spans="2:31" ht="15" customHeight="1" x14ac:dyDescent="0.25">
      <c r="B1036" s="5"/>
      <c r="C1036" s="189" t="s">
        <v>793</v>
      </c>
      <c r="D1036" s="189"/>
      <c r="E1036" s="189"/>
      <c r="F1036" s="189"/>
      <c r="G1036" s="189"/>
      <c r="H1036" s="189"/>
      <c r="I1036" s="189"/>
      <c r="J1036" s="189"/>
      <c r="K1036" s="189"/>
      <c r="L1036" s="189"/>
      <c r="M1036" s="189"/>
      <c r="N1036" s="189"/>
      <c r="O1036" s="189"/>
      <c r="P1036" s="189"/>
      <c r="Q1036" s="189"/>
      <c r="R1036" s="190" t="s">
        <v>794</v>
      </c>
      <c r="S1036" s="190"/>
      <c r="T1036" s="190"/>
      <c r="U1036" s="4"/>
      <c r="V1036" s="190"/>
      <c r="W1036" s="190"/>
      <c r="X1036" s="191">
        <v>76499924.150000006</v>
      </c>
      <c r="Y1036" s="191"/>
      <c r="Z1036" s="191"/>
      <c r="AA1036" s="191">
        <v>70347545.090000004</v>
      </c>
      <c r="AB1036" s="191"/>
      <c r="AC1036" s="191"/>
      <c r="AD1036" s="192">
        <v>91.957666457372554</v>
      </c>
      <c r="AE1036" s="192"/>
    </row>
    <row r="1037" spans="2:31" ht="15" customHeight="1" x14ac:dyDescent="0.25">
      <c r="B1037" s="5"/>
      <c r="C1037" s="5"/>
      <c r="D1037" s="6"/>
      <c r="E1037" s="189" t="s">
        <v>47</v>
      </c>
      <c r="F1037" s="189"/>
      <c r="G1037" s="189"/>
      <c r="H1037" s="189"/>
      <c r="I1037" s="189"/>
      <c r="J1037" s="189"/>
      <c r="K1037" s="189"/>
      <c r="L1037" s="189"/>
      <c r="M1037" s="189"/>
      <c r="N1037" s="189"/>
      <c r="O1037" s="189"/>
      <c r="P1037" s="189"/>
      <c r="Q1037" s="189"/>
      <c r="R1037" s="190" t="s">
        <v>794</v>
      </c>
      <c r="S1037" s="190"/>
      <c r="T1037" s="190"/>
      <c r="U1037" s="4" t="s">
        <v>48</v>
      </c>
      <c r="V1037" s="190"/>
      <c r="W1037" s="190"/>
      <c r="X1037" s="191">
        <v>36189000</v>
      </c>
      <c r="Y1037" s="191"/>
      <c r="Z1037" s="191"/>
      <c r="AA1037" s="191">
        <v>31264422.27</v>
      </c>
      <c r="AB1037" s="191"/>
      <c r="AC1037" s="191"/>
      <c r="AD1037" s="192">
        <v>86.392059106358289</v>
      </c>
      <c r="AE1037" s="192"/>
    </row>
    <row r="1038" spans="2:31" ht="15" customHeight="1" x14ac:dyDescent="0.25">
      <c r="B1038" s="5"/>
      <c r="C1038" s="5"/>
      <c r="D1038" s="6"/>
      <c r="E1038" s="189" t="s">
        <v>123</v>
      </c>
      <c r="F1038" s="189"/>
      <c r="G1038" s="189"/>
      <c r="H1038" s="189"/>
      <c r="I1038" s="189"/>
      <c r="J1038" s="189"/>
      <c r="K1038" s="189"/>
      <c r="L1038" s="189"/>
      <c r="M1038" s="189"/>
      <c r="N1038" s="189"/>
      <c r="O1038" s="189"/>
      <c r="P1038" s="189"/>
      <c r="Q1038" s="189"/>
      <c r="R1038" s="190" t="s">
        <v>794</v>
      </c>
      <c r="S1038" s="190"/>
      <c r="T1038" s="190"/>
      <c r="U1038" s="4" t="s">
        <v>124</v>
      </c>
      <c r="V1038" s="190"/>
      <c r="W1038" s="190"/>
      <c r="X1038" s="191">
        <v>36189000</v>
      </c>
      <c r="Y1038" s="191"/>
      <c r="Z1038" s="191"/>
      <c r="AA1038" s="191">
        <v>31264422.27</v>
      </c>
      <c r="AB1038" s="191"/>
      <c r="AC1038" s="191"/>
      <c r="AD1038" s="192">
        <v>86.392059106358289</v>
      </c>
      <c r="AE1038" s="192"/>
    </row>
    <row r="1039" spans="2:31" ht="34.5" customHeight="1" x14ac:dyDescent="0.25">
      <c r="B1039" s="5"/>
      <c r="C1039" s="5"/>
      <c r="D1039" s="6"/>
      <c r="E1039" s="6"/>
      <c r="F1039" s="6"/>
      <c r="G1039" s="189" t="s">
        <v>125</v>
      </c>
      <c r="H1039" s="189"/>
      <c r="I1039" s="189"/>
      <c r="J1039" s="189"/>
      <c r="K1039" s="189"/>
      <c r="L1039" s="189"/>
      <c r="M1039" s="189"/>
      <c r="N1039" s="189"/>
      <c r="O1039" s="189"/>
      <c r="P1039" s="189"/>
      <c r="Q1039" s="189"/>
      <c r="R1039" s="190" t="s">
        <v>794</v>
      </c>
      <c r="S1039" s="190"/>
      <c r="T1039" s="190"/>
      <c r="U1039" s="4" t="s">
        <v>126</v>
      </c>
      <c r="V1039" s="190"/>
      <c r="W1039" s="190"/>
      <c r="X1039" s="191">
        <v>36189000</v>
      </c>
      <c r="Y1039" s="191"/>
      <c r="Z1039" s="191"/>
      <c r="AA1039" s="191">
        <v>31264422.27</v>
      </c>
      <c r="AB1039" s="191"/>
      <c r="AC1039" s="191"/>
      <c r="AD1039" s="192">
        <v>86.392059106358289</v>
      </c>
      <c r="AE1039" s="192"/>
    </row>
    <row r="1040" spans="2:31" ht="45.75" customHeight="1" x14ac:dyDescent="0.25">
      <c r="B1040" s="5"/>
      <c r="C1040" s="5"/>
      <c r="D1040" s="5"/>
      <c r="E1040" s="5"/>
      <c r="F1040" s="5"/>
      <c r="G1040" s="189" t="s">
        <v>127</v>
      </c>
      <c r="H1040" s="189"/>
      <c r="I1040" s="189"/>
      <c r="J1040" s="189"/>
      <c r="K1040" s="189"/>
      <c r="L1040" s="189"/>
      <c r="M1040" s="189"/>
      <c r="N1040" s="189"/>
      <c r="O1040" s="189"/>
      <c r="P1040" s="189"/>
      <c r="Q1040" s="189"/>
      <c r="R1040" s="190" t="s">
        <v>794</v>
      </c>
      <c r="S1040" s="190"/>
      <c r="T1040" s="190"/>
      <c r="U1040" s="4" t="s">
        <v>128</v>
      </c>
      <c r="V1040" s="190"/>
      <c r="W1040" s="190"/>
      <c r="X1040" s="191">
        <v>36189000</v>
      </c>
      <c r="Y1040" s="191"/>
      <c r="Z1040" s="191"/>
      <c r="AA1040" s="191">
        <v>31264422.27</v>
      </c>
      <c r="AB1040" s="191"/>
      <c r="AC1040" s="191"/>
      <c r="AD1040" s="192">
        <v>86.392059106358289</v>
      </c>
      <c r="AE1040" s="192"/>
    </row>
    <row r="1041" spans="2:31" ht="23.25" customHeight="1" x14ac:dyDescent="0.25">
      <c r="B1041" s="5"/>
      <c r="C1041" s="5"/>
      <c r="D1041" s="5"/>
      <c r="E1041" s="5"/>
      <c r="F1041" s="5"/>
      <c r="G1041" s="5"/>
      <c r="H1041" s="189" t="s">
        <v>29</v>
      </c>
      <c r="I1041" s="189"/>
      <c r="J1041" s="189"/>
      <c r="K1041" s="189"/>
      <c r="L1041" s="189"/>
      <c r="M1041" s="189"/>
      <c r="N1041" s="189"/>
      <c r="O1041" s="189"/>
      <c r="P1041" s="189"/>
      <c r="Q1041" s="189"/>
      <c r="R1041" s="190" t="s">
        <v>794</v>
      </c>
      <c r="S1041" s="190"/>
      <c r="T1041" s="190"/>
      <c r="U1041" s="4" t="s">
        <v>128</v>
      </c>
      <c r="V1041" s="190" t="s">
        <v>30</v>
      </c>
      <c r="W1041" s="190"/>
      <c r="X1041" s="191">
        <v>358000</v>
      </c>
      <c r="Y1041" s="191"/>
      <c r="Z1041" s="191"/>
      <c r="AA1041" s="191">
        <v>219098.76</v>
      </c>
      <c r="AB1041" s="191"/>
      <c r="AC1041" s="191"/>
      <c r="AD1041" s="192">
        <v>61.20077094972067</v>
      </c>
      <c r="AE1041" s="192"/>
    </row>
    <row r="1042" spans="2:31" ht="23.25" customHeight="1" x14ac:dyDescent="0.25">
      <c r="B1042" s="5"/>
      <c r="C1042" s="5"/>
      <c r="D1042" s="5"/>
      <c r="E1042" s="5"/>
      <c r="F1042" s="5"/>
      <c r="G1042" s="5"/>
      <c r="H1042" s="6"/>
      <c r="I1042" s="189" t="s">
        <v>31</v>
      </c>
      <c r="J1042" s="189"/>
      <c r="K1042" s="189"/>
      <c r="L1042" s="189"/>
      <c r="M1042" s="189"/>
      <c r="N1042" s="189"/>
      <c r="O1042" s="189"/>
      <c r="P1042" s="189"/>
      <c r="Q1042" s="189"/>
      <c r="R1042" s="190" t="s">
        <v>794</v>
      </c>
      <c r="S1042" s="190"/>
      <c r="T1042" s="190"/>
      <c r="U1042" s="4" t="s">
        <v>128</v>
      </c>
      <c r="V1042" s="190" t="s">
        <v>32</v>
      </c>
      <c r="W1042" s="190"/>
      <c r="X1042" s="191">
        <v>358000</v>
      </c>
      <c r="Y1042" s="191"/>
      <c r="Z1042" s="191"/>
      <c r="AA1042" s="191">
        <v>219098.76</v>
      </c>
      <c r="AB1042" s="191"/>
      <c r="AC1042" s="191"/>
      <c r="AD1042" s="192">
        <v>61.20077094972067</v>
      </c>
      <c r="AE1042" s="192"/>
    </row>
    <row r="1043" spans="2:31" ht="15" customHeight="1" x14ac:dyDescent="0.25">
      <c r="B1043" s="5"/>
      <c r="C1043" s="5"/>
      <c r="D1043" s="5"/>
      <c r="E1043" s="5"/>
      <c r="F1043" s="5"/>
      <c r="G1043" s="5"/>
      <c r="H1043" s="189" t="s">
        <v>91</v>
      </c>
      <c r="I1043" s="189"/>
      <c r="J1043" s="189"/>
      <c r="K1043" s="189"/>
      <c r="L1043" s="189"/>
      <c r="M1043" s="189"/>
      <c r="N1043" s="189"/>
      <c r="O1043" s="189"/>
      <c r="P1043" s="189"/>
      <c r="Q1043" s="189"/>
      <c r="R1043" s="190" t="s">
        <v>794</v>
      </c>
      <c r="S1043" s="190"/>
      <c r="T1043" s="190"/>
      <c r="U1043" s="4" t="s">
        <v>128</v>
      </c>
      <c r="V1043" s="190" t="s">
        <v>92</v>
      </c>
      <c r="W1043" s="190"/>
      <c r="X1043" s="191">
        <v>35831000</v>
      </c>
      <c r="Y1043" s="191"/>
      <c r="Z1043" s="191"/>
      <c r="AA1043" s="191">
        <v>31045323.510000002</v>
      </c>
      <c r="AB1043" s="191"/>
      <c r="AC1043" s="191"/>
      <c r="AD1043" s="192">
        <v>86.643754039797955</v>
      </c>
      <c r="AE1043" s="192"/>
    </row>
    <row r="1044" spans="2:31" ht="15" customHeight="1" x14ac:dyDescent="0.25">
      <c r="B1044" s="5"/>
      <c r="C1044" s="5"/>
      <c r="D1044" s="5"/>
      <c r="E1044" s="5"/>
      <c r="F1044" s="5"/>
      <c r="G1044" s="5"/>
      <c r="H1044" s="6"/>
      <c r="I1044" s="189" t="s">
        <v>795</v>
      </c>
      <c r="J1044" s="189"/>
      <c r="K1044" s="189"/>
      <c r="L1044" s="189"/>
      <c r="M1044" s="189"/>
      <c r="N1044" s="189"/>
      <c r="O1044" s="189"/>
      <c r="P1044" s="189"/>
      <c r="Q1044" s="189"/>
      <c r="R1044" s="190" t="s">
        <v>794</v>
      </c>
      <c r="S1044" s="190"/>
      <c r="T1044" s="190"/>
      <c r="U1044" s="4" t="s">
        <v>128</v>
      </c>
      <c r="V1044" s="190" t="s">
        <v>796</v>
      </c>
      <c r="W1044" s="190"/>
      <c r="X1044" s="191">
        <v>35831000</v>
      </c>
      <c r="Y1044" s="191"/>
      <c r="Z1044" s="191"/>
      <c r="AA1044" s="191">
        <v>31045323.510000002</v>
      </c>
      <c r="AB1044" s="191"/>
      <c r="AC1044" s="191"/>
      <c r="AD1044" s="192">
        <v>86.643754039797955</v>
      </c>
      <c r="AE1044" s="192"/>
    </row>
    <row r="1045" spans="2:31" ht="15" customHeight="1" x14ac:dyDescent="0.25">
      <c r="B1045" s="5"/>
      <c r="C1045" s="5"/>
      <c r="D1045" s="6"/>
      <c r="E1045" s="189" t="s">
        <v>63</v>
      </c>
      <c r="F1045" s="189"/>
      <c r="G1045" s="189"/>
      <c r="H1045" s="189"/>
      <c r="I1045" s="189"/>
      <c r="J1045" s="189"/>
      <c r="K1045" s="189"/>
      <c r="L1045" s="189"/>
      <c r="M1045" s="189"/>
      <c r="N1045" s="189"/>
      <c r="O1045" s="189"/>
      <c r="P1045" s="189"/>
      <c r="Q1045" s="189"/>
      <c r="R1045" s="190" t="s">
        <v>794</v>
      </c>
      <c r="S1045" s="190"/>
      <c r="T1045" s="190"/>
      <c r="U1045" s="4" t="s">
        <v>64</v>
      </c>
      <c r="V1045" s="190"/>
      <c r="W1045" s="190"/>
      <c r="X1045" s="191">
        <v>40310924.149999999</v>
      </c>
      <c r="Y1045" s="191"/>
      <c r="Z1045" s="191"/>
      <c r="AA1045" s="191">
        <v>39083122.82</v>
      </c>
      <c r="AB1045" s="191"/>
      <c r="AC1045" s="191"/>
      <c r="AD1045" s="192">
        <v>96.954172210413091</v>
      </c>
      <c r="AE1045" s="192"/>
    </row>
    <row r="1046" spans="2:31" ht="15" customHeight="1" x14ac:dyDescent="0.25">
      <c r="B1046" s="5"/>
      <c r="C1046" s="5"/>
      <c r="D1046" s="6"/>
      <c r="E1046" s="189" t="s">
        <v>797</v>
      </c>
      <c r="F1046" s="189"/>
      <c r="G1046" s="189"/>
      <c r="H1046" s="189"/>
      <c r="I1046" s="189"/>
      <c r="J1046" s="189"/>
      <c r="K1046" s="189"/>
      <c r="L1046" s="189"/>
      <c r="M1046" s="189"/>
      <c r="N1046" s="189"/>
      <c r="O1046" s="189"/>
      <c r="P1046" s="189"/>
      <c r="Q1046" s="189"/>
      <c r="R1046" s="190" t="s">
        <v>794</v>
      </c>
      <c r="S1046" s="190"/>
      <c r="T1046" s="190"/>
      <c r="U1046" s="4" t="s">
        <v>798</v>
      </c>
      <c r="V1046" s="190"/>
      <c r="W1046" s="190"/>
      <c r="X1046" s="191">
        <v>7229924.1500000004</v>
      </c>
      <c r="Y1046" s="191"/>
      <c r="Z1046" s="191"/>
      <c r="AA1046" s="191">
        <v>7229825.4000000004</v>
      </c>
      <c r="AB1046" s="191"/>
      <c r="AC1046" s="191"/>
      <c r="AD1046" s="192">
        <v>99.998634148879688</v>
      </c>
      <c r="AE1046" s="192"/>
    </row>
    <row r="1047" spans="2:31" ht="34.5" customHeight="1" x14ac:dyDescent="0.25">
      <c r="B1047" s="5"/>
      <c r="C1047" s="5"/>
      <c r="D1047" s="6"/>
      <c r="E1047" s="6"/>
      <c r="F1047" s="6"/>
      <c r="G1047" s="189" t="s">
        <v>799</v>
      </c>
      <c r="H1047" s="189"/>
      <c r="I1047" s="189"/>
      <c r="J1047" s="189"/>
      <c r="K1047" s="189"/>
      <c r="L1047" s="189"/>
      <c r="M1047" s="189"/>
      <c r="N1047" s="189"/>
      <c r="O1047" s="189"/>
      <c r="P1047" s="189"/>
      <c r="Q1047" s="189"/>
      <c r="R1047" s="190" t="s">
        <v>794</v>
      </c>
      <c r="S1047" s="190"/>
      <c r="T1047" s="190"/>
      <c r="U1047" s="4" t="s">
        <v>800</v>
      </c>
      <c r="V1047" s="190"/>
      <c r="W1047" s="190"/>
      <c r="X1047" s="191">
        <v>7229924.1500000004</v>
      </c>
      <c r="Y1047" s="191"/>
      <c r="Z1047" s="191"/>
      <c r="AA1047" s="191">
        <v>7229825.4000000004</v>
      </c>
      <c r="AB1047" s="191"/>
      <c r="AC1047" s="191"/>
      <c r="AD1047" s="192">
        <v>99.998634148879688</v>
      </c>
      <c r="AE1047" s="192"/>
    </row>
    <row r="1048" spans="2:31" ht="15" customHeight="1" x14ac:dyDescent="0.25">
      <c r="B1048" s="5"/>
      <c r="C1048" s="5"/>
      <c r="D1048" s="5"/>
      <c r="E1048" s="5"/>
      <c r="F1048" s="5"/>
      <c r="G1048" s="189" t="s">
        <v>801</v>
      </c>
      <c r="H1048" s="189"/>
      <c r="I1048" s="189"/>
      <c r="J1048" s="189"/>
      <c r="K1048" s="189"/>
      <c r="L1048" s="189"/>
      <c r="M1048" s="189"/>
      <c r="N1048" s="189"/>
      <c r="O1048" s="189"/>
      <c r="P1048" s="189"/>
      <c r="Q1048" s="189"/>
      <c r="R1048" s="190" t="s">
        <v>794</v>
      </c>
      <c r="S1048" s="190"/>
      <c r="T1048" s="190"/>
      <c r="U1048" s="4" t="s">
        <v>802</v>
      </c>
      <c r="V1048" s="190"/>
      <c r="W1048" s="190"/>
      <c r="X1048" s="191">
        <v>7229924.1500000004</v>
      </c>
      <c r="Y1048" s="191"/>
      <c r="Z1048" s="191"/>
      <c r="AA1048" s="191">
        <v>7229825.4000000004</v>
      </c>
      <c r="AB1048" s="191"/>
      <c r="AC1048" s="191"/>
      <c r="AD1048" s="192">
        <v>99.998634148879688</v>
      </c>
      <c r="AE1048" s="192"/>
    </row>
    <row r="1049" spans="2:31" ht="15" customHeight="1" x14ac:dyDescent="0.25">
      <c r="B1049" s="5"/>
      <c r="C1049" s="5"/>
      <c r="D1049" s="5"/>
      <c r="E1049" s="5"/>
      <c r="F1049" s="5"/>
      <c r="G1049" s="5"/>
      <c r="H1049" s="189" t="s">
        <v>91</v>
      </c>
      <c r="I1049" s="189"/>
      <c r="J1049" s="189"/>
      <c r="K1049" s="189"/>
      <c r="L1049" s="189"/>
      <c r="M1049" s="189"/>
      <c r="N1049" s="189"/>
      <c r="O1049" s="189"/>
      <c r="P1049" s="189"/>
      <c r="Q1049" s="189"/>
      <c r="R1049" s="190" t="s">
        <v>794</v>
      </c>
      <c r="S1049" s="190"/>
      <c r="T1049" s="190"/>
      <c r="U1049" s="4" t="s">
        <v>802</v>
      </c>
      <c r="V1049" s="190" t="s">
        <v>92</v>
      </c>
      <c r="W1049" s="190"/>
      <c r="X1049" s="191">
        <v>7229924.1500000004</v>
      </c>
      <c r="Y1049" s="191"/>
      <c r="Z1049" s="191"/>
      <c r="AA1049" s="191">
        <v>7229825.4000000004</v>
      </c>
      <c r="AB1049" s="191"/>
      <c r="AC1049" s="191"/>
      <c r="AD1049" s="192">
        <v>99.998634148879688</v>
      </c>
      <c r="AE1049" s="192"/>
    </row>
    <row r="1050" spans="2:31" ht="23.25" customHeight="1" x14ac:dyDescent="0.25">
      <c r="B1050" s="5"/>
      <c r="C1050" s="5"/>
      <c r="D1050" s="5"/>
      <c r="E1050" s="5"/>
      <c r="F1050" s="5"/>
      <c r="G1050" s="5"/>
      <c r="H1050" s="6"/>
      <c r="I1050" s="189" t="s">
        <v>93</v>
      </c>
      <c r="J1050" s="189"/>
      <c r="K1050" s="189"/>
      <c r="L1050" s="189"/>
      <c r="M1050" s="189"/>
      <c r="N1050" s="189"/>
      <c r="O1050" s="189"/>
      <c r="P1050" s="189"/>
      <c r="Q1050" s="189"/>
      <c r="R1050" s="190" t="s">
        <v>794</v>
      </c>
      <c r="S1050" s="190"/>
      <c r="T1050" s="190"/>
      <c r="U1050" s="4" t="s">
        <v>802</v>
      </c>
      <c r="V1050" s="190" t="s">
        <v>94</v>
      </c>
      <c r="W1050" s="190"/>
      <c r="X1050" s="191">
        <v>7229924.1500000004</v>
      </c>
      <c r="Y1050" s="191"/>
      <c r="Z1050" s="191"/>
      <c r="AA1050" s="191">
        <v>7229825.4000000004</v>
      </c>
      <c r="AB1050" s="191"/>
      <c r="AC1050" s="191"/>
      <c r="AD1050" s="192">
        <v>99.998634148879688</v>
      </c>
      <c r="AE1050" s="192"/>
    </row>
    <row r="1051" spans="2:31" ht="34.5" customHeight="1" x14ac:dyDescent="0.25">
      <c r="B1051" s="5"/>
      <c r="C1051" s="5"/>
      <c r="D1051" s="6"/>
      <c r="E1051" s="189" t="s">
        <v>803</v>
      </c>
      <c r="F1051" s="189"/>
      <c r="G1051" s="189"/>
      <c r="H1051" s="189"/>
      <c r="I1051" s="189"/>
      <c r="J1051" s="189"/>
      <c r="K1051" s="189"/>
      <c r="L1051" s="189"/>
      <c r="M1051" s="189"/>
      <c r="N1051" s="189"/>
      <c r="O1051" s="189"/>
      <c r="P1051" s="189"/>
      <c r="Q1051" s="189"/>
      <c r="R1051" s="190" t="s">
        <v>794</v>
      </c>
      <c r="S1051" s="190"/>
      <c r="T1051" s="190"/>
      <c r="U1051" s="4" t="s">
        <v>804</v>
      </c>
      <c r="V1051" s="190"/>
      <c r="W1051" s="190"/>
      <c r="X1051" s="191">
        <v>33081000</v>
      </c>
      <c r="Y1051" s="191"/>
      <c r="Z1051" s="191"/>
      <c r="AA1051" s="191">
        <v>31853297.420000002</v>
      </c>
      <c r="AB1051" s="191"/>
      <c r="AC1051" s="191"/>
      <c r="AD1051" s="192">
        <v>96.288798464375319</v>
      </c>
      <c r="AE1051" s="192"/>
    </row>
    <row r="1052" spans="2:31" ht="45.75" customHeight="1" x14ac:dyDescent="0.25">
      <c r="B1052" s="5"/>
      <c r="C1052" s="5"/>
      <c r="D1052" s="6"/>
      <c r="E1052" s="6"/>
      <c r="F1052" s="6"/>
      <c r="G1052" s="189" t="s">
        <v>805</v>
      </c>
      <c r="H1052" s="189"/>
      <c r="I1052" s="189"/>
      <c r="J1052" s="189"/>
      <c r="K1052" s="189"/>
      <c r="L1052" s="189"/>
      <c r="M1052" s="189"/>
      <c r="N1052" s="189"/>
      <c r="O1052" s="189"/>
      <c r="P1052" s="189"/>
      <c r="Q1052" s="189"/>
      <c r="R1052" s="190" t="s">
        <v>794</v>
      </c>
      <c r="S1052" s="190"/>
      <c r="T1052" s="190"/>
      <c r="U1052" s="4" t="s">
        <v>806</v>
      </c>
      <c r="V1052" s="190"/>
      <c r="W1052" s="190"/>
      <c r="X1052" s="191">
        <v>33081000</v>
      </c>
      <c r="Y1052" s="191"/>
      <c r="Z1052" s="191"/>
      <c r="AA1052" s="191">
        <v>31853297.420000002</v>
      </c>
      <c r="AB1052" s="191"/>
      <c r="AC1052" s="191"/>
      <c r="AD1052" s="192">
        <v>96.288798464375319</v>
      </c>
      <c r="AE1052" s="192"/>
    </row>
    <row r="1053" spans="2:31" ht="45.75" customHeight="1" x14ac:dyDescent="0.25">
      <c r="B1053" s="5"/>
      <c r="C1053" s="5"/>
      <c r="D1053" s="5"/>
      <c r="E1053" s="5"/>
      <c r="F1053" s="5"/>
      <c r="G1053" s="189" t="s">
        <v>807</v>
      </c>
      <c r="H1053" s="189"/>
      <c r="I1053" s="189"/>
      <c r="J1053" s="189"/>
      <c r="K1053" s="189"/>
      <c r="L1053" s="189"/>
      <c r="M1053" s="189"/>
      <c r="N1053" s="189"/>
      <c r="O1053" s="189"/>
      <c r="P1053" s="189"/>
      <c r="Q1053" s="189"/>
      <c r="R1053" s="190" t="s">
        <v>794</v>
      </c>
      <c r="S1053" s="190"/>
      <c r="T1053" s="190"/>
      <c r="U1053" s="4" t="s">
        <v>808</v>
      </c>
      <c r="V1053" s="190"/>
      <c r="W1053" s="190"/>
      <c r="X1053" s="191">
        <v>33081000</v>
      </c>
      <c r="Y1053" s="191"/>
      <c r="Z1053" s="191"/>
      <c r="AA1053" s="191">
        <v>31853297.420000002</v>
      </c>
      <c r="AB1053" s="191"/>
      <c r="AC1053" s="191"/>
      <c r="AD1053" s="192">
        <v>96.288798464375319</v>
      </c>
      <c r="AE1053" s="192"/>
    </row>
    <row r="1054" spans="2:31" ht="23.25" customHeight="1" x14ac:dyDescent="0.25">
      <c r="B1054" s="5"/>
      <c r="C1054" s="5"/>
      <c r="D1054" s="5"/>
      <c r="E1054" s="5"/>
      <c r="F1054" s="5"/>
      <c r="G1054" s="5"/>
      <c r="H1054" s="189" t="s">
        <v>411</v>
      </c>
      <c r="I1054" s="189"/>
      <c r="J1054" s="189"/>
      <c r="K1054" s="189"/>
      <c r="L1054" s="189"/>
      <c r="M1054" s="189"/>
      <c r="N1054" s="189"/>
      <c r="O1054" s="189"/>
      <c r="P1054" s="189"/>
      <c r="Q1054" s="189"/>
      <c r="R1054" s="190" t="s">
        <v>794</v>
      </c>
      <c r="S1054" s="190"/>
      <c r="T1054" s="190"/>
      <c r="U1054" s="4" t="s">
        <v>808</v>
      </c>
      <c r="V1054" s="190" t="s">
        <v>412</v>
      </c>
      <c r="W1054" s="190"/>
      <c r="X1054" s="191">
        <v>33081000</v>
      </c>
      <c r="Y1054" s="191"/>
      <c r="Z1054" s="191"/>
      <c r="AA1054" s="191">
        <v>31853297.420000002</v>
      </c>
      <c r="AB1054" s="191"/>
      <c r="AC1054" s="191"/>
      <c r="AD1054" s="192">
        <v>96.288798464375319</v>
      </c>
      <c r="AE1054" s="192"/>
    </row>
    <row r="1055" spans="2:31" ht="15" customHeight="1" x14ac:dyDescent="0.25">
      <c r="B1055" s="5"/>
      <c r="C1055" s="5"/>
      <c r="D1055" s="5"/>
      <c r="E1055" s="5"/>
      <c r="F1055" s="5"/>
      <c r="G1055" s="5"/>
      <c r="H1055" s="6"/>
      <c r="I1055" s="189" t="s">
        <v>413</v>
      </c>
      <c r="J1055" s="189"/>
      <c r="K1055" s="189"/>
      <c r="L1055" s="189"/>
      <c r="M1055" s="189"/>
      <c r="N1055" s="189"/>
      <c r="O1055" s="189"/>
      <c r="P1055" s="189"/>
      <c r="Q1055" s="189"/>
      <c r="R1055" s="190" t="s">
        <v>794</v>
      </c>
      <c r="S1055" s="190"/>
      <c r="T1055" s="190"/>
      <c r="U1055" s="4" t="s">
        <v>808</v>
      </c>
      <c r="V1055" s="190" t="s">
        <v>414</v>
      </c>
      <c r="W1055" s="190"/>
      <c r="X1055" s="191">
        <v>33081000</v>
      </c>
      <c r="Y1055" s="191"/>
      <c r="Z1055" s="191"/>
      <c r="AA1055" s="191">
        <v>31853297.420000002</v>
      </c>
      <c r="AB1055" s="191"/>
      <c r="AC1055" s="191"/>
      <c r="AD1055" s="192">
        <v>96.288798464375319</v>
      </c>
      <c r="AE1055" s="192"/>
    </row>
    <row r="1056" spans="2:31" ht="15" customHeight="1" x14ac:dyDescent="0.25">
      <c r="B1056" s="189" t="s">
        <v>809</v>
      </c>
      <c r="C1056" s="189"/>
      <c r="D1056" s="189"/>
      <c r="E1056" s="189"/>
      <c r="F1056" s="189"/>
      <c r="G1056" s="189"/>
      <c r="H1056" s="189"/>
      <c r="I1056" s="189"/>
      <c r="J1056" s="189"/>
      <c r="K1056" s="189"/>
      <c r="L1056" s="189"/>
      <c r="M1056" s="189"/>
      <c r="N1056" s="189"/>
      <c r="O1056" s="189"/>
      <c r="P1056" s="189"/>
      <c r="Q1056" s="189"/>
      <c r="R1056" s="190" t="s">
        <v>810</v>
      </c>
      <c r="S1056" s="190"/>
      <c r="T1056" s="190"/>
      <c r="U1056" s="4"/>
      <c r="V1056" s="190"/>
      <c r="W1056" s="190"/>
      <c r="X1056" s="191">
        <v>356825862</v>
      </c>
      <c r="Y1056" s="191"/>
      <c r="Z1056" s="191"/>
      <c r="AA1056" s="191">
        <v>348909993.06999999</v>
      </c>
      <c r="AB1056" s="191"/>
      <c r="AC1056" s="191"/>
      <c r="AD1056" s="192">
        <v>97.781587666983611</v>
      </c>
      <c r="AE1056" s="192"/>
    </row>
    <row r="1057" spans="2:31" ht="15" customHeight="1" x14ac:dyDescent="0.25">
      <c r="B1057" s="5"/>
      <c r="C1057" s="189" t="s">
        <v>811</v>
      </c>
      <c r="D1057" s="189"/>
      <c r="E1057" s="189"/>
      <c r="F1057" s="189"/>
      <c r="G1057" s="189"/>
      <c r="H1057" s="189"/>
      <c r="I1057" s="189"/>
      <c r="J1057" s="189"/>
      <c r="K1057" s="189"/>
      <c r="L1057" s="189"/>
      <c r="M1057" s="189"/>
      <c r="N1057" s="189"/>
      <c r="O1057" s="189"/>
      <c r="P1057" s="189"/>
      <c r="Q1057" s="189"/>
      <c r="R1057" s="190" t="s">
        <v>812</v>
      </c>
      <c r="S1057" s="190"/>
      <c r="T1057" s="190"/>
      <c r="U1057" s="4"/>
      <c r="V1057" s="190"/>
      <c r="W1057" s="190"/>
      <c r="X1057" s="191">
        <v>356825862</v>
      </c>
      <c r="Y1057" s="191"/>
      <c r="Z1057" s="191"/>
      <c r="AA1057" s="191">
        <v>348909993.06999999</v>
      </c>
      <c r="AB1057" s="191"/>
      <c r="AC1057" s="191"/>
      <c r="AD1057" s="192">
        <v>97.781587666983611</v>
      </c>
      <c r="AE1057" s="192"/>
    </row>
    <row r="1058" spans="2:31" ht="15" customHeight="1" x14ac:dyDescent="0.25">
      <c r="B1058" s="5"/>
      <c r="C1058" s="5"/>
      <c r="D1058" s="6"/>
      <c r="E1058" s="189" t="s">
        <v>813</v>
      </c>
      <c r="F1058" s="189"/>
      <c r="G1058" s="189"/>
      <c r="H1058" s="189"/>
      <c r="I1058" s="189"/>
      <c r="J1058" s="189"/>
      <c r="K1058" s="189"/>
      <c r="L1058" s="189"/>
      <c r="M1058" s="189"/>
      <c r="N1058" s="189"/>
      <c r="O1058" s="189"/>
      <c r="P1058" s="189"/>
      <c r="Q1058" s="189"/>
      <c r="R1058" s="190" t="s">
        <v>812</v>
      </c>
      <c r="S1058" s="190"/>
      <c r="T1058" s="190"/>
      <c r="U1058" s="4" t="s">
        <v>814</v>
      </c>
      <c r="V1058" s="190"/>
      <c r="W1058" s="190"/>
      <c r="X1058" s="191">
        <v>346400312</v>
      </c>
      <c r="Y1058" s="191"/>
      <c r="Z1058" s="191"/>
      <c r="AA1058" s="191">
        <v>342745036.99000001</v>
      </c>
      <c r="AB1058" s="191"/>
      <c r="AC1058" s="191"/>
      <c r="AD1058" s="192">
        <v>98.944782991419473</v>
      </c>
      <c r="AE1058" s="192"/>
    </row>
    <row r="1059" spans="2:31" ht="15" customHeight="1" x14ac:dyDescent="0.25">
      <c r="B1059" s="5"/>
      <c r="C1059" s="5"/>
      <c r="D1059" s="6"/>
      <c r="E1059" s="189" t="s">
        <v>815</v>
      </c>
      <c r="F1059" s="189"/>
      <c r="G1059" s="189"/>
      <c r="H1059" s="189"/>
      <c r="I1059" s="189"/>
      <c r="J1059" s="189"/>
      <c r="K1059" s="189"/>
      <c r="L1059" s="189"/>
      <c r="M1059" s="189"/>
      <c r="N1059" s="189"/>
      <c r="O1059" s="189"/>
      <c r="P1059" s="189"/>
      <c r="Q1059" s="189"/>
      <c r="R1059" s="190" t="s">
        <v>812</v>
      </c>
      <c r="S1059" s="190"/>
      <c r="T1059" s="190"/>
      <c r="U1059" s="4" t="s">
        <v>816</v>
      </c>
      <c r="V1059" s="190"/>
      <c r="W1059" s="190"/>
      <c r="X1059" s="191">
        <v>102348105.73</v>
      </c>
      <c r="Y1059" s="191"/>
      <c r="Z1059" s="191"/>
      <c r="AA1059" s="191">
        <v>99301484.370000005</v>
      </c>
      <c r="AB1059" s="191"/>
      <c r="AC1059" s="191"/>
      <c r="AD1059" s="192">
        <v>97.023275283631378</v>
      </c>
      <c r="AE1059" s="192"/>
    </row>
    <row r="1060" spans="2:31" ht="34.5" customHeight="1" x14ac:dyDescent="0.25">
      <c r="B1060" s="5"/>
      <c r="C1060" s="5"/>
      <c r="D1060" s="6"/>
      <c r="E1060" s="6"/>
      <c r="F1060" s="6"/>
      <c r="G1060" s="189" t="s">
        <v>817</v>
      </c>
      <c r="H1060" s="189"/>
      <c r="I1060" s="189"/>
      <c r="J1060" s="189"/>
      <c r="K1060" s="189"/>
      <c r="L1060" s="189"/>
      <c r="M1060" s="189"/>
      <c r="N1060" s="189"/>
      <c r="O1060" s="189"/>
      <c r="P1060" s="189"/>
      <c r="Q1060" s="189"/>
      <c r="R1060" s="190" t="s">
        <v>812</v>
      </c>
      <c r="S1060" s="190"/>
      <c r="T1060" s="190"/>
      <c r="U1060" s="4" t="s">
        <v>818</v>
      </c>
      <c r="V1060" s="190"/>
      <c r="W1060" s="190"/>
      <c r="X1060" s="191">
        <v>102348105.73</v>
      </c>
      <c r="Y1060" s="191"/>
      <c r="Z1060" s="191"/>
      <c r="AA1060" s="191">
        <v>99301484.370000005</v>
      </c>
      <c r="AB1060" s="191"/>
      <c r="AC1060" s="191"/>
      <c r="AD1060" s="192">
        <v>97.023275283631378</v>
      </c>
      <c r="AE1060" s="192"/>
    </row>
    <row r="1061" spans="2:31" ht="23.25" customHeight="1" x14ac:dyDescent="0.25">
      <c r="B1061" s="5"/>
      <c r="C1061" s="5"/>
      <c r="D1061" s="5"/>
      <c r="E1061" s="5"/>
      <c r="F1061" s="5"/>
      <c r="G1061" s="189" t="s">
        <v>819</v>
      </c>
      <c r="H1061" s="189"/>
      <c r="I1061" s="189"/>
      <c r="J1061" s="189"/>
      <c r="K1061" s="189"/>
      <c r="L1061" s="189"/>
      <c r="M1061" s="189"/>
      <c r="N1061" s="189"/>
      <c r="O1061" s="189"/>
      <c r="P1061" s="189"/>
      <c r="Q1061" s="189"/>
      <c r="R1061" s="190" t="s">
        <v>812</v>
      </c>
      <c r="S1061" s="190"/>
      <c r="T1061" s="190"/>
      <c r="U1061" s="4" t="s">
        <v>820</v>
      </c>
      <c r="V1061" s="190"/>
      <c r="W1061" s="190"/>
      <c r="X1061" s="191">
        <v>705000</v>
      </c>
      <c r="Y1061" s="191"/>
      <c r="Z1061" s="191"/>
      <c r="AA1061" s="191">
        <v>705000</v>
      </c>
      <c r="AB1061" s="191"/>
      <c r="AC1061" s="191"/>
      <c r="AD1061" s="192">
        <v>100</v>
      </c>
      <c r="AE1061" s="192"/>
    </row>
    <row r="1062" spans="2:31" ht="23.25" customHeight="1" x14ac:dyDescent="0.25">
      <c r="B1062" s="5"/>
      <c r="C1062" s="5"/>
      <c r="D1062" s="5"/>
      <c r="E1062" s="5"/>
      <c r="F1062" s="5"/>
      <c r="G1062" s="5"/>
      <c r="H1062" s="189" t="s">
        <v>149</v>
      </c>
      <c r="I1062" s="189"/>
      <c r="J1062" s="189"/>
      <c r="K1062" s="189"/>
      <c r="L1062" s="189"/>
      <c r="M1062" s="189"/>
      <c r="N1062" s="189"/>
      <c r="O1062" s="189"/>
      <c r="P1062" s="189"/>
      <c r="Q1062" s="189"/>
      <c r="R1062" s="190" t="s">
        <v>812</v>
      </c>
      <c r="S1062" s="190"/>
      <c r="T1062" s="190"/>
      <c r="U1062" s="4" t="s">
        <v>820</v>
      </c>
      <c r="V1062" s="190" t="s">
        <v>150</v>
      </c>
      <c r="W1062" s="190"/>
      <c r="X1062" s="191">
        <v>705000</v>
      </c>
      <c r="Y1062" s="191"/>
      <c r="Z1062" s="191"/>
      <c r="AA1062" s="191">
        <v>705000</v>
      </c>
      <c r="AB1062" s="191"/>
      <c r="AC1062" s="191"/>
      <c r="AD1062" s="192">
        <v>100</v>
      </c>
      <c r="AE1062" s="192"/>
    </row>
    <row r="1063" spans="2:31" ht="15" customHeight="1" x14ac:dyDescent="0.25">
      <c r="B1063" s="5"/>
      <c r="C1063" s="5"/>
      <c r="D1063" s="5"/>
      <c r="E1063" s="5"/>
      <c r="F1063" s="5"/>
      <c r="G1063" s="5"/>
      <c r="H1063" s="6"/>
      <c r="I1063" s="189" t="s">
        <v>151</v>
      </c>
      <c r="J1063" s="189"/>
      <c r="K1063" s="189"/>
      <c r="L1063" s="189"/>
      <c r="M1063" s="189"/>
      <c r="N1063" s="189"/>
      <c r="O1063" s="189"/>
      <c r="P1063" s="189"/>
      <c r="Q1063" s="189"/>
      <c r="R1063" s="190" t="s">
        <v>812</v>
      </c>
      <c r="S1063" s="190"/>
      <c r="T1063" s="190"/>
      <c r="U1063" s="4" t="s">
        <v>820</v>
      </c>
      <c r="V1063" s="190" t="s">
        <v>152</v>
      </c>
      <c r="W1063" s="190"/>
      <c r="X1063" s="191">
        <v>705000</v>
      </c>
      <c r="Y1063" s="191"/>
      <c r="Z1063" s="191"/>
      <c r="AA1063" s="191">
        <v>705000</v>
      </c>
      <c r="AB1063" s="191"/>
      <c r="AC1063" s="191"/>
      <c r="AD1063" s="192">
        <v>100</v>
      </c>
      <c r="AE1063" s="192"/>
    </row>
    <row r="1064" spans="2:31" ht="23.25" customHeight="1" x14ac:dyDescent="0.25">
      <c r="B1064" s="5"/>
      <c r="C1064" s="5"/>
      <c r="D1064" s="5"/>
      <c r="E1064" s="5"/>
      <c r="F1064" s="5"/>
      <c r="G1064" s="189" t="s">
        <v>821</v>
      </c>
      <c r="H1064" s="189"/>
      <c r="I1064" s="189"/>
      <c r="J1064" s="189"/>
      <c r="K1064" s="189"/>
      <c r="L1064" s="189"/>
      <c r="M1064" s="189"/>
      <c r="N1064" s="189"/>
      <c r="O1064" s="189"/>
      <c r="P1064" s="189"/>
      <c r="Q1064" s="189"/>
      <c r="R1064" s="190" t="s">
        <v>812</v>
      </c>
      <c r="S1064" s="190"/>
      <c r="T1064" s="190"/>
      <c r="U1064" s="4" t="s">
        <v>822</v>
      </c>
      <c r="V1064" s="190"/>
      <c r="W1064" s="190"/>
      <c r="X1064" s="191">
        <v>101643105.73</v>
      </c>
      <c r="Y1064" s="191"/>
      <c r="Z1064" s="191"/>
      <c r="AA1064" s="191">
        <v>98596484.370000005</v>
      </c>
      <c r="AB1064" s="191"/>
      <c r="AC1064" s="191"/>
      <c r="AD1064" s="192">
        <v>97.002628620879705</v>
      </c>
      <c r="AE1064" s="192"/>
    </row>
    <row r="1065" spans="2:31" ht="45.75" customHeight="1" x14ac:dyDescent="0.25">
      <c r="B1065" s="5"/>
      <c r="C1065" s="5"/>
      <c r="D1065" s="5"/>
      <c r="E1065" s="5"/>
      <c r="F1065" s="5"/>
      <c r="G1065" s="5"/>
      <c r="H1065" s="189" t="s">
        <v>17</v>
      </c>
      <c r="I1065" s="189"/>
      <c r="J1065" s="189"/>
      <c r="K1065" s="189"/>
      <c r="L1065" s="189"/>
      <c r="M1065" s="189"/>
      <c r="N1065" s="189"/>
      <c r="O1065" s="189"/>
      <c r="P1065" s="189"/>
      <c r="Q1065" s="189"/>
      <c r="R1065" s="190" t="s">
        <v>812</v>
      </c>
      <c r="S1065" s="190"/>
      <c r="T1065" s="190"/>
      <c r="U1065" s="4" t="s">
        <v>822</v>
      </c>
      <c r="V1065" s="190" t="s">
        <v>18</v>
      </c>
      <c r="W1065" s="190"/>
      <c r="X1065" s="191">
        <v>6031464.9500000002</v>
      </c>
      <c r="Y1065" s="191"/>
      <c r="Z1065" s="191"/>
      <c r="AA1065" s="191">
        <v>6025787.8799999999</v>
      </c>
      <c r="AB1065" s="191"/>
      <c r="AC1065" s="191"/>
      <c r="AD1065" s="192">
        <v>99.90587576903684</v>
      </c>
      <c r="AE1065" s="192"/>
    </row>
    <row r="1066" spans="2:31" ht="15" customHeight="1" x14ac:dyDescent="0.25">
      <c r="B1066" s="5"/>
      <c r="C1066" s="5"/>
      <c r="D1066" s="5"/>
      <c r="E1066" s="5"/>
      <c r="F1066" s="5"/>
      <c r="G1066" s="5"/>
      <c r="H1066" s="6"/>
      <c r="I1066" s="189" t="s">
        <v>129</v>
      </c>
      <c r="J1066" s="189"/>
      <c r="K1066" s="189"/>
      <c r="L1066" s="189"/>
      <c r="M1066" s="189"/>
      <c r="N1066" s="189"/>
      <c r="O1066" s="189"/>
      <c r="P1066" s="189"/>
      <c r="Q1066" s="189"/>
      <c r="R1066" s="190" t="s">
        <v>812</v>
      </c>
      <c r="S1066" s="190"/>
      <c r="T1066" s="190"/>
      <c r="U1066" s="4" t="s">
        <v>822</v>
      </c>
      <c r="V1066" s="190" t="s">
        <v>130</v>
      </c>
      <c r="W1066" s="190"/>
      <c r="X1066" s="191">
        <v>6031464.9500000002</v>
      </c>
      <c r="Y1066" s="191"/>
      <c r="Z1066" s="191"/>
      <c r="AA1066" s="191">
        <v>6025787.8799999999</v>
      </c>
      <c r="AB1066" s="191"/>
      <c r="AC1066" s="191"/>
      <c r="AD1066" s="192">
        <v>99.90587576903684</v>
      </c>
      <c r="AE1066" s="192"/>
    </row>
    <row r="1067" spans="2:31" ht="23.25" customHeight="1" x14ac:dyDescent="0.25">
      <c r="B1067" s="5"/>
      <c r="C1067" s="5"/>
      <c r="D1067" s="5"/>
      <c r="E1067" s="5"/>
      <c r="F1067" s="5"/>
      <c r="G1067" s="5"/>
      <c r="H1067" s="189" t="s">
        <v>29</v>
      </c>
      <c r="I1067" s="189"/>
      <c r="J1067" s="189"/>
      <c r="K1067" s="189"/>
      <c r="L1067" s="189"/>
      <c r="M1067" s="189"/>
      <c r="N1067" s="189"/>
      <c r="O1067" s="189"/>
      <c r="P1067" s="189"/>
      <c r="Q1067" s="189"/>
      <c r="R1067" s="190" t="s">
        <v>812</v>
      </c>
      <c r="S1067" s="190"/>
      <c r="T1067" s="190"/>
      <c r="U1067" s="4" t="s">
        <v>822</v>
      </c>
      <c r="V1067" s="190" t="s">
        <v>30</v>
      </c>
      <c r="W1067" s="190"/>
      <c r="X1067" s="191">
        <v>6595544.7800000003</v>
      </c>
      <c r="Y1067" s="191"/>
      <c r="Z1067" s="191"/>
      <c r="AA1067" s="191">
        <v>4612282.26</v>
      </c>
      <c r="AB1067" s="191"/>
      <c r="AC1067" s="191"/>
      <c r="AD1067" s="192">
        <v>69.930269808584328</v>
      </c>
      <c r="AE1067" s="192"/>
    </row>
    <row r="1068" spans="2:31" ht="23.25" customHeight="1" x14ac:dyDescent="0.25">
      <c r="B1068" s="5"/>
      <c r="C1068" s="5"/>
      <c r="D1068" s="5"/>
      <c r="E1068" s="5"/>
      <c r="F1068" s="5"/>
      <c r="G1068" s="5"/>
      <c r="H1068" s="6"/>
      <c r="I1068" s="189" t="s">
        <v>31</v>
      </c>
      <c r="J1068" s="189"/>
      <c r="K1068" s="189"/>
      <c r="L1068" s="189"/>
      <c r="M1068" s="189"/>
      <c r="N1068" s="189"/>
      <c r="O1068" s="189"/>
      <c r="P1068" s="189"/>
      <c r="Q1068" s="189"/>
      <c r="R1068" s="190" t="s">
        <v>812</v>
      </c>
      <c r="S1068" s="190"/>
      <c r="T1068" s="190"/>
      <c r="U1068" s="4" t="s">
        <v>822</v>
      </c>
      <c r="V1068" s="190" t="s">
        <v>32</v>
      </c>
      <c r="W1068" s="190"/>
      <c r="X1068" s="191">
        <v>6595544.7800000003</v>
      </c>
      <c r="Y1068" s="191"/>
      <c r="Z1068" s="191"/>
      <c r="AA1068" s="191">
        <v>4612282.26</v>
      </c>
      <c r="AB1068" s="191"/>
      <c r="AC1068" s="191"/>
      <c r="AD1068" s="192">
        <v>69.930269808584328</v>
      </c>
      <c r="AE1068" s="192"/>
    </row>
    <row r="1069" spans="2:31" ht="23.25" customHeight="1" x14ac:dyDescent="0.25">
      <c r="B1069" s="5"/>
      <c r="C1069" s="5"/>
      <c r="D1069" s="5"/>
      <c r="E1069" s="5"/>
      <c r="F1069" s="5"/>
      <c r="G1069" s="5"/>
      <c r="H1069" s="189" t="s">
        <v>149</v>
      </c>
      <c r="I1069" s="189"/>
      <c r="J1069" s="189"/>
      <c r="K1069" s="189"/>
      <c r="L1069" s="189"/>
      <c r="M1069" s="189"/>
      <c r="N1069" s="189"/>
      <c r="O1069" s="189"/>
      <c r="P1069" s="189"/>
      <c r="Q1069" s="189"/>
      <c r="R1069" s="190" t="s">
        <v>812</v>
      </c>
      <c r="S1069" s="190"/>
      <c r="T1069" s="190"/>
      <c r="U1069" s="4" t="s">
        <v>822</v>
      </c>
      <c r="V1069" s="190" t="s">
        <v>150</v>
      </c>
      <c r="W1069" s="190"/>
      <c r="X1069" s="191">
        <v>88607448.230000004</v>
      </c>
      <c r="Y1069" s="191"/>
      <c r="Z1069" s="191"/>
      <c r="AA1069" s="191">
        <v>87552260.230000004</v>
      </c>
      <c r="AB1069" s="191"/>
      <c r="AC1069" s="191"/>
      <c r="AD1069" s="192">
        <v>98.80914299973854</v>
      </c>
      <c r="AE1069" s="192"/>
    </row>
    <row r="1070" spans="2:31" ht="15" customHeight="1" x14ac:dyDescent="0.25">
      <c r="B1070" s="5"/>
      <c r="C1070" s="5"/>
      <c r="D1070" s="5"/>
      <c r="E1070" s="5"/>
      <c r="F1070" s="5"/>
      <c r="G1070" s="5"/>
      <c r="H1070" s="6"/>
      <c r="I1070" s="189" t="s">
        <v>151</v>
      </c>
      <c r="J1070" s="189"/>
      <c r="K1070" s="189"/>
      <c r="L1070" s="189"/>
      <c r="M1070" s="189"/>
      <c r="N1070" s="189"/>
      <c r="O1070" s="189"/>
      <c r="P1070" s="189"/>
      <c r="Q1070" s="189"/>
      <c r="R1070" s="190" t="s">
        <v>812</v>
      </c>
      <c r="S1070" s="190"/>
      <c r="T1070" s="190"/>
      <c r="U1070" s="4" t="s">
        <v>822</v>
      </c>
      <c r="V1070" s="190" t="s">
        <v>152</v>
      </c>
      <c r="W1070" s="190"/>
      <c r="X1070" s="191">
        <v>88607448.230000004</v>
      </c>
      <c r="Y1070" s="191"/>
      <c r="Z1070" s="191"/>
      <c r="AA1070" s="191">
        <v>87552260.230000004</v>
      </c>
      <c r="AB1070" s="191"/>
      <c r="AC1070" s="191"/>
      <c r="AD1070" s="192">
        <v>98.80914299973854</v>
      </c>
      <c r="AE1070" s="192"/>
    </row>
    <row r="1071" spans="2:31" ht="15" customHeight="1" x14ac:dyDescent="0.25">
      <c r="B1071" s="5"/>
      <c r="C1071" s="5"/>
      <c r="D1071" s="5"/>
      <c r="E1071" s="5"/>
      <c r="F1071" s="5"/>
      <c r="G1071" s="5"/>
      <c r="H1071" s="189" t="s">
        <v>33</v>
      </c>
      <c r="I1071" s="189"/>
      <c r="J1071" s="189"/>
      <c r="K1071" s="189"/>
      <c r="L1071" s="189"/>
      <c r="M1071" s="189"/>
      <c r="N1071" s="189"/>
      <c r="O1071" s="189"/>
      <c r="P1071" s="189"/>
      <c r="Q1071" s="189"/>
      <c r="R1071" s="190" t="s">
        <v>812</v>
      </c>
      <c r="S1071" s="190"/>
      <c r="T1071" s="190"/>
      <c r="U1071" s="4" t="s">
        <v>822</v>
      </c>
      <c r="V1071" s="190" t="s">
        <v>34</v>
      </c>
      <c r="W1071" s="190"/>
      <c r="X1071" s="191">
        <v>408647.77</v>
      </c>
      <c r="Y1071" s="191"/>
      <c r="Z1071" s="191"/>
      <c r="AA1071" s="191">
        <v>406154</v>
      </c>
      <c r="AB1071" s="191"/>
      <c r="AC1071" s="191"/>
      <c r="AD1071" s="192">
        <v>99.38975073814791</v>
      </c>
      <c r="AE1071" s="192"/>
    </row>
    <row r="1072" spans="2:31" ht="15" customHeight="1" x14ac:dyDescent="0.25">
      <c r="B1072" s="5"/>
      <c r="C1072" s="5"/>
      <c r="D1072" s="5"/>
      <c r="E1072" s="5"/>
      <c r="F1072" s="5"/>
      <c r="G1072" s="5"/>
      <c r="H1072" s="6"/>
      <c r="I1072" s="189" t="s">
        <v>35</v>
      </c>
      <c r="J1072" s="189"/>
      <c r="K1072" s="189"/>
      <c r="L1072" s="189"/>
      <c r="M1072" s="189"/>
      <c r="N1072" s="189"/>
      <c r="O1072" s="189"/>
      <c r="P1072" s="189"/>
      <c r="Q1072" s="189"/>
      <c r="R1072" s="190" t="s">
        <v>812</v>
      </c>
      <c r="S1072" s="190"/>
      <c r="T1072" s="190"/>
      <c r="U1072" s="4" t="s">
        <v>822</v>
      </c>
      <c r="V1072" s="190" t="s">
        <v>36</v>
      </c>
      <c r="W1072" s="190"/>
      <c r="X1072" s="191">
        <v>408647.77</v>
      </c>
      <c r="Y1072" s="191"/>
      <c r="Z1072" s="191"/>
      <c r="AA1072" s="191">
        <v>406154</v>
      </c>
      <c r="AB1072" s="191"/>
      <c r="AC1072" s="191"/>
      <c r="AD1072" s="192">
        <v>99.38975073814791</v>
      </c>
      <c r="AE1072" s="192"/>
    </row>
    <row r="1073" spans="2:31" ht="15" customHeight="1" x14ac:dyDescent="0.25">
      <c r="B1073" s="5"/>
      <c r="C1073" s="5"/>
      <c r="D1073" s="6"/>
      <c r="E1073" s="189" t="s">
        <v>823</v>
      </c>
      <c r="F1073" s="189"/>
      <c r="G1073" s="189"/>
      <c r="H1073" s="189"/>
      <c r="I1073" s="189"/>
      <c r="J1073" s="189"/>
      <c r="K1073" s="189"/>
      <c r="L1073" s="189"/>
      <c r="M1073" s="189"/>
      <c r="N1073" s="189"/>
      <c r="O1073" s="189"/>
      <c r="P1073" s="189"/>
      <c r="Q1073" s="189"/>
      <c r="R1073" s="190" t="s">
        <v>812</v>
      </c>
      <c r="S1073" s="190"/>
      <c r="T1073" s="190"/>
      <c r="U1073" s="4" t="s">
        <v>824</v>
      </c>
      <c r="V1073" s="190"/>
      <c r="W1073" s="190"/>
      <c r="X1073" s="191">
        <v>244052206.27000001</v>
      </c>
      <c r="Y1073" s="191"/>
      <c r="Z1073" s="191"/>
      <c r="AA1073" s="191">
        <v>243443552.62</v>
      </c>
      <c r="AB1073" s="191"/>
      <c r="AC1073" s="191"/>
      <c r="AD1073" s="192">
        <v>99.750605143341076</v>
      </c>
      <c r="AE1073" s="192"/>
    </row>
    <row r="1074" spans="2:31" ht="15" customHeight="1" x14ac:dyDescent="0.25">
      <c r="B1074" s="5"/>
      <c r="C1074" s="5"/>
      <c r="D1074" s="6"/>
      <c r="E1074" s="6"/>
      <c r="F1074" s="6"/>
      <c r="G1074" s="189" t="s">
        <v>825</v>
      </c>
      <c r="H1074" s="189"/>
      <c r="I1074" s="189"/>
      <c r="J1074" s="189"/>
      <c r="K1074" s="189"/>
      <c r="L1074" s="189"/>
      <c r="M1074" s="189"/>
      <c r="N1074" s="189"/>
      <c r="O1074" s="189"/>
      <c r="P1074" s="189"/>
      <c r="Q1074" s="189"/>
      <c r="R1074" s="190" t="s">
        <v>812</v>
      </c>
      <c r="S1074" s="190"/>
      <c r="T1074" s="190"/>
      <c r="U1074" s="4" t="s">
        <v>826</v>
      </c>
      <c r="V1074" s="190"/>
      <c r="W1074" s="190"/>
      <c r="X1074" s="191">
        <v>244052206.27000001</v>
      </c>
      <c r="Y1074" s="191"/>
      <c r="Z1074" s="191"/>
      <c r="AA1074" s="191">
        <v>243443552.62</v>
      </c>
      <c r="AB1074" s="191"/>
      <c r="AC1074" s="191"/>
      <c r="AD1074" s="192">
        <v>99.750605143341076</v>
      </c>
      <c r="AE1074" s="192"/>
    </row>
    <row r="1075" spans="2:31" ht="23.25" customHeight="1" x14ac:dyDescent="0.25">
      <c r="B1075" s="5"/>
      <c r="C1075" s="5"/>
      <c r="D1075" s="5"/>
      <c r="E1075" s="5"/>
      <c r="F1075" s="5"/>
      <c r="G1075" s="189" t="s">
        <v>827</v>
      </c>
      <c r="H1075" s="189"/>
      <c r="I1075" s="189"/>
      <c r="J1075" s="189"/>
      <c r="K1075" s="189"/>
      <c r="L1075" s="189"/>
      <c r="M1075" s="189"/>
      <c r="N1075" s="189"/>
      <c r="O1075" s="189"/>
      <c r="P1075" s="189"/>
      <c r="Q1075" s="189"/>
      <c r="R1075" s="190" t="s">
        <v>812</v>
      </c>
      <c r="S1075" s="190"/>
      <c r="T1075" s="190"/>
      <c r="U1075" s="4" t="s">
        <v>828</v>
      </c>
      <c r="V1075" s="190"/>
      <c r="W1075" s="190"/>
      <c r="X1075" s="191">
        <v>244052206.27000001</v>
      </c>
      <c r="Y1075" s="191"/>
      <c r="Z1075" s="191"/>
      <c r="AA1075" s="191">
        <v>243443552.62</v>
      </c>
      <c r="AB1075" s="191"/>
      <c r="AC1075" s="191"/>
      <c r="AD1075" s="192">
        <v>99.750605143341076</v>
      </c>
      <c r="AE1075" s="192"/>
    </row>
    <row r="1076" spans="2:31" ht="23.25" customHeight="1" x14ac:dyDescent="0.25">
      <c r="B1076" s="5"/>
      <c r="C1076" s="5"/>
      <c r="D1076" s="5"/>
      <c r="E1076" s="5"/>
      <c r="F1076" s="5"/>
      <c r="G1076" s="5"/>
      <c r="H1076" s="189" t="s">
        <v>149</v>
      </c>
      <c r="I1076" s="189"/>
      <c r="J1076" s="189"/>
      <c r="K1076" s="189"/>
      <c r="L1076" s="189"/>
      <c r="M1076" s="189"/>
      <c r="N1076" s="189"/>
      <c r="O1076" s="189"/>
      <c r="P1076" s="189"/>
      <c r="Q1076" s="189"/>
      <c r="R1076" s="190" t="s">
        <v>812</v>
      </c>
      <c r="S1076" s="190"/>
      <c r="T1076" s="190"/>
      <c r="U1076" s="4" t="s">
        <v>828</v>
      </c>
      <c r="V1076" s="190" t="s">
        <v>150</v>
      </c>
      <c r="W1076" s="190"/>
      <c r="X1076" s="191">
        <v>244052206.27000001</v>
      </c>
      <c r="Y1076" s="191"/>
      <c r="Z1076" s="191"/>
      <c r="AA1076" s="191">
        <v>243443552.62</v>
      </c>
      <c r="AB1076" s="191"/>
      <c r="AC1076" s="191"/>
      <c r="AD1076" s="192">
        <v>99.750605143341076</v>
      </c>
      <c r="AE1076" s="192"/>
    </row>
    <row r="1077" spans="2:31" ht="15" customHeight="1" x14ac:dyDescent="0.25">
      <c r="B1077" s="5"/>
      <c r="C1077" s="5"/>
      <c r="D1077" s="5"/>
      <c r="E1077" s="5"/>
      <c r="F1077" s="5"/>
      <c r="G1077" s="5"/>
      <c r="H1077" s="6"/>
      <c r="I1077" s="189" t="s">
        <v>151</v>
      </c>
      <c r="J1077" s="189"/>
      <c r="K1077" s="189"/>
      <c r="L1077" s="189"/>
      <c r="M1077" s="189"/>
      <c r="N1077" s="189"/>
      <c r="O1077" s="189"/>
      <c r="P1077" s="189"/>
      <c r="Q1077" s="189"/>
      <c r="R1077" s="190" t="s">
        <v>812</v>
      </c>
      <c r="S1077" s="190"/>
      <c r="T1077" s="190"/>
      <c r="U1077" s="4" t="s">
        <v>828</v>
      </c>
      <c r="V1077" s="190" t="s">
        <v>152</v>
      </c>
      <c r="W1077" s="190"/>
      <c r="X1077" s="191">
        <v>244052206.27000001</v>
      </c>
      <c r="Y1077" s="191"/>
      <c r="Z1077" s="191"/>
      <c r="AA1077" s="191">
        <v>243443552.62</v>
      </c>
      <c r="AB1077" s="191"/>
      <c r="AC1077" s="191"/>
      <c r="AD1077" s="192">
        <v>99.750605143341076</v>
      </c>
      <c r="AE1077" s="192"/>
    </row>
    <row r="1078" spans="2:31" ht="34.5" customHeight="1" x14ac:dyDescent="0.25">
      <c r="B1078" s="5"/>
      <c r="C1078" s="5"/>
      <c r="D1078" s="6"/>
      <c r="E1078" s="189" t="s">
        <v>170</v>
      </c>
      <c r="F1078" s="189"/>
      <c r="G1078" s="189"/>
      <c r="H1078" s="189"/>
      <c r="I1078" s="189"/>
      <c r="J1078" s="189"/>
      <c r="K1078" s="189"/>
      <c r="L1078" s="189"/>
      <c r="M1078" s="189"/>
      <c r="N1078" s="189"/>
      <c r="O1078" s="189"/>
      <c r="P1078" s="189"/>
      <c r="Q1078" s="189"/>
      <c r="R1078" s="190" t="s">
        <v>812</v>
      </c>
      <c r="S1078" s="190"/>
      <c r="T1078" s="190"/>
      <c r="U1078" s="4" t="s">
        <v>171</v>
      </c>
      <c r="V1078" s="190"/>
      <c r="W1078" s="190"/>
      <c r="X1078" s="191">
        <v>2973490</v>
      </c>
      <c r="Y1078" s="191"/>
      <c r="Z1078" s="191"/>
      <c r="AA1078" s="191">
        <v>2887259</v>
      </c>
      <c r="AB1078" s="191"/>
      <c r="AC1078" s="191"/>
      <c r="AD1078" s="192">
        <v>97.100007062408139</v>
      </c>
      <c r="AE1078" s="192"/>
    </row>
    <row r="1079" spans="2:31" ht="23.25" customHeight="1" x14ac:dyDescent="0.25">
      <c r="B1079" s="5"/>
      <c r="C1079" s="5"/>
      <c r="D1079" s="6"/>
      <c r="E1079" s="189" t="s">
        <v>498</v>
      </c>
      <c r="F1079" s="189"/>
      <c r="G1079" s="189"/>
      <c r="H1079" s="189"/>
      <c r="I1079" s="189"/>
      <c r="J1079" s="189"/>
      <c r="K1079" s="189"/>
      <c r="L1079" s="189"/>
      <c r="M1079" s="189"/>
      <c r="N1079" s="189"/>
      <c r="O1079" s="189"/>
      <c r="P1079" s="189"/>
      <c r="Q1079" s="189"/>
      <c r="R1079" s="190" t="s">
        <v>812</v>
      </c>
      <c r="S1079" s="190"/>
      <c r="T1079" s="190"/>
      <c r="U1079" s="4" t="s">
        <v>499</v>
      </c>
      <c r="V1079" s="190"/>
      <c r="W1079" s="190"/>
      <c r="X1079" s="191">
        <v>2973490</v>
      </c>
      <c r="Y1079" s="191"/>
      <c r="Z1079" s="191"/>
      <c r="AA1079" s="191">
        <v>2887259</v>
      </c>
      <c r="AB1079" s="191"/>
      <c r="AC1079" s="191"/>
      <c r="AD1079" s="192">
        <v>97.100007062408139</v>
      </c>
      <c r="AE1079" s="192"/>
    </row>
    <row r="1080" spans="2:31" ht="34.5" customHeight="1" x14ac:dyDescent="0.25">
      <c r="B1080" s="5"/>
      <c r="C1080" s="5"/>
      <c r="D1080" s="6"/>
      <c r="E1080" s="6"/>
      <c r="F1080" s="6"/>
      <c r="G1080" s="189" t="s">
        <v>500</v>
      </c>
      <c r="H1080" s="189"/>
      <c r="I1080" s="189"/>
      <c r="J1080" s="189"/>
      <c r="K1080" s="189"/>
      <c r="L1080" s="189"/>
      <c r="M1080" s="189"/>
      <c r="N1080" s="189"/>
      <c r="O1080" s="189"/>
      <c r="P1080" s="189"/>
      <c r="Q1080" s="189"/>
      <c r="R1080" s="190" t="s">
        <v>812</v>
      </c>
      <c r="S1080" s="190"/>
      <c r="T1080" s="190"/>
      <c r="U1080" s="4" t="s">
        <v>501</v>
      </c>
      <c r="V1080" s="190"/>
      <c r="W1080" s="190"/>
      <c r="X1080" s="191">
        <v>2973490</v>
      </c>
      <c r="Y1080" s="191"/>
      <c r="Z1080" s="191"/>
      <c r="AA1080" s="191">
        <v>2887259</v>
      </c>
      <c r="AB1080" s="191"/>
      <c r="AC1080" s="191"/>
      <c r="AD1080" s="192">
        <v>97.100007062408139</v>
      </c>
      <c r="AE1080" s="192"/>
    </row>
    <row r="1081" spans="2:31" ht="23.25" customHeight="1" x14ac:dyDescent="0.25">
      <c r="B1081" s="5"/>
      <c r="C1081" s="5"/>
      <c r="D1081" s="5"/>
      <c r="E1081" s="5"/>
      <c r="F1081" s="5"/>
      <c r="G1081" s="189" t="s">
        <v>829</v>
      </c>
      <c r="H1081" s="189"/>
      <c r="I1081" s="189"/>
      <c r="J1081" s="189"/>
      <c r="K1081" s="189"/>
      <c r="L1081" s="189"/>
      <c r="M1081" s="189"/>
      <c r="N1081" s="189"/>
      <c r="O1081" s="189"/>
      <c r="P1081" s="189"/>
      <c r="Q1081" s="189"/>
      <c r="R1081" s="190" t="s">
        <v>812</v>
      </c>
      <c r="S1081" s="190"/>
      <c r="T1081" s="190"/>
      <c r="U1081" s="4" t="s">
        <v>830</v>
      </c>
      <c r="V1081" s="190"/>
      <c r="W1081" s="190"/>
      <c r="X1081" s="191">
        <v>700000</v>
      </c>
      <c r="Y1081" s="191"/>
      <c r="Z1081" s="191"/>
      <c r="AA1081" s="191">
        <v>674774.21</v>
      </c>
      <c r="AB1081" s="191"/>
      <c r="AC1081" s="191"/>
      <c r="AD1081" s="192">
        <v>96.396315714285706</v>
      </c>
      <c r="AE1081" s="192"/>
    </row>
    <row r="1082" spans="2:31" ht="23.25" customHeight="1" x14ac:dyDescent="0.25">
      <c r="B1082" s="5"/>
      <c r="C1082" s="5"/>
      <c r="D1082" s="5"/>
      <c r="E1082" s="5"/>
      <c r="F1082" s="5"/>
      <c r="G1082" s="5"/>
      <c r="H1082" s="189" t="s">
        <v>29</v>
      </c>
      <c r="I1082" s="189"/>
      <c r="J1082" s="189"/>
      <c r="K1082" s="189"/>
      <c r="L1082" s="189"/>
      <c r="M1082" s="189"/>
      <c r="N1082" s="189"/>
      <c r="O1082" s="189"/>
      <c r="P1082" s="189"/>
      <c r="Q1082" s="189"/>
      <c r="R1082" s="190" t="s">
        <v>812</v>
      </c>
      <c r="S1082" s="190"/>
      <c r="T1082" s="190"/>
      <c r="U1082" s="4" t="s">
        <v>830</v>
      </c>
      <c r="V1082" s="190" t="s">
        <v>30</v>
      </c>
      <c r="W1082" s="190"/>
      <c r="X1082" s="191">
        <v>200000</v>
      </c>
      <c r="Y1082" s="191"/>
      <c r="Z1082" s="191"/>
      <c r="AA1082" s="191">
        <v>199994.21</v>
      </c>
      <c r="AB1082" s="191"/>
      <c r="AC1082" s="191"/>
      <c r="AD1082" s="192">
        <v>99.997104999999991</v>
      </c>
      <c r="AE1082" s="192"/>
    </row>
    <row r="1083" spans="2:31" ht="23.25" customHeight="1" x14ac:dyDescent="0.25">
      <c r="B1083" s="5"/>
      <c r="C1083" s="5"/>
      <c r="D1083" s="5"/>
      <c r="E1083" s="5"/>
      <c r="F1083" s="5"/>
      <c r="G1083" s="5"/>
      <c r="H1083" s="6"/>
      <c r="I1083" s="189" t="s">
        <v>31</v>
      </c>
      <c r="J1083" s="189"/>
      <c r="K1083" s="189"/>
      <c r="L1083" s="189"/>
      <c r="M1083" s="189"/>
      <c r="N1083" s="189"/>
      <c r="O1083" s="189"/>
      <c r="P1083" s="189"/>
      <c r="Q1083" s="189"/>
      <c r="R1083" s="190" t="s">
        <v>812</v>
      </c>
      <c r="S1083" s="190"/>
      <c r="T1083" s="190"/>
      <c r="U1083" s="4" t="s">
        <v>830</v>
      </c>
      <c r="V1083" s="190" t="s">
        <v>32</v>
      </c>
      <c r="W1083" s="190"/>
      <c r="X1083" s="191">
        <v>200000</v>
      </c>
      <c r="Y1083" s="191"/>
      <c r="Z1083" s="191"/>
      <c r="AA1083" s="191">
        <v>199994.21</v>
      </c>
      <c r="AB1083" s="191"/>
      <c r="AC1083" s="191"/>
      <c r="AD1083" s="192">
        <v>99.997104999999991</v>
      </c>
      <c r="AE1083" s="192"/>
    </row>
    <row r="1084" spans="2:31" ht="23.25" customHeight="1" x14ac:dyDescent="0.25">
      <c r="B1084" s="5"/>
      <c r="C1084" s="5"/>
      <c r="D1084" s="5"/>
      <c r="E1084" s="5"/>
      <c r="F1084" s="5"/>
      <c r="G1084" s="5"/>
      <c r="H1084" s="189" t="s">
        <v>149</v>
      </c>
      <c r="I1084" s="189"/>
      <c r="J1084" s="189"/>
      <c r="K1084" s="189"/>
      <c r="L1084" s="189"/>
      <c r="M1084" s="189"/>
      <c r="N1084" s="189"/>
      <c r="O1084" s="189"/>
      <c r="P1084" s="189"/>
      <c r="Q1084" s="189"/>
      <c r="R1084" s="190" t="s">
        <v>812</v>
      </c>
      <c r="S1084" s="190"/>
      <c r="T1084" s="190"/>
      <c r="U1084" s="4" t="s">
        <v>830</v>
      </c>
      <c r="V1084" s="190" t="s">
        <v>150</v>
      </c>
      <c r="W1084" s="190"/>
      <c r="X1084" s="191">
        <v>500000</v>
      </c>
      <c r="Y1084" s="191"/>
      <c r="Z1084" s="191"/>
      <c r="AA1084" s="191">
        <v>474780</v>
      </c>
      <c r="AB1084" s="191"/>
      <c r="AC1084" s="191"/>
      <c r="AD1084" s="192">
        <v>94.955999999999989</v>
      </c>
      <c r="AE1084" s="192"/>
    </row>
    <row r="1085" spans="2:31" ht="15" customHeight="1" x14ac:dyDescent="0.25">
      <c r="B1085" s="5"/>
      <c r="C1085" s="5"/>
      <c r="D1085" s="5"/>
      <c r="E1085" s="5"/>
      <c r="F1085" s="5"/>
      <c r="G1085" s="5"/>
      <c r="H1085" s="6"/>
      <c r="I1085" s="189" t="s">
        <v>151</v>
      </c>
      <c r="J1085" s="189"/>
      <c r="K1085" s="189"/>
      <c r="L1085" s="189"/>
      <c r="M1085" s="189"/>
      <c r="N1085" s="189"/>
      <c r="O1085" s="189"/>
      <c r="P1085" s="189"/>
      <c r="Q1085" s="189"/>
      <c r="R1085" s="190" t="s">
        <v>812</v>
      </c>
      <c r="S1085" s="190"/>
      <c r="T1085" s="190"/>
      <c r="U1085" s="4" t="s">
        <v>830</v>
      </c>
      <c r="V1085" s="190" t="s">
        <v>152</v>
      </c>
      <c r="W1085" s="190"/>
      <c r="X1085" s="191">
        <v>500000</v>
      </c>
      <c r="Y1085" s="191"/>
      <c r="Z1085" s="191"/>
      <c r="AA1085" s="191">
        <v>474780</v>
      </c>
      <c r="AB1085" s="191"/>
      <c r="AC1085" s="191"/>
      <c r="AD1085" s="192">
        <v>94.955999999999989</v>
      </c>
      <c r="AE1085" s="192"/>
    </row>
    <row r="1086" spans="2:31" ht="57" customHeight="1" x14ac:dyDescent="0.25">
      <c r="B1086" s="5"/>
      <c r="C1086" s="5"/>
      <c r="D1086" s="5"/>
      <c r="E1086" s="5"/>
      <c r="F1086" s="5"/>
      <c r="G1086" s="189" t="s">
        <v>831</v>
      </c>
      <c r="H1086" s="189"/>
      <c r="I1086" s="189"/>
      <c r="J1086" s="189"/>
      <c r="K1086" s="189"/>
      <c r="L1086" s="189"/>
      <c r="M1086" s="189"/>
      <c r="N1086" s="189"/>
      <c r="O1086" s="189"/>
      <c r="P1086" s="189"/>
      <c r="Q1086" s="189"/>
      <c r="R1086" s="190" t="s">
        <v>812</v>
      </c>
      <c r="S1086" s="190"/>
      <c r="T1086" s="190"/>
      <c r="U1086" s="4" t="s">
        <v>832</v>
      </c>
      <c r="V1086" s="190"/>
      <c r="W1086" s="190"/>
      <c r="X1086" s="191">
        <v>1933490</v>
      </c>
      <c r="Y1086" s="191"/>
      <c r="Z1086" s="191"/>
      <c r="AA1086" s="191">
        <v>1933490</v>
      </c>
      <c r="AB1086" s="191"/>
      <c r="AC1086" s="191"/>
      <c r="AD1086" s="192">
        <v>100</v>
      </c>
      <c r="AE1086" s="192"/>
    </row>
    <row r="1087" spans="2:31" ht="23.25" customHeight="1" x14ac:dyDescent="0.25">
      <c r="B1087" s="5"/>
      <c r="C1087" s="5"/>
      <c r="D1087" s="5"/>
      <c r="E1087" s="5"/>
      <c r="F1087" s="5"/>
      <c r="G1087" s="5"/>
      <c r="H1087" s="189" t="s">
        <v>149</v>
      </c>
      <c r="I1087" s="189"/>
      <c r="J1087" s="189"/>
      <c r="K1087" s="189"/>
      <c r="L1087" s="189"/>
      <c r="M1087" s="189"/>
      <c r="N1087" s="189"/>
      <c r="O1087" s="189"/>
      <c r="P1087" s="189"/>
      <c r="Q1087" s="189"/>
      <c r="R1087" s="190" t="s">
        <v>812</v>
      </c>
      <c r="S1087" s="190"/>
      <c r="T1087" s="190"/>
      <c r="U1087" s="4" t="s">
        <v>832</v>
      </c>
      <c r="V1087" s="190" t="s">
        <v>150</v>
      </c>
      <c r="W1087" s="190"/>
      <c r="X1087" s="191">
        <v>1933490</v>
      </c>
      <c r="Y1087" s="191"/>
      <c r="Z1087" s="191"/>
      <c r="AA1087" s="191">
        <v>1933490</v>
      </c>
      <c r="AB1087" s="191"/>
      <c r="AC1087" s="191"/>
      <c r="AD1087" s="192">
        <v>100</v>
      </c>
      <c r="AE1087" s="192"/>
    </row>
    <row r="1088" spans="2:31" ht="15" customHeight="1" x14ac:dyDescent="0.25">
      <c r="B1088" s="5"/>
      <c r="C1088" s="5"/>
      <c r="D1088" s="5"/>
      <c r="E1088" s="5"/>
      <c r="F1088" s="5"/>
      <c r="G1088" s="5"/>
      <c r="H1088" s="6"/>
      <c r="I1088" s="189" t="s">
        <v>151</v>
      </c>
      <c r="J1088" s="189"/>
      <c r="K1088" s="189"/>
      <c r="L1088" s="189"/>
      <c r="M1088" s="189"/>
      <c r="N1088" s="189"/>
      <c r="O1088" s="189"/>
      <c r="P1088" s="189"/>
      <c r="Q1088" s="189"/>
      <c r="R1088" s="190" t="s">
        <v>812</v>
      </c>
      <c r="S1088" s="190"/>
      <c r="T1088" s="190"/>
      <c r="U1088" s="4" t="s">
        <v>832</v>
      </c>
      <c r="V1088" s="190" t="s">
        <v>152</v>
      </c>
      <c r="W1088" s="190"/>
      <c r="X1088" s="191">
        <v>1933490</v>
      </c>
      <c r="Y1088" s="191"/>
      <c r="Z1088" s="191"/>
      <c r="AA1088" s="191">
        <v>1933490</v>
      </c>
      <c r="AB1088" s="191"/>
      <c r="AC1088" s="191"/>
      <c r="AD1088" s="192">
        <v>100</v>
      </c>
      <c r="AE1088" s="192"/>
    </row>
    <row r="1089" spans="2:31" ht="68.25" customHeight="1" x14ac:dyDescent="0.25">
      <c r="B1089" s="5"/>
      <c r="C1089" s="5"/>
      <c r="D1089" s="5"/>
      <c r="E1089" s="5"/>
      <c r="F1089" s="5"/>
      <c r="G1089" s="189" t="s">
        <v>833</v>
      </c>
      <c r="H1089" s="189"/>
      <c r="I1089" s="189"/>
      <c r="J1089" s="189"/>
      <c r="K1089" s="189"/>
      <c r="L1089" s="189"/>
      <c r="M1089" s="189"/>
      <c r="N1089" s="189"/>
      <c r="O1089" s="189"/>
      <c r="P1089" s="189"/>
      <c r="Q1089" s="189"/>
      <c r="R1089" s="190" t="s">
        <v>812</v>
      </c>
      <c r="S1089" s="190"/>
      <c r="T1089" s="190"/>
      <c r="U1089" s="4" t="s">
        <v>834</v>
      </c>
      <c r="V1089" s="190"/>
      <c r="W1089" s="190"/>
      <c r="X1089" s="191">
        <v>180000</v>
      </c>
      <c r="Y1089" s="191"/>
      <c r="Z1089" s="191"/>
      <c r="AA1089" s="191">
        <v>179994.79</v>
      </c>
      <c r="AB1089" s="191"/>
      <c r="AC1089" s="191"/>
      <c r="AD1089" s="192">
        <v>99.997105555555564</v>
      </c>
      <c r="AE1089" s="192"/>
    </row>
    <row r="1090" spans="2:31" ht="23.25" customHeight="1" x14ac:dyDescent="0.25">
      <c r="B1090" s="5"/>
      <c r="C1090" s="5"/>
      <c r="D1090" s="5"/>
      <c r="E1090" s="5"/>
      <c r="F1090" s="5"/>
      <c r="G1090" s="5"/>
      <c r="H1090" s="189" t="s">
        <v>29</v>
      </c>
      <c r="I1090" s="189"/>
      <c r="J1090" s="189"/>
      <c r="K1090" s="189"/>
      <c r="L1090" s="189"/>
      <c r="M1090" s="189"/>
      <c r="N1090" s="189"/>
      <c r="O1090" s="189"/>
      <c r="P1090" s="189"/>
      <c r="Q1090" s="189"/>
      <c r="R1090" s="190" t="s">
        <v>812</v>
      </c>
      <c r="S1090" s="190"/>
      <c r="T1090" s="190"/>
      <c r="U1090" s="4" t="s">
        <v>834</v>
      </c>
      <c r="V1090" s="190" t="s">
        <v>30</v>
      </c>
      <c r="W1090" s="190"/>
      <c r="X1090" s="191">
        <v>180000</v>
      </c>
      <c r="Y1090" s="191"/>
      <c r="Z1090" s="191"/>
      <c r="AA1090" s="191">
        <v>179994.79</v>
      </c>
      <c r="AB1090" s="191"/>
      <c r="AC1090" s="191"/>
      <c r="AD1090" s="192">
        <v>99.997105555555564</v>
      </c>
      <c r="AE1090" s="192"/>
    </row>
    <row r="1091" spans="2:31" ht="23.25" customHeight="1" x14ac:dyDescent="0.25">
      <c r="B1091" s="5"/>
      <c r="C1091" s="5"/>
      <c r="D1091" s="5"/>
      <c r="E1091" s="5"/>
      <c r="F1091" s="5"/>
      <c r="G1091" s="5"/>
      <c r="H1091" s="6"/>
      <c r="I1091" s="189" t="s">
        <v>31</v>
      </c>
      <c r="J1091" s="189"/>
      <c r="K1091" s="189"/>
      <c r="L1091" s="189"/>
      <c r="M1091" s="189"/>
      <c r="N1091" s="189"/>
      <c r="O1091" s="189"/>
      <c r="P1091" s="189"/>
      <c r="Q1091" s="189"/>
      <c r="R1091" s="190" t="s">
        <v>812</v>
      </c>
      <c r="S1091" s="190"/>
      <c r="T1091" s="190"/>
      <c r="U1091" s="4" t="s">
        <v>834</v>
      </c>
      <c r="V1091" s="190" t="s">
        <v>32</v>
      </c>
      <c r="W1091" s="190"/>
      <c r="X1091" s="191">
        <v>180000</v>
      </c>
      <c r="Y1091" s="191"/>
      <c r="Z1091" s="191"/>
      <c r="AA1091" s="191">
        <v>179994.79</v>
      </c>
      <c r="AB1091" s="191"/>
      <c r="AC1091" s="191"/>
      <c r="AD1091" s="192">
        <v>99.997105555555564</v>
      </c>
      <c r="AE1091" s="192"/>
    </row>
    <row r="1092" spans="2:31" ht="45.75" customHeight="1" x14ac:dyDescent="0.25">
      <c r="B1092" s="5"/>
      <c r="C1092" s="5"/>
      <c r="D1092" s="5"/>
      <c r="E1092" s="5"/>
      <c r="F1092" s="5"/>
      <c r="G1092" s="189" t="s">
        <v>835</v>
      </c>
      <c r="H1092" s="189"/>
      <c r="I1092" s="189"/>
      <c r="J1092" s="189"/>
      <c r="K1092" s="189"/>
      <c r="L1092" s="189"/>
      <c r="M1092" s="189"/>
      <c r="N1092" s="189"/>
      <c r="O1092" s="189"/>
      <c r="P1092" s="189"/>
      <c r="Q1092" s="189"/>
      <c r="R1092" s="190" t="s">
        <v>812</v>
      </c>
      <c r="S1092" s="190"/>
      <c r="T1092" s="190"/>
      <c r="U1092" s="4" t="s">
        <v>836</v>
      </c>
      <c r="V1092" s="190"/>
      <c r="W1092" s="190"/>
      <c r="X1092" s="191">
        <v>160000</v>
      </c>
      <c r="Y1092" s="191"/>
      <c r="Z1092" s="191"/>
      <c r="AA1092" s="191">
        <v>99000</v>
      </c>
      <c r="AB1092" s="191"/>
      <c r="AC1092" s="191"/>
      <c r="AD1092" s="192">
        <v>61.875</v>
      </c>
      <c r="AE1092" s="192"/>
    </row>
    <row r="1093" spans="2:31" ht="23.25" customHeight="1" x14ac:dyDescent="0.25">
      <c r="B1093" s="5"/>
      <c r="C1093" s="5"/>
      <c r="D1093" s="5"/>
      <c r="E1093" s="5"/>
      <c r="F1093" s="5"/>
      <c r="G1093" s="5"/>
      <c r="H1093" s="189" t="s">
        <v>149</v>
      </c>
      <c r="I1093" s="189"/>
      <c r="J1093" s="189"/>
      <c r="K1093" s="189"/>
      <c r="L1093" s="189"/>
      <c r="M1093" s="189"/>
      <c r="N1093" s="189"/>
      <c r="O1093" s="189"/>
      <c r="P1093" s="189"/>
      <c r="Q1093" s="189"/>
      <c r="R1093" s="190" t="s">
        <v>812</v>
      </c>
      <c r="S1093" s="190"/>
      <c r="T1093" s="190"/>
      <c r="U1093" s="4" t="s">
        <v>836</v>
      </c>
      <c r="V1093" s="190" t="s">
        <v>150</v>
      </c>
      <c r="W1093" s="190"/>
      <c r="X1093" s="191">
        <v>160000</v>
      </c>
      <c r="Y1093" s="191"/>
      <c r="Z1093" s="191"/>
      <c r="AA1093" s="191">
        <v>99000</v>
      </c>
      <c r="AB1093" s="191"/>
      <c r="AC1093" s="191"/>
      <c r="AD1093" s="192">
        <v>61.875</v>
      </c>
      <c r="AE1093" s="192"/>
    </row>
    <row r="1094" spans="2:31" ht="15" customHeight="1" x14ac:dyDescent="0.25">
      <c r="B1094" s="5"/>
      <c r="C1094" s="5"/>
      <c r="D1094" s="5"/>
      <c r="E1094" s="5"/>
      <c r="F1094" s="5"/>
      <c r="G1094" s="5"/>
      <c r="H1094" s="6"/>
      <c r="I1094" s="189" t="s">
        <v>151</v>
      </c>
      <c r="J1094" s="189"/>
      <c r="K1094" s="189"/>
      <c r="L1094" s="189"/>
      <c r="M1094" s="189"/>
      <c r="N1094" s="189"/>
      <c r="O1094" s="189"/>
      <c r="P1094" s="189"/>
      <c r="Q1094" s="189"/>
      <c r="R1094" s="190" t="s">
        <v>812</v>
      </c>
      <c r="S1094" s="190"/>
      <c r="T1094" s="190"/>
      <c r="U1094" s="4" t="s">
        <v>836</v>
      </c>
      <c r="V1094" s="190" t="s">
        <v>152</v>
      </c>
      <c r="W1094" s="190"/>
      <c r="X1094" s="191">
        <v>160000</v>
      </c>
      <c r="Y1094" s="191"/>
      <c r="Z1094" s="191"/>
      <c r="AA1094" s="191">
        <v>99000</v>
      </c>
      <c r="AB1094" s="191"/>
      <c r="AC1094" s="191"/>
      <c r="AD1094" s="192">
        <v>61.875</v>
      </c>
      <c r="AE1094" s="192"/>
    </row>
    <row r="1095" spans="2:31" ht="23.25" customHeight="1" x14ac:dyDescent="0.25">
      <c r="B1095" s="5"/>
      <c r="C1095" s="5"/>
      <c r="D1095" s="6"/>
      <c r="E1095" s="189" t="s">
        <v>590</v>
      </c>
      <c r="F1095" s="189"/>
      <c r="G1095" s="189"/>
      <c r="H1095" s="189"/>
      <c r="I1095" s="189"/>
      <c r="J1095" s="189"/>
      <c r="K1095" s="189"/>
      <c r="L1095" s="189"/>
      <c r="M1095" s="189"/>
      <c r="N1095" s="189"/>
      <c r="O1095" s="189"/>
      <c r="P1095" s="189"/>
      <c r="Q1095" s="189"/>
      <c r="R1095" s="190" t="s">
        <v>812</v>
      </c>
      <c r="S1095" s="190"/>
      <c r="T1095" s="190"/>
      <c r="U1095" s="4" t="s">
        <v>591</v>
      </c>
      <c r="V1095" s="190"/>
      <c r="W1095" s="190"/>
      <c r="X1095" s="191">
        <v>7452060</v>
      </c>
      <c r="Y1095" s="191"/>
      <c r="Z1095" s="191"/>
      <c r="AA1095" s="191">
        <v>3277697.08</v>
      </c>
      <c r="AB1095" s="191"/>
      <c r="AC1095" s="191"/>
      <c r="AD1095" s="192">
        <v>43.983772003982793</v>
      </c>
      <c r="AE1095" s="192"/>
    </row>
    <row r="1096" spans="2:31" ht="23.25" customHeight="1" x14ac:dyDescent="0.25">
      <c r="B1096" s="5"/>
      <c r="C1096" s="5"/>
      <c r="D1096" s="6"/>
      <c r="E1096" s="189" t="s">
        <v>837</v>
      </c>
      <c r="F1096" s="189"/>
      <c r="G1096" s="189"/>
      <c r="H1096" s="189"/>
      <c r="I1096" s="189"/>
      <c r="J1096" s="189"/>
      <c r="K1096" s="189"/>
      <c r="L1096" s="189"/>
      <c r="M1096" s="189"/>
      <c r="N1096" s="189"/>
      <c r="O1096" s="189"/>
      <c r="P1096" s="189"/>
      <c r="Q1096" s="189"/>
      <c r="R1096" s="190" t="s">
        <v>812</v>
      </c>
      <c r="S1096" s="190"/>
      <c r="T1096" s="190"/>
      <c r="U1096" s="4" t="s">
        <v>838</v>
      </c>
      <c r="V1096" s="190"/>
      <c r="W1096" s="190"/>
      <c r="X1096" s="191">
        <v>7452060</v>
      </c>
      <c r="Y1096" s="191"/>
      <c r="Z1096" s="191"/>
      <c r="AA1096" s="191">
        <v>3277697.08</v>
      </c>
      <c r="AB1096" s="191"/>
      <c r="AC1096" s="191"/>
      <c r="AD1096" s="192">
        <v>43.983772003982793</v>
      </c>
      <c r="AE1096" s="192"/>
    </row>
    <row r="1097" spans="2:31" ht="15" customHeight="1" x14ac:dyDescent="0.25">
      <c r="B1097" s="5"/>
      <c r="C1097" s="5"/>
      <c r="D1097" s="6"/>
      <c r="E1097" s="6"/>
      <c r="F1097" s="6"/>
      <c r="G1097" s="189" t="s">
        <v>839</v>
      </c>
      <c r="H1097" s="189"/>
      <c r="I1097" s="189"/>
      <c r="J1097" s="189"/>
      <c r="K1097" s="189"/>
      <c r="L1097" s="189"/>
      <c r="M1097" s="189"/>
      <c r="N1097" s="189"/>
      <c r="O1097" s="189"/>
      <c r="P1097" s="189"/>
      <c r="Q1097" s="189"/>
      <c r="R1097" s="190" t="s">
        <v>812</v>
      </c>
      <c r="S1097" s="190"/>
      <c r="T1097" s="190"/>
      <c r="U1097" s="4" t="s">
        <v>840</v>
      </c>
      <c r="V1097" s="190"/>
      <c r="W1097" s="190"/>
      <c r="X1097" s="191">
        <v>7452060</v>
      </c>
      <c r="Y1097" s="191"/>
      <c r="Z1097" s="191"/>
      <c r="AA1097" s="191">
        <v>3277697.08</v>
      </c>
      <c r="AB1097" s="191"/>
      <c r="AC1097" s="191"/>
      <c r="AD1097" s="192">
        <v>43.983772003982793</v>
      </c>
      <c r="AE1097" s="192"/>
    </row>
    <row r="1098" spans="2:31" ht="15" customHeight="1" x14ac:dyDescent="0.25">
      <c r="B1098" s="5"/>
      <c r="C1098" s="5"/>
      <c r="D1098" s="5"/>
      <c r="E1098" s="5"/>
      <c r="F1098" s="5"/>
      <c r="G1098" s="189" t="s">
        <v>841</v>
      </c>
      <c r="H1098" s="189"/>
      <c r="I1098" s="189"/>
      <c r="J1098" s="189"/>
      <c r="K1098" s="189"/>
      <c r="L1098" s="189"/>
      <c r="M1098" s="189"/>
      <c r="N1098" s="189"/>
      <c r="O1098" s="189"/>
      <c r="P1098" s="189"/>
      <c r="Q1098" s="189"/>
      <c r="R1098" s="190" t="s">
        <v>812</v>
      </c>
      <c r="S1098" s="190"/>
      <c r="T1098" s="190"/>
      <c r="U1098" s="4" t="s">
        <v>842</v>
      </c>
      <c r="V1098" s="190"/>
      <c r="W1098" s="190"/>
      <c r="X1098" s="191">
        <v>7452060</v>
      </c>
      <c r="Y1098" s="191"/>
      <c r="Z1098" s="191"/>
      <c r="AA1098" s="191">
        <v>3277697.08</v>
      </c>
      <c r="AB1098" s="191"/>
      <c r="AC1098" s="191"/>
      <c r="AD1098" s="192">
        <v>43.983772003982793</v>
      </c>
      <c r="AE1098" s="192"/>
    </row>
    <row r="1099" spans="2:31" ht="23.25" customHeight="1" x14ac:dyDescent="0.25">
      <c r="B1099" s="5"/>
      <c r="C1099" s="5"/>
      <c r="D1099" s="5"/>
      <c r="E1099" s="5"/>
      <c r="F1099" s="5"/>
      <c r="G1099" s="5"/>
      <c r="H1099" s="189" t="s">
        <v>411</v>
      </c>
      <c r="I1099" s="189"/>
      <c r="J1099" s="189"/>
      <c r="K1099" s="189"/>
      <c r="L1099" s="189"/>
      <c r="M1099" s="189"/>
      <c r="N1099" s="189"/>
      <c r="O1099" s="189"/>
      <c r="P1099" s="189"/>
      <c r="Q1099" s="189"/>
      <c r="R1099" s="190" t="s">
        <v>812</v>
      </c>
      <c r="S1099" s="190"/>
      <c r="T1099" s="190"/>
      <c r="U1099" s="4" t="s">
        <v>842</v>
      </c>
      <c r="V1099" s="190" t="s">
        <v>412</v>
      </c>
      <c r="W1099" s="190"/>
      <c r="X1099" s="191">
        <v>7452060</v>
      </c>
      <c r="Y1099" s="191"/>
      <c r="Z1099" s="191"/>
      <c r="AA1099" s="191">
        <v>3277697.08</v>
      </c>
      <c r="AB1099" s="191"/>
      <c r="AC1099" s="191"/>
      <c r="AD1099" s="192">
        <v>43.983772003982793</v>
      </c>
      <c r="AE1099" s="192"/>
    </row>
    <row r="1100" spans="2:31" ht="15" customHeight="1" x14ac:dyDescent="0.25">
      <c r="B1100" s="5"/>
      <c r="C1100" s="5"/>
      <c r="D1100" s="5"/>
      <c r="E1100" s="5"/>
      <c r="F1100" s="5"/>
      <c r="G1100" s="5"/>
      <c r="H1100" s="6"/>
      <c r="I1100" s="189" t="s">
        <v>413</v>
      </c>
      <c r="J1100" s="189"/>
      <c r="K1100" s="189"/>
      <c r="L1100" s="189"/>
      <c r="M1100" s="189"/>
      <c r="N1100" s="189"/>
      <c r="O1100" s="189"/>
      <c r="P1100" s="189"/>
      <c r="Q1100" s="189"/>
      <c r="R1100" s="190" t="s">
        <v>812</v>
      </c>
      <c r="S1100" s="190"/>
      <c r="T1100" s="190"/>
      <c r="U1100" s="4" t="s">
        <v>842</v>
      </c>
      <c r="V1100" s="190" t="s">
        <v>414</v>
      </c>
      <c r="W1100" s="190"/>
      <c r="X1100" s="191">
        <v>7452060</v>
      </c>
      <c r="Y1100" s="191"/>
      <c r="Z1100" s="191"/>
      <c r="AA1100" s="191">
        <v>3277697.08</v>
      </c>
      <c r="AB1100" s="191"/>
      <c r="AC1100" s="191"/>
      <c r="AD1100" s="192">
        <v>43.983772003982793</v>
      </c>
      <c r="AE1100" s="192"/>
    </row>
    <row r="1101" spans="2:31" ht="15" customHeight="1" x14ac:dyDescent="0.25">
      <c r="B1101" s="189" t="s">
        <v>843</v>
      </c>
      <c r="C1101" s="189"/>
      <c r="D1101" s="189"/>
      <c r="E1101" s="189"/>
      <c r="F1101" s="189"/>
      <c r="G1101" s="189"/>
      <c r="H1101" s="189"/>
      <c r="I1101" s="189"/>
      <c r="J1101" s="189"/>
      <c r="K1101" s="189"/>
      <c r="L1101" s="189"/>
      <c r="M1101" s="189"/>
      <c r="N1101" s="189"/>
      <c r="O1101" s="189"/>
      <c r="P1101" s="189"/>
      <c r="Q1101" s="189"/>
      <c r="R1101" s="190" t="s">
        <v>844</v>
      </c>
      <c r="S1101" s="190"/>
      <c r="T1101" s="190"/>
      <c r="U1101" s="4"/>
      <c r="V1101" s="190"/>
      <c r="W1101" s="190"/>
      <c r="X1101" s="191">
        <v>18500000</v>
      </c>
      <c r="Y1101" s="191"/>
      <c r="Z1101" s="191"/>
      <c r="AA1101" s="191">
        <v>18333712.949999999</v>
      </c>
      <c r="AB1101" s="191"/>
      <c r="AC1101" s="191"/>
      <c r="AD1101" s="192">
        <v>99.101151081081071</v>
      </c>
      <c r="AE1101" s="192"/>
    </row>
    <row r="1102" spans="2:31" ht="15" customHeight="1" x14ac:dyDescent="0.25">
      <c r="B1102" s="5"/>
      <c r="C1102" s="189" t="s">
        <v>845</v>
      </c>
      <c r="D1102" s="189"/>
      <c r="E1102" s="189"/>
      <c r="F1102" s="189"/>
      <c r="G1102" s="189"/>
      <c r="H1102" s="189"/>
      <c r="I1102" s="189"/>
      <c r="J1102" s="189"/>
      <c r="K1102" s="189"/>
      <c r="L1102" s="189"/>
      <c r="M1102" s="189"/>
      <c r="N1102" s="189"/>
      <c r="O1102" s="189"/>
      <c r="P1102" s="189"/>
      <c r="Q1102" s="189"/>
      <c r="R1102" s="190" t="s">
        <v>846</v>
      </c>
      <c r="S1102" s="190"/>
      <c r="T1102" s="190"/>
      <c r="U1102" s="4"/>
      <c r="V1102" s="190"/>
      <c r="W1102" s="190"/>
      <c r="X1102" s="191">
        <v>18500000</v>
      </c>
      <c r="Y1102" s="191"/>
      <c r="Z1102" s="191"/>
      <c r="AA1102" s="191">
        <v>18333712.949999999</v>
      </c>
      <c r="AB1102" s="191"/>
      <c r="AC1102" s="191"/>
      <c r="AD1102" s="192">
        <v>99.101151081081071</v>
      </c>
      <c r="AE1102" s="192"/>
    </row>
    <row r="1103" spans="2:31" ht="23.25" customHeight="1" x14ac:dyDescent="0.25">
      <c r="B1103" s="5"/>
      <c r="C1103" s="5"/>
      <c r="D1103" s="6"/>
      <c r="E1103" s="189" t="s">
        <v>9</v>
      </c>
      <c r="F1103" s="189"/>
      <c r="G1103" s="189"/>
      <c r="H1103" s="189"/>
      <c r="I1103" s="189"/>
      <c r="J1103" s="189"/>
      <c r="K1103" s="189"/>
      <c r="L1103" s="189"/>
      <c r="M1103" s="189"/>
      <c r="N1103" s="189"/>
      <c r="O1103" s="189"/>
      <c r="P1103" s="189"/>
      <c r="Q1103" s="189"/>
      <c r="R1103" s="190" t="s">
        <v>846</v>
      </c>
      <c r="S1103" s="190"/>
      <c r="T1103" s="190"/>
      <c r="U1103" s="4" t="s">
        <v>10</v>
      </c>
      <c r="V1103" s="190"/>
      <c r="W1103" s="190"/>
      <c r="X1103" s="191">
        <v>18500000</v>
      </c>
      <c r="Y1103" s="191"/>
      <c r="Z1103" s="191"/>
      <c r="AA1103" s="191">
        <v>18333712.949999999</v>
      </c>
      <c r="AB1103" s="191"/>
      <c r="AC1103" s="191"/>
      <c r="AD1103" s="192">
        <v>99.101151081081071</v>
      </c>
      <c r="AE1103" s="192"/>
    </row>
    <row r="1104" spans="2:31" ht="15" customHeight="1" x14ac:dyDescent="0.25">
      <c r="B1104" s="5"/>
      <c r="C1104" s="5"/>
      <c r="D1104" s="6"/>
      <c r="E1104" s="189" t="s">
        <v>847</v>
      </c>
      <c r="F1104" s="189"/>
      <c r="G1104" s="189"/>
      <c r="H1104" s="189"/>
      <c r="I1104" s="189"/>
      <c r="J1104" s="189"/>
      <c r="K1104" s="189"/>
      <c r="L1104" s="189"/>
      <c r="M1104" s="189"/>
      <c r="N1104" s="189"/>
      <c r="O1104" s="189"/>
      <c r="P1104" s="189"/>
      <c r="Q1104" s="189"/>
      <c r="R1104" s="190" t="s">
        <v>846</v>
      </c>
      <c r="S1104" s="190"/>
      <c r="T1104" s="190"/>
      <c r="U1104" s="4" t="s">
        <v>848</v>
      </c>
      <c r="V1104" s="190"/>
      <c r="W1104" s="190"/>
      <c r="X1104" s="191">
        <v>18500000</v>
      </c>
      <c r="Y1104" s="191"/>
      <c r="Z1104" s="191"/>
      <c r="AA1104" s="191">
        <v>18333712.949999999</v>
      </c>
      <c r="AB1104" s="191"/>
      <c r="AC1104" s="191"/>
      <c r="AD1104" s="192">
        <v>99.101151081081071</v>
      </c>
      <c r="AE1104" s="192"/>
    </row>
    <row r="1105" spans="2:31" ht="15" customHeight="1" x14ac:dyDescent="0.25">
      <c r="B1105" s="5"/>
      <c r="C1105" s="5"/>
      <c r="D1105" s="6"/>
      <c r="E1105" s="6"/>
      <c r="F1105" s="6"/>
      <c r="G1105" s="189" t="s">
        <v>849</v>
      </c>
      <c r="H1105" s="189"/>
      <c r="I1105" s="189"/>
      <c r="J1105" s="189"/>
      <c r="K1105" s="189"/>
      <c r="L1105" s="189"/>
      <c r="M1105" s="189"/>
      <c r="N1105" s="189"/>
      <c r="O1105" s="189"/>
      <c r="P1105" s="189"/>
      <c r="Q1105" s="189"/>
      <c r="R1105" s="190" t="s">
        <v>846</v>
      </c>
      <c r="S1105" s="190"/>
      <c r="T1105" s="190"/>
      <c r="U1105" s="4" t="s">
        <v>850</v>
      </c>
      <c r="V1105" s="190"/>
      <c r="W1105" s="190"/>
      <c r="X1105" s="191">
        <v>18500000</v>
      </c>
      <c r="Y1105" s="191"/>
      <c r="Z1105" s="191"/>
      <c r="AA1105" s="191">
        <v>18333712.949999999</v>
      </c>
      <c r="AB1105" s="191"/>
      <c r="AC1105" s="191"/>
      <c r="AD1105" s="192">
        <v>99.101151081081071</v>
      </c>
      <c r="AE1105" s="192"/>
    </row>
    <row r="1106" spans="2:31" ht="15" customHeight="1" x14ac:dyDescent="0.25">
      <c r="B1106" s="5"/>
      <c r="C1106" s="5"/>
      <c r="D1106" s="5"/>
      <c r="E1106" s="5"/>
      <c r="F1106" s="5"/>
      <c r="G1106" s="189" t="s">
        <v>851</v>
      </c>
      <c r="H1106" s="189"/>
      <c r="I1106" s="189"/>
      <c r="J1106" s="189"/>
      <c r="K1106" s="189"/>
      <c r="L1106" s="189"/>
      <c r="M1106" s="189"/>
      <c r="N1106" s="189"/>
      <c r="O1106" s="189"/>
      <c r="P1106" s="189"/>
      <c r="Q1106" s="189"/>
      <c r="R1106" s="190" t="s">
        <v>846</v>
      </c>
      <c r="S1106" s="190"/>
      <c r="T1106" s="190"/>
      <c r="U1106" s="4" t="s">
        <v>852</v>
      </c>
      <c r="V1106" s="190"/>
      <c r="W1106" s="190"/>
      <c r="X1106" s="191">
        <v>18500000</v>
      </c>
      <c r="Y1106" s="191"/>
      <c r="Z1106" s="191"/>
      <c r="AA1106" s="191">
        <v>18333712.949999999</v>
      </c>
      <c r="AB1106" s="191"/>
      <c r="AC1106" s="191"/>
      <c r="AD1106" s="192">
        <v>99.101151081081071</v>
      </c>
      <c r="AE1106" s="192"/>
    </row>
    <row r="1107" spans="2:31" ht="15" customHeight="1" x14ac:dyDescent="0.25">
      <c r="B1107" s="5"/>
      <c r="C1107" s="5"/>
      <c r="D1107" s="5"/>
      <c r="E1107" s="5"/>
      <c r="F1107" s="5"/>
      <c r="G1107" s="5"/>
      <c r="H1107" s="189" t="s">
        <v>853</v>
      </c>
      <c r="I1107" s="189"/>
      <c r="J1107" s="189"/>
      <c r="K1107" s="189"/>
      <c r="L1107" s="189"/>
      <c r="M1107" s="189"/>
      <c r="N1107" s="189"/>
      <c r="O1107" s="189"/>
      <c r="P1107" s="189"/>
      <c r="Q1107" s="189"/>
      <c r="R1107" s="190" t="s">
        <v>846</v>
      </c>
      <c r="S1107" s="190"/>
      <c r="T1107" s="190"/>
      <c r="U1107" s="4" t="s">
        <v>852</v>
      </c>
      <c r="V1107" s="190" t="s">
        <v>854</v>
      </c>
      <c r="W1107" s="190"/>
      <c r="X1107" s="191">
        <v>18500000</v>
      </c>
      <c r="Y1107" s="191"/>
      <c r="Z1107" s="191"/>
      <c r="AA1107" s="191">
        <v>18333712.949999999</v>
      </c>
      <c r="AB1107" s="191"/>
      <c r="AC1107" s="191"/>
      <c r="AD1107" s="192">
        <v>99.101151081081071</v>
      </c>
      <c r="AE1107" s="192"/>
    </row>
    <row r="1108" spans="2:31" ht="15" customHeight="1" x14ac:dyDescent="0.25">
      <c r="B1108" s="5"/>
      <c r="C1108" s="5"/>
      <c r="D1108" s="5"/>
      <c r="E1108" s="5"/>
      <c r="F1108" s="5"/>
      <c r="G1108" s="5"/>
      <c r="H1108" s="6"/>
      <c r="I1108" s="189" t="s">
        <v>851</v>
      </c>
      <c r="J1108" s="189"/>
      <c r="K1108" s="189"/>
      <c r="L1108" s="189"/>
      <c r="M1108" s="189"/>
      <c r="N1108" s="189"/>
      <c r="O1108" s="189"/>
      <c r="P1108" s="189"/>
      <c r="Q1108" s="189"/>
      <c r="R1108" s="190" t="s">
        <v>846</v>
      </c>
      <c r="S1108" s="190"/>
      <c r="T1108" s="190"/>
      <c r="U1108" s="4" t="s">
        <v>852</v>
      </c>
      <c r="V1108" s="190" t="s">
        <v>855</v>
      </c>
      <c r="W1108" s="190"/>
      <c r="X1108" s="191">
        <v>18500000</v>
      </c>
      <c r="Y1108" s="191"/>
      <c r="Z1108" s="191"/>
      <c r="AA1108" s="191">
        <v>18333712.949999999</v>
      </c>
      <c r="AB1108" s="191"/>
      <c r="AC1108" s="191"/>
      <c r="AD1108" s="192">
        <v>99.101151081081071</v>
      </c>
      <c r="AE1108" s="192"/>
    </row>
    <row r="1109" spans="2:31" x14ac:dyDescent="0.25">
      <c r="B1109" s="186" t="s">
        <v>856</v>
      </c>
      <c r="C1109" s="186"/>
      <c r="D1109" s="186"/>
      <c r="E1109" s="186"/>
      <c r="F1109" s="186"/>
      <c r="G1109" s="186"/>
      <c r="H1109" s="186"/>
      <c r="I1109" s="186"/>
      <c r="J1109" s="186"/>
      <c r="K1109" s="186"/>
      <c r="L1109" s="186"/>
      <c r="M1109" s="186"/>
      <c r="N1109" s="186"/>
      <c r="O1109" s="186"/>
      <c r="P1109" s="186"/>
      <c r="Q1109" s="186"/>
      <c r="R1109" s="186"/>
      <c r="S1109" s="186"/>
      <c r="T1109" s="186"/>
      <c r="U1109" s="186"/>
      <c r="V1109" s="186"/>
      <c r="W1109" s="186"/>
      <c r="X1109" s="187">
        <v>7237555485.9799995</v>
      </c>
      <c r="Y1109" s="187"/>
      <c r="Z1109" s="187"/>
      <c r="AA1109" s="187">
        <v>6713239732.1199999</v>
      </c>
      <c r="AB1109" s="187"/>
      <c r="AC1109" s="187"/>
      <c r="AD1109" s="188">
        <v>92.755623706434292</v>
      </c>
      <c r="AE1109" s="188"/>
    </row>
  </sheetData>
  <mergeCells count="6631">
    <mergeCell ref="J5:Q5"/>
    <mergeCell ref="R5:T5"/>
    <mergeCell ref="V5:W5"/>
    <mergeCell ref="X5:Z5"/>
    <mergeCell ref="AA5:AC5"/>
    <mergeCell ref="AD5:AE5"/>
    <mergeCell ref="B6:Q6"/>
    <mergeCell ref="R6:T6"/>
    <mergeCell ref="V6:W6"/>
    <mergeCell ref="X6:Z6"/>
    <mergeCell ref="AA6:AC6"/>
    <mergeCell ref="AD6:AE6"/>
    <mergeCell ref="B7:Q7"/>
    <mergeCell ref="R7:T7"/>
    <mergeCell ref="V7:W7"/>
    <mergeCell ref="X7:Z7"/>
    <mergeCell ref="AA7:AC7"/>
    <mergeCell ref="AD7:AE7"/>
    <mergeCell ref="B8:Q8"/>
    <mergeCell ref="R8:T8"/>
    <mergeCell ref="V8:W8"/>
    <mergeCell ref="X8:Z8"/>
    <mergeCell ref="AA8:AC8"/>
    <mergeCell ref="AD8:AE8"/>
    <mergeCell ref="C9:Q9"/>
    <mergeCell ref="R9:T9"/>
    <mergeCell ref="V9:W9"/>
    <mergeCell ref="X9:Z9"/>
    <mergeCell ref="AA9:AC9"/>
    <mergeCell ref="AD9:AE9"/>
    <mergeCell ref="E10:Q10"/>
    <mergeCell ref="R10:T10"/>
    <mergeCell ref="V10:W10"/>
    <mergeCell ref="X10:Z10"/>
    <mergeCell ref="AA10:AC10"/>
    <mergeCell ref="AD10:AE10"/>
    <mergeCell ref="E11:Q11"/>
    <mergeCell ref="R11:T11"/>
    <mergeCell ref="V11:W11"/>
    <mergeCell ref="X11:Z11"/>
    <mergeCell ref="AA11:AC11"/>
    <mergeCell ref="AD11:AE11"/>
    <mergeCell ref="G12:Q12"/>
    <mergeCell ref="R12:T12"/>
    <mergeCell ref="V12:W12"/>
    <mergeCell ref="X12:Z12"/>
    <mergeCell ref="AA12:AC12"/>
    <mergeCell ref="AD12:AE12"/>
    <mergeCell ref="G13:Q13"/>
    <mergeCell ref="R13:T13"/>
    <mergeCell ref="V13:W13"/>
    <mergeCell ref="X13:Z13"/>
    <mergeCell ref="AA13:AC13"/>
    <mergeCell ref="AD13:AE13"/>
    <mergeCell ref="H14:Q14"/>
    <mergeCell ref="R14:T14"/>
    <mergeCell ref="V14:W14"/>
    <mergeCell ref="X14:Z14"/>
    <mergeCell ref="AA14:AC14"/>
    <mergeCell ref="AD14:AE14"/>
    <mergeCell ref="I15:Q15"/>
    <mergeCell ref="R15:T15"/>
    <mergeCell ref="V15:W15"/>
    <mergeCell ref="X15:Z15"/>
    <mergeCell ref="AA15:AC15"/>
    <mergeCell ref="AD15:AE15"/>
    <mergeCell ref="C16:Q16"/>
    <mergeCell ref="R16:T16"/>
    <mergeCell ref="V16:W16"/>
    <mergeCell ref="X16:Z16"/>
    <mergeCell ref="AA16:AC16"/>
    <mergeCell ref="AD16:AE16"/>
    <mergeCell ref="E17:Q17"/>
    <mergeCell ref="R17:T17"/>
    <mergeCell ref="V17:W17"/>
    <mergeCell ref="X17:Z17"/>
    <mergeCell ref="AA17:AC17"/>
    <mergeCell ref="AD17:AE17"/>
    <mergeCell ref="G18:Q18"/>
    <mergeCell ref="R18:T18"/>
    <mergeCell ref="V18:W18"/>
    <mergeCell ref="X18:Z18"/>
    <mergeCell ref="AA18:AC18"/>
    <mergeCell ref="AD18:AE18"/>
    <mergeCell ref="H19:Q19"/>
    <mergeCell ref="R19:T19"/>
    <mergeCell ref="V19:W19"/>
    <mergeCell ref="X19:Z19"/>
    <mergeCell ref="AA19:AC19"/>
    <mergeCell ref="AD19:AE19"/>
    <mergeCell ref="I20:Q20"/>
    <mergeCell ref="R20:T20"/>
    <mergeCell ref="V20:W20"/>
    <mergeCell ref="X20:Z20"/>
    <mergeCell ref="AA20:AC20"/>
    <mergeCell ref="AD20:AE20"/>
    <mergeCell ref="G21:Q21"/>
    <mergeCell ref="R21:T21"/>
    <mergeCell ref="V21:W21"/>
    <mergeCell ref="X21:Z21"/>
    <mergeCell ref="AA21:AC21"/>
    <mergeCell ref="AD21:AE21"/>
    <mergeCell ref="H22:Q22"/>
    <mergeCell ref="R22:T22"/>
    <mergeCell ref="V22:W22"/>
    <mergeCell ref="X22:Z22"/>
    <mergeCell ref="AA22:AC22"/>
    <mergeCell ref="AD22:AE22"/>
    <mergeCell ref="I23:Q23"/>
    <mergeCell ref="R23:T23"/>
    <mergeCell ref="V23:W23"/>
    <mergeCell ref="X23:Z23"/>
    <mergeCell ref="AA23:AC23"/>
    <mergeCell ref="AD23:AE23"/>
    <mergeCell ref="H24:Q24"/>
    <mergeCell ref="R24:T24"/>
    <mergeCell ref="V24:W24"/>
    <mergeCell ref="X24:Z24"/>
    <mergeCell ref="AA24:AC24"/>
    <mergeCell ref="AD24:AE24"/>
    <mergeCell ref="I25:Q25"/>
    <mergeCell ref="R25:T25"/>
    <mergeCell ref="V25:W25"/>
    <mergeCell ref="X25:Z25"/>
    <mergeCell ref="AA25:AC25"/>
    <mergeCell ref="AD25:AE25"/>
    <mergeCell ref="H26:Q26"/>
    <mergeCell ref="R26:T26"/>
    <mergeCell ref="V26:W26"/>
    <mergeCell ref="X26:Z26"/>
    <mergeCell ref="AA26:AC26"/>
    <mergeCell ref="AD26:AE26"/>
    <mergeCell ref="I27:Q27"/>
    <mergeCell ref="R27:T27"/>
    <mergeCell ref="V27:W27"/>
    <mergeCell ref="X27:Z27"/>
    <mergeCell ref="AA27:AC27"/>
    <mergeCell ref="AD27:AE27"/>
    <mergeCell ref="C28:Q28"/>
    <mergeCell ref="R28:T28"/>
    <mergeCell ref="V28:W28"/>
    <mergeCell ref="X28:Z28"/>
    <mergeCell ref="AA28:AC28"/>
    <mergeCell ref="AD28:AE28"/>
    <mergeCell ref="E29:Q29"/>
    <mergeCell ref="R29:T29"/>
    <mergeCell ref="V29:W29"/>
    <mergeCell ref="X29:Z29"/>
    <mergeCell ref="AA29:AC29"/>
    <mergeCell ref="AD29:AE29"/>
    <mergeCell ref="E30:Q30"/>
    <mergeCell ref="R30:T30"/>
    <mergeCell ref="V30:W30"/>
    <mergeCell ref="X30:Z30"/>
    <mergeCell ref="AA30:AC30"/>
    <mergeCell ref="AD30:AE30"/>
    <mergeCell ref="G31:Q31"/>
    <mergeCell ref="R31:T31"/>
    <mergeCell ref="V31:W31"/>
    <mergeCell ref="X31:Z31"/>
    <mergeCell ref="AA31:AC31"/>
    <mergeCell ref="AD31:AE31"/>
    <mergeCell ref="G32:Q32"/>
    <mergeCell ref="R32:T32"/>
    <mergeCell ref="V32:W32"/>
    <mergeCell ref="X32:Z32"/>
    <mergeCell ref="AA32:AC32"/>
    <mergeCell ref="AD32:AE32"/>
    <mergeCell ref="H33:Q33"/>
    <mergeCell ref="R33:T33"/>
    <mergeCell ref="V33:W33"/>
    <mergeCell ref="X33:Z33"/>
    <mergeCell ref="AA33:AC33"/>
    <mergeCell ref="AD33:AE33"/>
    <mergeCell ref="I34:Q34"/>
    <mergeCell ref="R34:T34"/>
    <mergeCell ref="V34:W34"/>
    <mergeCell ref="X34:Z34"/>
    <mergeCell ref="AA34:AC34"/>
    <mergeCell ref="AD34:AE34"/>
    <mergeCell ref="H35:Q35"/>
    <mergeCell ref="R35:T35"/>
    <mergeCell ref="V35:W35"/>
    <mergeCell ref="X35:Z35"/>
    <mergeCell ref="AA35:AC35"/>
    <mergeCell ref="AD35:AE35"/>
    <mergeCell ref="I36:Q36"/>
    <mergeCell ref="R36:T36"/>
    <mergeCell ref="V36:W36"/>
    <mergeCell ref="X36:Z36"/>
    <mergeCell ref="AA36:AC36"/>
    <mergeCell ref="AD36:AE36"/>
    <mergeCell ref="E37:Q37"/>
    <mergeCell ref="R37:T37"/>
    <mergeCell ref="V37:W37"/>
    <mergeCell ref="X37:Z37"/>
    <mergeCell ref="AA37:AC37"/>
    <mergeCell ref="AD37:AE37"/>
    <mergeCell ref="E38:Q38"/>
    <mergeCell ref="R38:T38"/>
    <mergeCell ref="V38:W38"/>
    <mergeCell ref="X38:Z38"/>
    <mergeCell ref="AA38:AC38"/>
    <mergeCell ref="AD38:AE38"/>
    <mergeCell ref="G39:Q39"/>
    <mergeCell ref="R39:T39"/>
    <mergeCell ref="V39:W39"/>
    <mergeCell ref="X39:Z39"/>
    <mergeCell ref="AA39:AC39"/>
    <mergeCell ref="AD39:AE39"/>
    <mergeCell ref="G40:Q40"/>
    <mergeCell ref="R40:T40"/>
    <mergeCell ref="V40:W40"/>
    <mergeCell ref="X40:Z40"/>
    <mergeCell ref="AA40:AC40"/>
    <mergeCell ref="AD40:AE40"/>
    <mergeCell ref="H41:Q41"/>
    <mergeCell ref="R41:T41"/>
    <mergeCell ref="V41:W41"/>
    <mergeCell ref="X41:Z41"/>
    <mergeCell ref="AA41:AC41"/>
    <mergeCell ref="AD41:AE41"/>
    <mergeCell ref="I42:Q42"/>
    <mergeCell ref="R42:T42"/>
    <mergeCell ref="V42:W42"/>
    <mergeCell ref="X42:Z42"/>
    <mergeCell ref="AA42:AC42"/>
    <mergeCell ref="AD42:AE42"/>
    <mergeCell ref="H43:Q43"/>
    <mergeCell ref="R43:T43"/>
    <mergeCell ref="V43:W43"/>
    <mergeCell ref="X43:Z43"/>
    <mergeCell ref="AA43:AC43"/>
    <mergeCell ref="AD43:AE43"/>
    <mergeCell ref="I44:Q44"/>
    <mergeCell ref="R44:T44"/>
    <mergeCell ref="V44:W44"/>
    <mergeCell ref="X44:Z44"/>
    <mergeCell ref="AA44:AC44"/>
    <mergeCell ref="AD44:AE44"/>
    <mergeCell ref="E45:Q45"/>
    <mergeCell ref="R45:T45"/>
    <mergeCell ref="V45:W45"/>
    <mergeCell ref="X45:Z45"/>
    <mergeCell ref="AA45:AC45"/>
    <mergeCell ref="AD45:AE45"/>
    <mergeCell ref="E46:Q46"/>
    <mergeCell ref="R46:T46"/>
    <mergeCell ref="V46:W46"/>
    <mergeCell ref="X46:Z46"/>
    <mergeCell ref="AA46:AC46"/>
    <mergeCell ref="AD46:AE46"/>
    <mergeCell ref="G47:Q47"/>
    <mergeCell ref="R47:T47"/>
    <mergeCell ref="V47:W47"/>
    <mergeCell ref="X47:Z47"/>
    <mergeCell ref="AA47:AC47"/>
    <mergeCell ref="AD47:AE47"/>
    <mergeCell ref="G48:Q48"/>
    <mergeCell ref="R48:T48"/>
    <mergeCell ref="V48:W48"/>
    <mergeCell ref="X48:Z48"/>
    <mergeCell ref="AA48:AC48"/>
    <mergeCell ref="AD48:AE48"/>
    <mergeCell ref="H49:Q49"/>
    <mergeCell ref="R49:T49"/>
    <mergeCell ref="V49:W49"/>
    <mergeCell ref="X49:Z49"/>
    <mergeCell ref="AA49:AC49"/>
    <mergeCell ref="AD49:AE49"/>
    <mergeCell ref="I50:Q50"/>
    <mergeCell ref="R50:T50"/>
    <mergeCell ref="V50:W50"/>
    <mergeCell ref="X50:Z50"/>
    <mergeCell ref="AA50:AC50"/>
    <mergeCell ref="AD50:AE50"/>
    <mergeCell ref="E51:Q51"/>
    <mergeCell ref="R51:T51"/>
    <mergeCell ref="V51:W51"/>
    <mergeCell ref="X51:Z51"/>
    <mergeCell ref="AA51:AC51"/>
    <mergeCell ref="AD51:AE51"/>
    <mergeCell ref="E52:Q52"/>
    <mergeCell ref="R52:T52"/>
    <mergeCell ref="V52:W52"/>
    <mergeCell ref="X52:Z52"/>
    <mergeCell ref="AA52:AC52"/>
    <mergeCell ref="AD52:AE52"/>
    <mergeCell ref="G53:Q53"/>
    <mergeCell ref="R53:T53"/>
    <mergeCell ref="V53:W53"/>
    <mergeCell ref="X53:Z53"/>
    <mergeCell ref="AA53:AC53"/>
    <mergeCell ref="AD53:AE53"/>
    <mergeCell ref="G54:Q54"/>
    <mergeCell ref="R54:T54"/>
    <mergeCell ref="V54:W54"/>
    <mergeCell ref="X54:Z54"/>
    <mergeCell ref="AA54:AC54"/>
    <mergeCell ref="AD54:AE54"/>
    <mergeCell ref="H55:Q55"/>
    <mergeCell ref="R55:T55"/>
    <mergeCell ref="V55:W55"/>
    <mergeCell ref="X55:Z55"/>
    <mergeCell ref="AA55:AC55"/>
    <mergeCell ref="AD55:AE55"/>
    <mergeCell ref="I56:Q56"/>
    <mergeCell ref="R56:T56"/>
    <mergeCell ref="V56:W56"/>
    <mergeCell ref="X56:Z56"/>
    <mergeCell ref="AA56:AC56"/>
    <mergeCell ref="AD56:AE56"/>
    <mergeCell ref="H57:Q57"/>
    <mergeCell ref="R57:T57"/>
    <mergeCell ref="V57:W57"/>
    <mergeCell ref="X57:Z57"/>
    <mergeCell ref="AA57:AC57"/>
    <mergeCell ref="AD57:AE57"/>
    <mergeCell ref="I58:Q58"/>
    <mergeCell ref="R58:T58"/>
    <mergeCell ref="V58:W58"/>
    <mergeCell ref="X58:Z58"/>
    <mergeCell ref="AA58:AC58"/>
    <mergeCell ref="AD58:AE58"/>
    <mergeCell ref="E59:Q59"/>
    <mergeCell ref="R59:T59"/>
    <mergeCell ref="V59:W59"/>
    <mergeCell ref="X59:Z59"/>
    <mergeCell ref="AA59:AC59"/>
    <mergeCell ref="AD59:AE59"/>
    <mergeCell ref="E60:Q60"/>
    <mergeCell ref="R60:T60"/>
    <mergeCell ref="V60:W60"/>
    <mergeCell ref="X60:Z60"/>
    <mergeCell ref="AA60:AC60"/>
    <mergeCell ref="AD60:AE60"/>
    <mergeCell ref="G61:Q61"/>
    <mergeCell ref="R61:T61"/>
    <mergeCell ref="V61:W61"/>
    <mergeCell ref="X61:Z61"/>
    <mergeCell ref="AA61:AC61"/>
    <mergeCell ref="AD61:AE61"/>
    <mergeCell ref="G62:Q62"/>
    <mergeCell ref="R62:T62"/>
    <mergeCell ref="V62:W62"/>
    <mergeCell ref="X62:Z62"/>
    <mergeCell ref="AA62:AC62"/>
    <mergeCell ref="AD62:AE62"/>
    <mergeCell ref="H63:Q63"/>
    <mergeCell ref="R63:T63"/>
    <mergeCell ref="V63:W63"/>
    <mergeCell ref="X63:Z63"/>
    <mergeCell ref="AA63:AC63"/>
    <mergeCell ref="AD63:AE63"/>
    <mergeCell ref="I64:Q64"/>
    <mergeCell ref="R64:T64"/>
    <mergeCell ref="V64:W64"/>
    <mergeCell ref="X64:Z64"/>
    <mergeCell ref="AA64:AC64"/>
    <mergeCell ref="AD64:AE64"/>
    <mergeCell ref="H65:Q65"/>
    <mergeCell ref="R65:T65"/>
    <mergeCell ref="V65:W65"/>
    <mergeCell ref="X65:Z65"/>
    <mergeCell ref="AA65:AC65"/>
    <mergeCell ref="AD65:AE65"/>
    <mergeCell ref="I66:Q66"/>
    <mergeCell ref="R66:T66"/>
    <mergeCell ref="V66:W66"/>
    <mergeCell ref="X66:Z66"/>
    <mergeCell ref="AA66:AC66"/>
    <mergeCell ref="AD66:AE66"/>
    <mergeCell ref="E67:Q67"/>
    <mergeCell ref="R67:T67"/>
    <mergeCell ref="V67:W67"/>
    <mergeCell ref="X67:Z67"/>
    <mergeCell ref="AA67:AC67"/>
    <mergeCell ref="AD67:AE67"/>
    <mergeCell ref="E68:Q68"/>
    <mergeCell ref="R68:T68"/>
    <mergeCell ref="V68:W68"/>
    <mergeCell ref="X68:Z68"/>
    <mergeCell ref="AA68:AC68"/>
    <mergeCell ref="AD68:AE68"/>
    <mergeCell ref="G69:Q69"/>
    <mergeCell ref="R69:T69"/>
    <mergeCell ref="V69:W69"/>
    <mergeCell ref="X69:Z69"/>
    <mergeCell ref="AA69:AC69"/>
    <mergeCell ref="AD69:AE69"/>
    <mergeCell ref="G70:Q70"/>
    <mergeCell ref="R70:T70"/>
    <mergeCell ref="V70:W70"/>
    <mergeCell ref="X70:Z70"/>
    <mergeCell ref="AA70:AC70"/>
    <mergeCell ref="AD70:AE70"/>
    <mergeCell ref="H71:Q71"/>
    <mergeCell ref="R71:T71"/>
    <mergeCell ref="V71:W71"/>
    <mergeCell ref="X71:Z71"/>
    <mergeCell ref="AA71:AC71"/>
    <mergeCell ref="AD71:AE71"/>
    <mergeCell ref="I72:Q72"/>
    <mergeCell ref="R72:T72"/>
    <mergeCell ref="V72:W72"/>
    <mergeCell ref="X72:Z72"/>
    <mergeCell ref="AA72:AC72"/>
    <mergeCell ref="AD72:AE72"/>
    <mergeCell ref="H73:Q73"/>
    <mergeCell ref="R73:T73"/>
    <mergeCell ref="V73:W73"/>
    <mergeCell ref="X73:Z73"/>
    <mergeCell ref="AA73:AC73"/>
    <mergeCell ref="AD73:AE73"/>
    <mergeCell ref="I74:Q74"/>
    <mergeCell ref="R74:T74"/>
    <mergeCell ref="V74:W74"/>
    <mergeCell ref="X74:Z74"/>
    <mergeCell ref="AA74:AC74"/>
    <mergeCell ref="AD74:AE74"/>
    <mergeCell ref="E75:Q75"/>
    <mergeCell ref="R75:T75"/>
    <mergeCell ref="V75:W75"/>
    <mergeCell ref="X75:Z75"/>
    <mergeCell ref="AA75:AC75"/>
    <mergeCell ref="AD75:AE75"/>
    <mergeCell ref="G76:Q76"/>
    <mergeCell ref="R76:T76"/>
    <mergeCell ref="V76:W76"/>
    <mergeCell ref="X76:Z76"/>
    <mergeCell ref="AA76:AC76"/>
    <mergeCell ref="AD76:AE76"/>
    <mergeCell ref="G77:Q77"/>
    <mergeCell ref="R77:T77"/>
    <mergeCell ref="V77:W77"/>
    <mergeCell ref="X77:Z77"/>
    <mergeCell ref="AA77:AC77"/>
    <mergeCell ref="AD77:AE77"/>
    <mergeCell ref="H78:Q78"/>
    <mergeCell ref="R78:T78"/>
    <mergeCell ref="V78:W78"/>
    <mergeCell ref="X78:Z78"/>
    <mergeCell ref="AA78:AC78"/>
    <mergeCell ref="AD78:AE78"/>
    <mergeCell ref="I79:Q79"/>
    <mergeCell ref="R79:T79"/>
    <mergeCell ref="V79:W79"/>
    <mergeCell ref="X79:Z79"/>
    <mergeCell ref="AA79:AC79"/>
    <mergeCell ref="AD79:AE79"/>
    <mergeCell ref="E80:Q80"/>
    <mergeCell ref="R80:T80"/>
    <mergeCell ref="V80:W80"/>
    <mergeCell ref="X80:Z80"/>
    <mergeCell ref="AA80:AC80"/>
    <mergeCell ref="AD80:AE80"/>
    <mergeCell ref="G81:Q81"/>
    <mergeCell ref="R81:T81"/>
    <mergeCell ref="V81:W81"/>
    <mergeCell ref="X81:Z81"/>
    <mergeCell ref="AA81:AC81"/>
    <mergeCell ref="AD81:AE81"/>
    <mergeCell ref="G82:Q82"/>
    <mergeCell ref="R82:T82"/>
    <mergeCell ref="V82:W82"/>
    <mergeCell ref="X82:Z82"/>
    <mergeCell ref="AA82:AC82"/>
    <mergeCell ref="AD82:AE82"/>
    <mergeCell ref="H83:Q83"/>
    <mergeCell ref="R83:T83"/>
    <mergeCell ref="V83:W83"/>
    <mergeCell ref="X83:Z83"/>
    <mergeCell ref="AA83:AC83"/>
    <mergeCell ref="AD83:AE83"/>
    <mergeCell ref="I84:Q84"/>
    <mergeCell ref="R84:T84"/>
    <mergeCell ref="V84:W84"/>
    <mergeCell ref="X84:Z84"/>
    <mergeCell ref="AA84:AC84"/>
    <mergeCell ref="AD84:AE84"/>
    <mergeCell ref="H85:Q85"/>
    <mergeCell ref="R85:T85"/>
    <mergeCell ref="V85:W85"/>
    <mergeCell ref="X85:Z85"/>
    <mergeCell ref="AA85:AC85"/>
    <mergeCell ref="AD85:AE85"/>
    <mergeCell ref="I86:Q86"/>
    <mergeCell ref="R86:T86"/>
    <mergeCell ref="V86:W86"/>
    <mergeCell ref="X86:Z86"/>
    <mergeCell ref="AA86:AC86"/>
    <mergeCell ref="AD86:AE86"/>
    <mergeCell ref="H87:Q87"/>
    <mergeCell ref="R87:T87"/>
    <mergeCell ref="V87:W87"/>
    <mergeCell ref="X87:Z87"/>
    <mergeCell ref="AA87:AC87"/>
    <mergeCell ref="AD87:AE87"/>
    <mergeCell ref="I88:Q88"/>
    <mergeCell ref="R88:T88"/>
    <mergeCell ref="V88:W88"/>
    <mergeCell ref="X88:Z88"/>
    <mergeCell ref="AA88:AC88"/>
    <mergeCell ref="AD88:AE88"/>
    <mergeCell ref="H89:Q89"/>
    <mergeCell ref="R89:T89"/>
    <mergeCell ref="V89:W89"/>
    <mergeCell ref="X89:Z89"/>
    <mergeCell ref="AA89:AC89"/>
    <mergeCell ref="AD89:AE89"/>
    <mergeCell ref="I90:Q90"/>
    <mergeCell ref="R90:T90"/>
    <mergeCell ref="V90:W90"/>
    <mergeCell ref="X90:Z90"/>
    <mergeCell ref="AA90:AC90"/>
    <mergeCell ref="AD90:AE90"/>
    <mergeCell ref="E91:Q91"/>
    <mergeCell ref="R91:T91"/>
    <mergeCell ref="V91:W91"/>
    <mergeCell ref="X91:Z91"/>
    <mergeCell ref="AA91:AC91"/>
    <mergeCell ref="AD91:AE91"/>
    <mergeCell ref="E92:Q92"/>
    <mergeCell ref="R92:T92"/>
    <mergeCell ref="V92:W92"/>
    <mergeCell ref="X92:Z92"/>
    <mergeCell ref="AA92:AC92"/>
    <mergeCell ref="AD92:AE92"/>
    <mergeCell ref="G93:Q93"/>
    <mergeCell ref="R93:T93"/>
    <mergeCell ref="V93:W93"/>
    <mergeCell ref="X93:Z93"/>
    <mergeCell ref="AA93:AC93"/>
    <mergeCell ref="AD93:AE93"/>
    <mergeCell ref="G94:Q94"/>
    <mergeCell ref="R94:T94"/>
    <mergeCell ref="V94:W94"/>
    <mergeCell ref="X94:Z94"/>
    <mergeCell ref="AA94:AC94"/>
    <mergeCell ref="AD94:AE94"/>
    <mergeCell ref="H95:Q95"/>
    <mergeCell ref="R95:T95"/>
    <mergeCell ref="V95:W95"/>
    <mergeCell ref="X95:Z95"/>
    <mergeCell ref="AA95:AC95"/>
    <mergeCell ref="AD95:AE95"/>
    <mergeCell ref="I96:Q96"/>
    <mergeCell ref="R96:T96"/>
    <mergeCell ref="V96:W96"/>
    <mergeCell ref="X96:Z96"/>
    <mergeCell ref="AA96:AC96"/>
    <mergeCell ref="AD96:AE96"/>
    <mergeCell ref="H97:Q97"/>
    <mergeCell ref="R97:T97"/>
    <mergeCell ref="V97:W97"/>
    <mergeCell ref="X97:Z97"/>
    <mergeCell ref="AA97:AC97"/>
    <mergeCell ref="AD97:AE97"/>
    <mergeCell ref="I98:Q98"/>
    <mergeCell ref="R98:T98"/>
    <mergeCell ref="V98:W98"/>
    <mergeCell ref="X98:Z98"/>
    <mergeCell ref="AA98:AC98"/>
    <mergeCell ref="AD98:AE98"/>
    <mergeCell ref="C99:Q99"/>
    <mergeCell ref="R99:T99"/>
    <mergeCell ref="V99:W99"/>
    <mergeCell ref="X99:Z99"/>
    <mergeCell ref="AA99:AC99"/>
    <mergeCell ref="AD99:AE99"/>
    <mergeCell ref="E100:Q100"/>
    <mergeCell ref="R100:T100"/>
    <mergeCell ref="V100:W100"/>
    <mergeCell ref="X100:Z100"/>
    <mergeCell ref="AA100:AC100"/>
    <mergeCell ref="AD100:AE100"/>
    <mergeCell ref="E101:Q101"/>
    <mergeCell ref="R101:T101"/>
    <mergeCell ref="V101:W101"/>
    <mergeCell ref="X101:Z101"/>
    <mergeCell ref="AA101:AC101"/>
    <mergeCell ref="AD101:AE101"/>
    <mergeCell ref="G102:Q102"/>
    <mergeCell ref="R102:T102"/>
    <mergeCell ref="V102:W102"/>
    <mergeCell ref="X102:Z102"/>
    <mergeCell ref="AA102:AC102"/>
    <mergeCell ref="AD102:AE102"/>
    <mergeCell ref="G103:Q103"/>
    <mergeCell ref="R103:T103"/>
    <mergeCell ref="V103:W103"/>
    <mergeCell ref="X103:Z103"/>
    <mergeCell ref="AA103:AC103"/>
    <mergeCell ref="AD103:AE103"/>
    <mergeCell ref="H104:Q104"/>
    <mergeCell ref="R104:T104"/>
    <mergeCell ref="V104:W104"/>
    <mergeCell ref="X104:Z104"/>
    <mergeCell ref="AA104:AC104"/>
    <mergeCell ref="AD104:AE104"/>
    <mergeCell ref="I105:Q105"/>
    <mergeCell ref="R105:T105"/>
    <mergeCell ref="V105:W105"/>
    <mergeCell ref="X105:Z105"/>
    <mergeCell ref="AA105:AC105"/>
    <mergeCell ref="AD105:AE105"/>
    <mergeCell ref="E106:Q106"/>
    <mergeCell ref="R106:T106"/>
    <mergeCell ref="V106:W106"/>
    <mergeCell ref="X106:Z106"/>
    <mergeCell ref="AA106:AC106"/>
    <mergeCell ref="AD106:AE106"/>
    <mergeCell ref="G107:Q107"/>
    <mergeCell ref="R107:T107"/>
    <mergeCell ref="V107:W107"/>
    <mergeCell ref="X107:Z107"/>
    <mergeCell ref="AA107:AC107"/>
    <mergeCell ref="AD107:AE107"/>
    <mergeCell ref="G108:Q108"/>
    <mergeCell ref="R108:T108"/>
    <mergeCell ref="V108:W108"/>
    <mergeCell ref="X108:Z108"/>
    <mergeCell ref="AA108:AC108"/>
    <mergeCell ref="AD108:AE108"/>
    <mergeCell ref="H109:Q109"/>
    <mergeCell ref="R109:T109"/>
    <mergeCell ref="V109:W109"/>
    <mergeCell ref="X109:Z109"/>
    <mergeCell ref="AA109:AC109"/>
    <mergeCell ref="AD109:AE109"/>
    <mergeCell ref="I110:Q110"/>
    <mergeCell ref="R110:T110"/>
    <mergeCell ref="V110:W110"/>
    <mergeCell ref="X110:Z110"/>
    <mergeCell ref="AA110:AC110"/>
    <mergeCell ref="AD110:AE110"/>
    <mergeCell ref="H111:Q111"/>
    <mergeCell ref="R111:T111"/>
    <mergeCell ref="V111:W111"/>
    <mergeCell ref="X111:Z111"/>
    <mergeCell ref="AA111:AC111"/>
    <mergeCell ref="AD111:AE111"/>
    <mergeCell ref="I112:Q112"/>
    <mergeCell ref="R112:T112"/>
    <mergeCell ref="V112:W112"/>
    <mergeCell ref="X112:Z112"/>
    <mergeCell ref="AA112:AC112"/>
    <mergeCell ref="AD112:AE112"/>
    <mergeCell ref="G113:Q113"/>
    <mergeCell ref="R113:T113"/>
    <mergeCell ref="V113:W113"/>
    <mergeCell ref="X113:Z113"/>
    <mergeCell ref="AA113:AC113"/>
    <mergeCell ref="AD113:AE113"/>
    <mergeCell ref="H114:Q114"/>
    <mergeCell ref="R114:T114"/>
    <mergeCell ref="V114:W114"/>
    <mergeCell ref="X114:Z114"/>
    <mergeCell ref="AA114:AC114"/>
    <mergeCell ref="AD114:AE114"/>
    <mergeCell ref="I115:Q115"/>
    <mergeCell ref="R115:T115"/>
    <mergeCell ref="V115:W115"/>
    <mergeCell ref="X115:Z115"/>
    <mergeCell ref="AA115:AC115"/>
    <mergeCell ref="AD115:AE115"/>
    <mergeCell ref="E116:Q116"/>
    <mergeCell ref="R116:T116"/>
    <mergeCell ref="V116:W116"/>
    <mergeCell ref="X116:Z116"/>
    <mergeCell ref="AA116:AC116"/>
    <mergeCell ref="AD116:AE116"/>
    <mergeCell ref="G117:Q117"/>
    <mergeCell ref="R117:T117"/>
    <mergeCell ref="V117:W117"/>
    <mergeCell ref="X117:Z117"/>
    <mergeCell ref="AA117:AC117"/>
    <mergeCell ref="AD117:AE117"/>
    <mergeCell ref="H118:Q118"/>
    <mergeCell ref="R118:T118"/>
    <mergeCell ref="V118:W118"/>
    <mergeCell ref="X118:Z118"/>
    <mergeCell ref="AA118:AC118"/>
    <mergeCell ref="AD118:AE118"/>
    <mergeCell ref="I119:Q119"/>
    <mergeCell ref="R119:T119"/>
    <mergeCell ref="V119:W119"/>
    <mergeCell ref="X119:Z119"/>
    <mergeCell ref="AA119:AC119"/>
    <mergeCell ref="AD119:AE119"/>
    <mergeCell ref="G120:Q120"/>
    <mergeCell ref="R120:T120"/>
    <mergeCell ref="V120:W120"/>
    <mergeCell ref="X120:Z120"/>
    <mergeCell ref="AA120:AC120"/>
    <mergeCell ref="AD120:AE120"/>
    <mergeCell ref="H121:Q121"/>
    <mergeCell ref="R121:T121"/>
    <mergeCell ref="V121:W121"/>
    <mergeCell ref="X121:Z121"/>
    <mergeCell ref="AA121:AC121"/>
    <mergeCell ref="AD121:AE121"/>
    <mergeCell ref="I122:Q122"/>
    <mergeCell ref="R122:T122"/>
    <mergeCell ref="V122:W122"/>
    <mergeCell ref="X122:Z122"/>
    <mergeCell ref="AA122:AC122"/>
    <mergeCell ref="AD122:AE122"/>
    <mergeCell ref="H123:Q123"/>
    <mergeCell ref="R123:T123"/>
    <mergeCell ref="V123:W123"/>
    <mergeCell ref="X123:Z123"/>
    <mergeCell ref="AA123:AC123"/>
    <mergeCell ref="AD123:AE123"/>
    <mergeCell ref="I124:Q124"/>
    <mergeCell ref="R124:T124"/>
    <mergeCell ref="V124:W124"/>
    <mergeCell ref="X124:Z124"/>
    <mergeCell ref="AA124:AC124"/>
    <mergeCell ref="AD124:AE124"/>
    <mergeCell ref="C125:Q125"/>
    <mergeCell ref="R125:T125"/>
    <mergeCell ref="V125:W125"/>
    <mergeCell ref="X125:Z125"/>
    <mergeCell ref="AA125:AC125"/>
    <mergeCell ref="AD125:AE125"/>
    <mergeCell ref="E126:Q126"/>
    <mergeCell ref="R126:T126"/>
    <mergeCell ref="V126:W126"/>
    <mergeCell ref="X126:Z126"/>
    <mergeCell ref="AA126:AC126"/>
    <mergeCell ref="AD126:AE126"/>
    <mergeCell ref="G127:Q127"/>
    <mergeCell ref="R127:T127"/>
    <mergeCell ref="V127:W127"/>
    <mergeCell ref="X127:Z127"/>
    <mergeCell ref="AA127:AC127"/>
    <mergeCell ref="AD127:AE127"/>
    <mergeCell ref="H128:Q128"/>
    <mergeCell ref="R128:T128"/>
    <mergeCell ref="V128:W128"/>
    <mergeCell ref="X128:Z128"/>
    <mergeCell ref="AA128:AC128"/>
    <mergeCell ref="AD128:AE128"/>
    <mergeCell ref="I129:Q129"/>
    <mergeCell ref="R129:T129"/>
    <mergeCell ref="V129:W129"/>
    <mergeCell ref="X129:Z129"/>
    <mergeCell ref="AA129:AC129"/>
    <mergeCell ref="AD129:AE129"/>
    <mergeCell ref="G130:Q130"/>
    <mergeCell ref="R130:T130"/>
    <mergeCell ref="V130:W130"/>
    <mergeCell ref="X130:Z130"/>
    <mergeCell ref="AA130:AC130"/>
    <mergeCell ref="AD130:AE130"/>
    <mergeCell ref="H131:Q131"/>
    <mergeCell ref="R131:T131"/>
    <mergeCell ref="V131:W131"/>
    <mergeCell ref="X131:Z131"/>
    <mergeCell ref="AA131:AC131"/>
    <mergeCell ref="AD131:AE131"/>
    <mergeCell ref="I132:Q132"/>
    <mergeCell ref="R132:T132"/>
    <mergeCell ref="V132:W132"/>
    <mergeCell ref="X132:Z132"/>
    <mergeCell ref="AA132:AC132"/>
    <mergeCell ref="AD132:AE132"/>
    <mergeCell ref="C133:Q133"/>
    <mergeCell ref="R133:T133"/>
    <mergeCell ref="V133:W133"/>
    <mergeCell ref="X133:Z133"/>
    <mergeCell ref="AA133:AC133"/>
    <mergeCell ref="AD133:AE133"/>
    <mergeCell ref="E134:Q134"/>
    <mergeCell ref="R134:T134"/>
    <mergeCell ref="V134:W134"/>
    <mergeCell ref="X134:Z134"/>
    <mergeCell ref="AA134:AC134"/>
    <mergeCell ref="AD134:AE134"/>
    <mergeCell ref="E135:Q135"/>
    <mergeCell ref="R135:T135"/>
    <mergeCell ref="V135:W135"/>
    <mergeCell ref="X135:Z135"/>
    <mergeCell ref="AA135:AC135"/>
    <mergeCell ref="AD135:AE135"/>
    <mergeCell ref="G136:Q136"/>
    <mergeCell ref="R136:T136"/>
    <mergeCell ref="V136:W136"/>
    <mergeCell ref="X136:Z136"/>
    <mergeCell ref="AA136:AC136"/>
    <mergeCell ref="AD136:AE136"/>
    <mergeCell ref="G137:Q137"/>
    <mergeCell ref="R137:T137"/>
    <mergeCell ref="V137:W137"/>
    <mergeCell ref="X137:Z137"/>
    <mergeCell ref="AA137:AC137"/>
    <mergeCell ref="AD137:AE137"/>
    <mergeCell ref="H138:Q138"/>
    <mergeCell ref="R138:T138"/>
    <mergeCell ref="V138:W138"/>
    <mergeCell ref="X138:Z138"/>
    <mergeCell ref="AA138:AC138"/>
    <mergeCell ref="AD138:AE138"/>
    <mergeCell ref="I139:Q139"/>
    <mergeCell ref="R139:T139"/>
    <mergeCell ref="V139:W139"/>
    <mergeCell ref="X139:Z139"/>
    <mergeCell ref="AA139:AC139"/>
    <mergeCell ref="AD139:AE139"/>
    <mergeCell ref="E140:Q140"/>
    <mergeCell ref="R140:T140"/>
    <mergeCell ref="V140:W140"/>
    <mergeCell ref="X140:Z140"/>
    <mergeCell ref="AA140:AC140"/>
    <mergeCell ref="AD140:AE140"/>
    <mergeCell ref="E141:Q141"/>
    <mergeCell ref="R141:T141"/>
    <mergeCell ref="V141:W141"/>
    <mergeCell ref="X141:Z141"/>
    <mergeCell ref="AA141:AC141"/>
    <mergeCell ref="AD141:AE141"/>
    <mergeCell ref="G142:Q142"/>
    <mergeCell ref="R142:T142"/>
    <mergeCell ref="V142:W142"/>
    <mergeCell ref="X142:Z142"/>
    <mergeCell ref="AA142:AC142"/>
    <mergeCell ref="AD142:AE142"/>
    <mergeCell ref="G143:Q143"/>
    <mergeCell ref="R143:T143"/>
    <mergeCell ref="V143:W143"/>
    <mergeCell ref="X143:Z143"/>
    <mergeCell ref="AA143:AC143"/>
    <mergeCell ref="AD143:AE143"/>
    <mergeCell ref="H144:Q144"/>
    <mergeCell ref="R144:T144"/>
    <mergeCell ref="V144:W144"/>
    <mergeCell ref="X144:Z144"/>
    <mergeCell ref="AA144:AC144"/>
    <mergeCell ref="AD144:AE144"/>
    <mergeCell ref="I145:Q145"/>
    <mergeCell ref="R145:T145"/>
    <mergeCell ref="V145:W145"/>
    <mergeCell ref="X145:Z145"/>
    <mergeCell ref="AA145:AC145"/>
    <mergeCell ref="AD145:AE145"/>
    <mergeCell ref="G146:Q146"/>
    <mergeCell ref="R146:T146"/>
    <mergeCell ref="V146:W146"/>
    <mergeCell ref="X146:Z146"/>
    <mergeCell ref="AA146:AC146"/>
    <mergeCell ref="AD146:AE146"/>
    <mergeCell ref="G147:Q147"/>
    <mergeCell ref="R147:T147"/>
    <mergeCell ref="V147:W147"/>
    <mergeCell ref="X147:Z147"/>
    <mergeCell ref="AA147:AC147"/>
    <mergeCell ref="AD147:AE147"/>
    <mergeCell ref="H148:Q148"/>
    <mergeCell ref="R148:T148"/>
    <mergeCell ref="V148:W148"/>
    <mergeCell ref="X148:Z148"/>
    <mergeCell ref="AA148:AC148"/>
    <mergeCell ref="AD148:AE148"/>
    <mergeCell ref="I149:Q149"/>
    <mergeCell ref="R149:T149"/>
    <mergeCell ref="V149:W149"/>
    <mergeCell ref="X149:Z149"/>
    <mergeCell ref="AA149:AC149"/>
    <mergeCell ref="AD149:AE149"/>
    <mergeCell ref="E150:Q150"/>
    <mergeCell ref="R150:T150"/>
    <mergeCell ref="V150:W150"/>
    <mergeCell ref="X150:Z150"/>
    <mergeCell ref="AA150:AC150"/>
    <mergeCell ref="AD150:AE150"/>
    <mergeCell ref="G151:Q151"/>
    <mergeCell ref="R151:T151"/>
    <mergeCell ref="V151:W151"/>
    <mergeCell ref="X151:Z151"/>
    <mergeCell ref="AA151:AC151"/>
    <mergeCell ref="AD151:AE151"/>
    <mergeCell ref="G152:Q152"/>
    <mergeCell ref="R152:T152"/>
    <mergeCell ref="V152:W152"/>
    <mergeCell ref="X152:Z152"/>
    <mergeCell ref="AA152:AC152"/>
    <mergeCell ref="AD152:AE152"/>
    <mergeCell ref="H153:Q153"/>
    <mergeCell ref="R153:T153"/>
    <mergeCell ref="V153:W153"/>
    <mergeCell ref="X153:Z153"/>
    <mergeCell ref="AA153:AC153"/>
    <mergeCell ref="AD153:AE153"/>
    <mergeCell ref="I154:Q154"/>
    <mergeCell ref="R154:T154"/>
    <mergeCell ref="V154:W154"/>
    <mergeCell ref="X154:Z154"/>
    <mergeCell ref="AA154:AC154"/>
    <mergeCell ref="AD154:AE154"/>
    <mergeCell ref="E155:Q155"/>
    <mergeCell ref="R155:T155"/>
    <mergeCell ref="V155:W155"/>
    <mergeCell ref="X155:Z155"/>
    <mergeCell ref="AA155:AC155"/>
    <mergeCell ref="AD155:AE155"/>
    <mergeCell ref="E156:Q156"/>
    <mergeCell ref="R156:T156"/>
    <mergeCell ref="V156:W156"/>
    <mergeCell ref="X156:Z156"/>
    <mergeCell ref="AA156:AC156"/>
    <mergeCell ref="AD156:AE156"/>
    <mergeCell ref="G157:Q157"/>
    <mergeCell ref="R157:T157"/>
    <mergeCell ref="V157:W157"/>
    <mergeCell ref="X157:Z157"/>
    <mergeCell ref="AA157:AC157"/>
    <mergeCell ref="AD157:AE157"/>
    <mergeCell ref="G158:Q158"/>
    <mergeCell ref="R158:T158"/>
    <mergeCell ref="V158:W158"/>
    <mergeCell ref="X158:Z158"/>
    <mergeCell ref="AA158:AC158"/>
    <mergeCell ref="AD158:AE158"/>
    <mergeCell ref="H159:Q159"/>
    <mergeCell ref="R159:T159"/>
    <mergeCell ref="V159:W159"/>
    <mergeCell ref="X159:Z159"/>
    <mergeCell ref="AA159:AC159"/>
    <mergeCell ref="AD159:AE159"/>
    <mergeCell ref="I160:Q160"/>
    <mergeCell ref="R160:T160"/>
    <mergeCell ref="V160:W160"/>
    <mergeCell ref="X160:Z160"/>
    <mergeCell ref="AA160:AC160"/>
    <mergeCell ref="AD160:AE160"/>
    <mergeCell ref="H161:Q161"/>
    <mergeCell ref="R161:T161"/>
    <mergeCell ref="V161:W161"/>
    <mergeCell ref="X161:Z161"/>
    <mergeCell ref="AA161:AC161"/>
    <mergeCell ref="AD161:AE161"/>
    <mergeCell ref="I162:Q162"/>
    <mergeCell ref="R162:T162"/>
    <mergeCell ref="V162:W162"/>
    <mergeCell ref="X162:Z162"/>
    <mergeCell ref="AA162:AC162"/>
    <mergeCell ref="AD162:AE162"/>
    <mergeCell ref="H163:Q163"/>
    <mergeCell ref="R163:T163"/>
    <mergeCell ref="V163:W163"/>
    <mergeCell ref="X163:Z163"/>
    <mergeCell ref="AA163:AC163"/>
    <mergeCell ref="AD163:AE163"/>
    <mergeCell ref="I164:Q164"/>
    <mergeCell ref="R164:T164"/>
    <mergeCell ref="V164:W164"/>
    <mergeCell ref="X164:Z164"/>
    <mergeCell ref="AA164:AC164"/>
    <mergeCell ref="AD164:AE164"/>
    <mergeCell ref="G165:Q165"/>
    <mergeCell ref="R165:T165"/>
    <mergeCell ref="V165:W165"/>
    <mergeCell ref="X165:Z165"/>
    <mergeCell ref="AA165:AC165"/>
    <mergeCell ref="AD165:AE165"/>
    <mergeCell ref="H166:Q166"/>
    <mergeCell ref="R166:T166"/>
    <mergeCell ref="V166:W166"/>
    <mergeCell ref="X166:Z166"/>
    <mergeCell ref="AA166:AC166"/>
    <mergeCell ref="AD166:AE166"/>
    <mergeCell ref="I167:Q167"/>
    <mergeCell ref="R167:T167"/>
    <mergeCell ref="V167:W167"/>
    <mergeCell ref="X167:Z167"/>
    <mergeCell ref="AA167:AC167"/>
    <mergeCell ref="AD167:AE167"/>
    <mergeCell ref="G168:Q168"/>
    <mergeCell ref="R168:T168"/>
    <mergeCell ref="V168:W168"/>
    <mergeCell ref="X168:Z168"/>
    <mergeCell ref="AA168:AC168"/>
    <mergeCell ref="AD168:AE168"/>
    <mergeCell ref="G169:Q169"/>
    <mergeCell ref="R169:T169"/>
    <mergeCell ref="V169:W169"/>
    <mergeCell ref="X169:Z169"/>
    <mergeCell ref="AA169:AC169"/>
    <mergeCell ref="AD169:AE169"/>
    <mergeCell ref="H170:Q170"/>
    <mergeCell ref="R170:T170"/>
    <mergeCell ref="V170:W170"/>
    <mergeCell ref="X170:Z170"/>
    <mergeCell ref="AA170:AC170"/>
    <mergeCell ref="AD170:AE170"/>
    <mergeCell ref="I171:Q171"/>
    <mergeCell ref="R171:T171"/>
    <mergeCell ref="V171:W171"/>
    <mergeCell ref="X171:Z171"/>
    <mergeCell ref="AA171:AC171"/>
    <mergeCell ref="AD171:AE171"/>
    <mergeCell ref="E172:Q172"/>
    <mergeCell ref="R172:T172"/>
    <mergeCell ref="V172:W172"/>
    <mergeCell ref="X172:Z172"/>
    <mergeCell ref="AA172:AC172"/>
    <mergeCell ref="AD172:AE172"/>
    <mergeCell ref="G173:Q173"/>
    <mergeCell ref="R173:T173"/>
    <mergeCell ref="V173:W173"/>
    <mergeCell ref="X173:Z173"/>
    <mergeCell ref="AA173:AC173"/>
    <mergeCell ref="AD173:AE173"/>
    <mergeCell ref="G174:Q174"/>
    <mergeCell ref="R174:T174"/>
    <mergeCell ref="V174:W174"/>
    <mergeCell ref="X174:Z174"/>
    <mergeCell ref="AA174:AC174"/>
    <mergeCell ref="AD174:AE174"/>
    <mergeCell ref="H175:Q175"/>
    <mergeCell ref="R175:T175"/>
    <mergeCell ref="V175:W175"/>
    <mergeCell ref="X175:Z175"/>
    <mergeCell ref="AA175:AC175"/>
    <mergeCell ref="AD175:AE175"/>
    <mergeCell ref="I176:Q176"/>
    <mergeCell ref="R176:T176"/>
    <mergeCell ref="V176:W176"/>
    <mergeCell ref="X176:Z176"/>
    <mergeCell ref="AA176:AC176"/>
    <mergeCell ref="AD176:AE176"/>
    <mergeCell ref="H177:Q177"/>
    <mergeCell ref="R177:T177"/>
    <mergeCell ref="V177:W177"/>
    <mergeCell ref="X177:Z177"/>
    <mergeCell ref="AA177:AC177"/>
    <mergeCell ref="AD177:AE177"/>
    <mergeCell ref="I178:Q178"/>
    <mergeCell ref="R178:T178"/>
    <mergeCell ref="V178:W178"/>
    <mergeCell ref="X178:Z178"/>
    <mergeCell ref="AA178:AC178"/>
    <mergeCell ref="AD178:AE178"/>
    <mergeCell ref="H179:Q179"/>
    <mergeCell ref="R179:T179"/>
    <mergeCell ref="V179:W179"/>
    <mergeCell ref="X179:Z179"/>
    <mergeCell ref="AA179:AC179"/>
    <mergeCell ref="AD179:AE179"/>
    <mergeCell ref="I180:Q180"/>
    <mergeCell ref="R180:T180"/>
    <mergeCell ref="V180:W180"/>
    <mergeCell ref="X180:Z180"/>
    <mergeCell ref="AA180:AC180"/>
    <mergeCell ref="AD180:AE180"/>
    <mergeCell ref="H181:Q181"/>
    <mergeCell ref="R181:T181"/>
    <mergeCell ref="V181:W181"/>
    <mergeCell ref="X181:Z181"/>
    <mergeCell ref="AA181:AC181"/>
    <mergeCell ref="AD181:AE181"/>
    <mergeCell ref="I182:Q182"/>
    <mergeCell ref="R182:T182"/>
    <mergeCell ref="V182:W182"/>
    <mergeCell ref="X182:Z182"/>
    <mergeCell ref="AA182:AC182"/>
    <mergeCell ref="AD182:AE182"/>
    <mergeCell ref="G183:Q183"/>
    <mergeCell ref="R183:T183"/>
    <mergeCell ref="V183:W183"/>
    <mergeCell ref="X183:Z183"/>
    <mergeCell ref="AA183:AC183"/>
    <mergeCell ref="AD183:AE183"/>
    <mergeCell ref="H184:Q184"/>
    <mergeCell ref="R184:T184"/>
    <mergeCell ref="V184:W184"/>
    <mergeCell ref="X184:Z184"/>
    <mergeCell ref="AA184:AC184"/>
    <mergeCell ref="AD184:AE184"/>
    <mergeCell ref="I185:Q185"/>
    <mergeCell ref="R185:T185"/>
    <mergeCell ref="V185:W185"/>
    <mergeCell ref="X185:Z185"/>
    <mergeCell ref="AA185:AC185"/>
    <mergeCell ref="AD185:AE185"/>
    <mergeCell ref="I186:Q186"/>
    <mergeCell ref="R186:T186"/>
    <mergeCell ref="V186:W186"/>
    <mergeCell ref="X186:Z186"/>
    <mergeCell ref="AA186:AC186"/>
    <mergeCell ref="AD186:AE186"/>
    <mergeCell ref="G187:Q187"/>
    <mergeCell ref="R187:T187"/>
    <mergeCell ref="V187:W187"/>
    <mergeCell ref="X187:Z187"/>
    <mergeCell ref="AA187:AC187"/>
    <mergeCell ref="AD187:AE187"/>
    <mergeCell ref="H188:Q188"/>
    <mergeCell ref="R188:T188"/>
    <mergeCell ref="V188:W188"/>
    <mergeCell ref="X188:Z188"/>
    <mergeCell ref="AA188:AC188"/>
    <mergeCell ref="AD188:AE188"/>
    <mergeCell ref="I189:Q189"/>
    <mergeCell ref="R189:T189"/>
    <mergeCell ref="V189:W189"/>
    <mergeCell ref="X189:Z189"/>
    <mergeCell ref="AA189:AC189"/>
    <mergeCell ref="AD189:AE189"/>
    <mergeCell ref="G190:Q190"/>
    <mergeCell ref="R190:T190"/>
    <mergeCell ref="V190:W190"/>
    <mergeCell ref="X190:Z190"/>
    <mergeCell ref="AA190:AC190"/>
    <mergeCell ref="AD190:AE190"/>
    <mergeCell ref="H191:Q191"/>
    <mergeCell ref="R191:T191"/>
    <mergeCell ref="V191:W191"/>
    <mergeCell ref="X191:Z191"/>
    <mergeCell ref="AA191:AC191"/>
    <mergeCell ref="AD191:AE191"/>
    <mergeCell ref="I192:Q192"/>
    <mergeCell ref="R192:T192"/>
    <mergeCell ref="V192:W192"/>
    <mergeCell ref="X192:Z192"/>
    <mergeCell ref="AA192:AC192"/>
    <mergeCell ref="AD192:AE192"/>
    <mergeCell ref="H193:Q193"/>
    <mergeCell ref="R193:T193"/>
    <mergeCell ref="V193:W193"/>
    <mergeCell ref="X193:Z193"/>
    <mergeCell ref="AA193:AC193"/>
    <mergeCell ref="AD193:AE193"/>
    <mergeCell ref="I194:Q194"/>
    <mergeCell ref="R194:T194"/>
    <mergeCell ref="V194:W194"/>
    <mergeCell ref="X194:Z194"/>
    <mergeCell ref="AA194:AC194"/>
    <mergeCell ref="AD194:AE194"/>
    <mergeCell ref="H195:Q195"/>
    <mergeCell ref="R195:T195"/>
    <mergeCell ref="V195:W195"/>
    <mergeCell ref="X195:Z195"/>
    <mergeCell ref="AA195:AC195"/>
    <mergeCell ref="AD195:AE195"/>
    <mergeCell ref="I196:Q196"/>
    <mergeCell ref="R196:T196"/>
    <mergeCell ref="V196:W196"/>
    <mergeCell ref="X196:Z196"/>
    <mergeCell ref="AA196:AC196"/>
    <mergeCell ref="AD196:AE196"/>
    <mergeCell ref="H197:Q197"/>
    <mergeCell ref="R197:T197"/>
    <mergeCell ref="V197:W197"/>
    <mergeCell ref="X197:Z197"/>
    <mergeCell ref="AA197:AC197"/>
    <mergeCell ref="AD197:AE197"/>
    <mergeCell ref="I198:Q198"/>
    <mergeCell ref="R198:T198"/>
    <mergeCell ref="V198:W198"/>
    <mergeCell ref="X198:Z198"/>
    <mergeCell ref="AA198:AC198"/>
    <mergeCell ref="AD198:AE198"/>
    <mergeCell ref="G199:Q199"/>
    <mergeCell ref="R199:T199"/>
    <mergeCell ref="V199:W199"/>
    <mergeCell ref="X199:Z199"/>
    <mergeCell ref="AA199:AC199"/>
    <mergeCell ref="AD199:AE199"/>
    <mergeCell ref="H200:Q200"/>
    <mergeCell ref="R200:T200"/>
    <mergeCell ref="V200:W200"/>
    <mergeCell ref="X200:Z200"/>
    <mergeCell ref="AA200:AC200"/>
    <mergeCell ref="AD200:AE200"/>
    <mergeCell ref="I201:Q201"/>
    <mergeCell ref="R201:T201"/>
    <mergeCell ref="V201:W201"/>
    <mergeCell ref="X201:Z201"/>
    <mergeCell ref="AA201:AC201"/>
    <mergeCell ref="AD201:AE201"/>
    <mergeCell ref="H202:Q202"/>
    <mergeCell ref="R202:T202"/>
    <mergeCell ref="V202:W202"/>
    <mergeCell ref="X202:Z202"/>
    <mergeCell ref="AA202:AC202"/>
    <mergeCell ref="AD202:AE202"/>
    <mergeCell ref="I203:Q203"/>
    <mergeCell ref="R203:T203"/>
    <mergeCell ref="V203:W203"/>
    <mergeCell ref="X203:Z203"/>
    <mergeCell ref="AA203:AC203"/>
    <mergeCell ref="AD203:AE203"/>
    <mergeCell ref="H204:Q204"/>
    <mergeCell ref="R204:T204"/>
    <mergeCell ref="V204:W204"/>
    <mergeCell ref="X204:Z204"/>
    <mergeCell ref="AA204:AC204"/>
    <mergeCell ref="AD204:AE204"/>
    <mergeCell ref="I205:Q205"/>
    <mergeCell ref="R205:T205"/>
    <mergeCell ref="V205:W205"/>
    <mergeCell ref="X205:Z205"/>
    <mergeCell ref="AA205:AC205"/>
    <mergeCell ref="AD205:AE205"/>
    <mergeCell ref="H206:Q206"/>
    <mergeCell ref="R206:T206"/>
    <mergeCell ref="V206:W206"/>
    <mergeCell ref="X206:Z206"/>
    <mergeCell ref="AA206:AC206"/>
    <mergeCell ref="AD206:AE206"/>
    <mergeCell ref="I207:Q207"/>
    <mergeCell ref="R207:T207"/>
    <mergeCell ref="V207:W207"/>
    <mergeCell ref="X207:Z207"/>
    <mergeCell ref="AA207:AC207"/>
    <mergeCell ref="AD207:AE207"/>
    <mergeCell ref="I208:Q208"/>
    <mergeCell ref="R208:T208"/>
    <mergeCell ref="V208:W208"/>
    <mergeCell ref="X208:Z208"/>
    <mergeCell ref="AA208:AC208"/>
    <mergeCell ref="AD208:AE208"/>
    <mergeCell ref="E209:Q209"/>
    <mergeCell ref="R209:T209"/>
    <mergeCell ref="V209:W209"/>
    <mergeCell ref="X209:Z209"/>
    <mergeCell ref="AA209:AC209"/>
    <mergeCell ref="AD209:AE209"/>
    <mergeCell ref="E210:Q210"/>
    <mergeCell ref="R210:T210"/>
    <mergeCell ref="V210:W210"/>
    <mergeCell ref="X210:Z210"/>
    <mergeCell ref="AA210:AC210"/>
    <mergeCell ref="AD210:AE210"/>
    <mergeCell ref="G211:Q211"/>
    <mergeCell ref="R211:T211"/>
    <mergeCell ref="V211:W211"/>
    <mergeCell ref="X211:Z211"/>
    <mergeCell ref="AA211:AC211"/>
    <mergeCell ref="AD211:AE211"/>
    <mergeCell ref="G212:Q212"/>
    <mergeCell ref="R212:T212"/>
    <mergeCell ref="V212:W212"/>
    <mergeCell ref="X212:Z212"/>
    <mergeCell ref="AA212:AC212"/>
    <mergeCell ref="AD212:AE212"/>
    <mergeCell ref="H213:Q213"/>
    <mergeCell ref="R213:T213"/>
    <mergeCell ref="V213:W213"/>
    <mergeCell ref="X213:Z213"/>
    <mergeCell ref="AA213:AC213"/>
    <mergeCell ref="AD213:AE213"/>
    <mergeCell ref="I214:Q214"/>
    <mergeCell ref="R214:T214"/>
    <mergeCell ref="V214:W214"/>
    <mergeCell ref="X214:Z214"/>
    <mergeCell ref="AA214:AC214"/>
    <mergeCell ref="AD214:AE214"/>
    <mergeCell ref="G215:Q215"/>
    <mergeCell ref="R215:T215"/>
    <mergeCell ref="V215:W215"/>
    <mergeCell ref="X215:Z215"/>
    <mergeCell ref="AA215:AC215"/>
    <mergeCell ref="AD215:AE215"/>
    <mergeCell ref="G216:Q216"/>
    <mergeCell ref="R216:T216"/>
    <mergeCell ref="V216:W216"/>
    <mergeCell ref="X216:Z216"/>
    <mergeCell ref="AA216:AC216"/>
    <mergeCell ref="AD216:AE216"/>
    <mergeCell ref="H217:Q217"/>
    <mergeCell ref="R217:T217"/>
    <mergeCell ref="V217:W217"/>
    <mergeCell ref="X217:Z217"/>
    <mergeCell ref="AA217:AC217"/>
    <mergeCell ref="AD217:AE217"/>
    <mergeCell ref="I218:Q218"/>
    <mergeCell ref="R218:T218"/>
    <mergeCell ref="V218:W218"/>
    <mergeCell ref="X218:Z218"/>
    <mergeCell ref="AA218:AC218"/>
    <mergeCell ref="AD218:AE218"/>
    <mergeCell ref="E219:Q219"/>
    <mergeCell ref="R219:T219"/>
    <mergeCell ref="V219:W219"/>
    <mergeCell ref="X219:Z219"/>
    <mergeCell ref="AA219:AC219"/>
    <mergeCell ref="AD219:AE219"/>
    <mergeCell ref="G220:Q220"/>
    <mergeCell ref="R220:T220"/>
    <mergeCell ref="V220:W220"/>
    <mergeCell ref="X220:Z220"/>
    <mergeCell ref="AA220:AC220"/>
    <mergeCell ref="AD220:AE220"/>
    <mergeCell ref="G221:Q221"/>
    <mergeCell ref="R221:T221"/>
    <mergeCell ref="V221:W221"/>
    <mergeCell ref="X221:Z221"/>
    <mergeCell ref="AA221:AC221"/>
    <mergeCell ref="AD221:AE221"/>
    <mergeCell ref="H222:Q222"/>
    <mergeCell ref="R222:T222"/>
    <mergeCell ref="V222:W222"/>
    <mergeCell ref="X222:Z222"/>
    <mergeCell ref="AA222:AC222"/>
    <mergeCell ref="AD222:AE222"/>
    <mergeCell ref="I223:Q223"/>
    <mergeCell ref="R223:T223"/>
    <mergeCell ref="V223:W223"/>
    <mergeCell ref="X223:Z223"/>
    <mergeCell ref="AA223:AC223"/>
    <mergeCell ref="AD223:AE223"/>
    <mergeCell ref="G224:Q224"/>
    <mergeCell ref="R224:T224"/>
    <mergeCell ref="V224:W224"/>
    <mergeCell ref="X224:Z224"/>
    <mergeCell ref="AA224:AC224"/>
    <mergeCell ref="AD224:AE224"/>
    <mergeCell ref="G225:Q225"/>
    <mergeCell ref="R225:T225"/>
    <mergeCell ref="V225:W225"/>
    <mergeCell ref="X225:Z225"/>
    <mergeCell ref="AA225:AC225"/>
    <mergeCell ref="AD225:AE225"/>
    <mergeCell ref="H226:Q226"/>
    <mergeCell ref="R226:T226"/>
    <mergeCell ref="V226:W226"/>
    <mergeCell ref="X226:Z226"/>
    <mergeCell ref="AA226:AC226"/>
    <mergeCell ref="AD226:AE226"/>
    <mergeCell ref="I227:Q227"/>
    <mergeCell ref="R227:T227"/>
    <mergeCell ref="V227:W227"/>
    <mergeCell ref="X227:Z227"/>
    <mergeCell ref="AA227:AC227"/>
    <mergeCell ref="AD227:AE227"/>
    <mergeCell ref="E228:Q228"/>
    <mergeCell ref="R228:T228"/>
    <mergeCell ref="V228:W228"/>
    <mergeCell ref="X228:Z228"/>
    <mergeCell ref="AA228:AC228"/>
    <mergeCell ref="AD228:AE228"/>
    <mergeCell ref="E229:Q229"/>
    <mergeCell ref="R229:T229"/>
    <mergeCell ref="V229:W229"/>
    <mergeCell ref="X229:Z229"/>
    <mergeCell ref="AA229:AC229"/>
    <mergeCell ref="AD229:AE229"/>
    <mergeCell ref="G230:Q230"/>
    <mergeCell ref="R230:T230"/>
    <mergeCell ref="V230:W230"/>
    <mergeCell ref="X230:Z230"/>
    <mergeCell ref="AA230:AC230"/>
    <mergeCell ref="AD230:AE230"/>
    <mergeCell ref="G231:Q231"/>
    <mergeCell ref="R231:T231"/>
    <mergeCell ref="V231:W231"/>
    <mergeCell ref="X231:Z231"/>
    <mergeCell ref="AA231:AC231"/>
    <mergeCell ref="AD231:AE231"/>
    <mergeCell ref="H232:Q232"/>
    <mergeCell ref="R232:T232"/>
    <mergeCell ref="V232:W232"/>
    <mergeCell ref="X232:Z232"/>
    <mergeCell ref="AA232:AC232"/>
    <mergeCell ref="AD232:AE232"/>
    <mergeCell ref="I233:Q233"/>
    <mergeCell ref="R233:T233"/>
    <mergeCell ref="V233:W233"/>
    <mergeCell ref="X233:Z233"/>
    <mergeCell ref="AA233:AC233"/>
    <mergeCell ref="AD233:AE233"/>
    <mergeCell ref="H234:Q234"/>
    <mergeCell ref="R234:T234"/>
    <mergeCell ref="V234:W234"/>
    <mergeCell ref="X234:Z234"/>
    <mergeCell ref="AA234:AC234"/>
    <mergeCell ref="AD234:AE234"/>
    <mergeCell ref="I235:Q235"/>
    <mergeCell ref="R235:T235"/>
    <mergeCell ref="V235:W235"/>
    <mergeCell ref="X235:Z235"/>
    <mergeCell ref="AA235:AC235"/>
    <mergeCell ref="AD235:AE235"/>
    <mergeCell ref="H236:Q236"/>
    <mergeCell ref="R236:T236"/>
    <mergeCell ref="V236:W236"/>
    <mergeCell ref="X236:Z236"/>
    <mergeCell ref="AA236:AC236"/>
    <mergeCell ref="AD236:AE236"/>
    <mergeCell ref="I237:Q237"/>
    <mergeCell ref="R237:T237"/>
    <mergeCell ref="V237:W237"/>
    <mergeCell ref="X237:Z237"/>
    <mergeCell ref="AA237:AC237"/>
    <mergeCell ref="AD237:AE237"/>
    <mergeCell ref="G238:Q238"/>
    <mergeCell ref="R238:T238"/>
    <mergeCell ref="V238:W238"/>
    <mergeCell ref="X238:Z238"/>
    <mergeCell ref="AA238:AC238"/>
    <mergeCell ref="AD238:AE238"/>
    <mergeCell ref="H239:Q239"/>
    <mergeCell ref="R239:T239"/>
    <mergeCell ref="V239:W239"/>
    <mergeCell ref="X239:Z239"/>
    <mergeCell ref="AA239:AC239"/>
    <mergeCell ref="AD239:AE239"/>
    <mergeCell ref="I240:Q240"/>
    <mergeCell ref="R240:T240"/>
    <mergeCell ref="V240:W240"/>
    <mergeCell ref="X240:Z240"/>
    <mergeCell ref="AA240:AC240"/>
    <mergeCell ref="AD240:AE240"/>
    <mergeCell ref="G241:Q241"/>
    <mergeCell ref="R241:T241"/>
    <mergeCell ref="V241:W241"/>
    <mergeCell ref="X241:Z241"/>
    <mergeCell ref="AA241:AC241"/>
    <mergeCell ref="AD241:AE241"/>
    <mergeCell ref="G242:Q242"/>
    <mergeCell ref="R242:T242"/>
    <mergeCell ref="V242:W242"/>
    <mergeCell ref="X242:Z242"/>
    <mergeCell ref="AA242:AC242"/>
    <mergeCell ref="AD242:AE242"/>
    <mergeCell ref="H243:Q243"/>
    <mergeCell ref="R243:T243"/>
    <mergeCell ref="V243:W243"/>
    <mergeCell ref="X243:Z243"/>
    <mergeCell ref="AA243:AC243"/>
    <mergeCell ref="AD243:AE243"/>
    <mergeCell ref="I244:Q244"/>
    <mergeCell ref="R244:T244"/>
    <mergeCell ref="V244:W244"/>
    <mergeCell ref="X244:Z244"/>
    <mergeCell ref="AA244:AC244"/>
    <mergeCell ref="AD244:AE244"/>
    <mergeCell ref="E245:Q245"/>
    <mergeCell ref="R245:T245"/>
    <mergeCell ref="V245:W245"/>
    <mergeCell ref="X245:Z245"/>
    <mergeCell ref="AA245:AC245"/>
    <mergeCell ref="AD245:AE245"/>
    <mergeCell ref="E246:Q246"/>
    <mergeCell ref="R246:T246"/>
    <mergeCell ref="V246:W246"/>
    <mergeCell ref="X246:Z246"/>
    <mergeCell ref="AA246:AC246"/>
    <mergeCell ref="AD246:AE246"/>
    <mergeCell ref="G247:Q247"/>
    <mergeCell ref="R247:T247"/>
    <mergeCell ref="V247:W247"/>
    <mergeCell ref="X247:Z247"/>
    <mergeCell ref="AA247:AC247"/>
    <mergeCell ref="AD247:AE247"/>
    <mergeCell ref="G248:Q248"/>
    <mergeCell ref="R248:T248"/>
    <mergeCell ref="V248:W248"/>
    <mergeCell ref="X248:Z248"/>
    <mergeCell ref="AA248:AC248"/>
    <mergeCell ref="AD248:AE248"/>
    <mergeCell ref="H249:Q249"/>
    <mergeCell ref="R249:T249"/>
    <mergeCell ref="V249:W249"/>
    <mergeCell ref="X249:Z249"/>
    <mergeCell ref="AA249:AC249"/>
    <mergeCell ref="AD249:AE249"/>
    <mergeCell ref="I250:Q250"/>
    <mergeCell ref="R250:T250"/>
    <mergeCell ref="V250:W250"/>
    <mergeCell ref="X250:Z250"/>
    <mergeCell ref="AA250:AC250"/>
    <mergeCell ref="AD250:AE250"/>
    <mergeCell ref="E251:Q251"/>
    <mergeCell ref="R251:T251"/>
    <mergeCell ref="V251:W251"/>
    <mergeCell ref="X251:Z251"/>
    <mergeCell ref="AA251:AC251"/>
    <mergeCell ref="AD251:AE251"/>
    <mergeCell ref="G252:Q252"/>
    <mergeCell ref="R252:T252"/>
    <mergeCell ref="V252:W252"/>
    <mergeCell ref="X252:Z252"/>
    <mergeCell ref="AA252:AC252"/>
    <mergeCell ref="AD252:AE252"/>
    <mergeCell ref="G253:Q253"/>
    <mergeCell ref="R253:T253"/>
    <mergeCell ref="V253:W253"/>
    <mergeCell ref="X253:Z253"/>
    <mergeCell ref="AA253:AC253"/>
    <mergeCell ref="AD253:AE253"/>
    <mergeCell ref="H254:Q254"/>
    <mergeCell ref="R254:T254"/>
    <mergeCell ref="V254:W254"/>
    <mergeCell ref="X254:Z254"/>
    <mergeCell ref="AA254:AC254"/>
    <mergeCell ref="AD254:AE254"/>
    <mergeCell ref="I255:Q255"/>
    <mergeCell ref="R255:T255"/>
    <mergeCell ref="V255:W255"/>
    <mergeCell ref="X255:Z255"/>
    <mergeCell ref="AA255:AC255"/>
    <mergeCell ref="AD255:AE255"/>
    <mergeCell ref="E256:Q256"/>
    <mergeCell ref="R256:T256"/>
    <mergeCell ref="V256:W256"/>
    <mergeCell ref="X256:Z256"/>
    <mergeCell ref="AA256:AC256"/>
    <mergeCell ref="AD256:AE256"/>
    <mergeCell ref="G257:Q257"/>
    <mergeCell ref="R257:T257"/>
    <mergeCell ref="V257:W257"/>
    <mergeCell ref="X257:Z257"/>
    <mergeCell ref="AA257:AC257"/>
    <mergeCell ref="AD257:AE257"/>
    <mergeCell ref="H258:Q258"/>
    <mergeCell ref="R258:T258"/>
    <mergeCell ref="V258:W258"/>
    <mergeCell ref="X258:Z258"/>
    <mergeCell ref="AA258:AC258"/>
    <mergeCell ref="AD258:AE258"/>
    <mergeCell ref="I259:Q259"/>
    <mergeCell ref="R259:T259"/>
    <mergeCell ref="V259:W259"/>
    <mergeCell ref="X259:Z259"/>
    <mergeCell ref="AA259:AC259"/>
    <mergeCell ref="AD259:AE259"/>
    <mergeCell ref="I260:Q260"/>
    <mergeCell ref="R260:T260"/>
    <mergeCell ref="V260:W260"/>
    <mergeCell ref="X260:Z260"/>
    <mergeCell ref="AA260:AC260"/>
    <mergeCell ref="AD260:AE260"/>
    <mergeCell ref="G261:Q261"/>
    <mergeCell ref="R261:T261"/>
    <mergeCell ref="V261:W261"/>
    <mergeCell ref="X261:Z261"/>
    <mergeCell ref="AA261:AC261"/>
    <mergeCell ref="AD261:AE261"/>
    <mergeCell ref="H262:Q262"/>
    <mergeCell ref="R262:T262"/>
    <mergeCell ref="V262:W262"/>
    <mergeCell ref="X262:Z262"/>
    <mergeCell ref="AA262:AC262"/>
    <mergeCell ref="AD262:AE262"/>
    <mergeCell ref="I263:Q263"/>
    <mergeCell ref="R263:T263"/>
    <mergeCell ref="V263:W263"/>
    <mergeCell ref="X263:Z263"/>
    <mergeCell ref="AA263:AC263"/>
    <mergeCell ref="AD263:AE263"/>
    <mergeCell ref="H264:Q264"/>
    <mergeCell ref="R264:T264"/>
    <mergeCell ref="V264:W264"/>
    <mergeCell ref="X264:Z264"/>
    <mergeCell ref="AA264:AC264"/>
    <mergeCell ref="AD264:AE264"/>
    <mergeCell ref="I265:Q265"/>
    <mergeCell ref="R265:T265"/>
    <mergeCell ref="V265:W265"/>
    <mergeCell ref="X265:Z265"/>
    <mergeCell ref="AA265:AC265"/>
    <mergeCell ref="AD265:AE265"/>
    <mergeCell ref="G266:Q266"/>
    <mergeCell ref="R266:T266"/>
    <mergeCell ref="V266:W266"/>
    <mergeCell ref="X266:Z266"/>
    <mergeCell ref="AA266:AC266"/>
    <mergeCell ref="AD266:AE266"/>
    <mergeCell ref="H267:Q267"/>
    <mergeCell ref="R267:T267"/>
    <mergeCell ref="V267:W267"/>
    <mergeCell ref="X267:Z267"/>
    <mergeCell ref="AA267:AC267"/>
    <mergeCell ref="AD267:AE267"/>
    <mergeCell ref="I268:Q268"/>
    <mergeCell ref="R268:T268"/>
    <mergeCell ref="V268:W268"/>
    <mergeCell ref="X268:Z268"/>
    <mergeCell ref="AA268:AC268"/>
    <mergeCell ref="AD268:AE268"/>
    <mergeCell ref="I269:Q269"/>
    <mergeCell ref="R269:T269"/>
    <mergeCell ref="V269:W269"/>
    <mergeCell ref="X269:Z269"/>
    <mergeCell ref="AA269:AC269"/>
    <mergeCell ref="AD269:AE269"/>
    <mergeCell ref="B270:Q270"/>
    <mergeCell ref="R270:T270"/>
    <mergeCell ref="V270:W270"/>
    <mergeCell ref="X270:Z270"/>
    <mergeCell ref="AA270:AC270"/>
    <mergeCell ref="AD270:AE270"/>
    <mergeCell ref="C271:Q271"/>
    <mergeCell ref="R271:T271"/>
    <mergeCell ref="V271:W271"/>
    <mergeCell ref="X271:Z271"/>
    <mergeCell ref="AA271:AC271"/>
    <mergeCell ref="AD271:AE271"/>
    <mergeCell ref="E272:Q272"/>
    <mergeCell ref="R272:T272"/>
    <mergeCell ref="V272:W272"/>
    <mergeCell ref="X272:Z272"/>
    <mergeCell ref="AA272:AC272"/>
    <mergeCell ref="AD272:AE272"/>
    <mergeCell ref="E273:Q273"/>
    <mergeCell ref="R273:T273"/>
    <mergeCell ref="V273:W273"/>
    <mergeCell ref="X273:Z273"/>
    <mergeCell ref="AA273:AC273"/>
    <mergeCell ref="AD273:AE273"/>
    <mergeCell ref="G274:Q274"/>
    <mergeCell ref="R274:T274"/>
    <mergeCell ref="V274:W274"/>
    <mergeCell ref="X274:Z274"/>
    <mergeCell ref="AA274:AC274"/>
    <mergeCell ref="AD274:AE274"/>
    <mergeCell ref="G275:Q275"/>
    <mergeCell ref="R275:T275"/>
    <mergeCell ref="V275:W275"/>
    <mergeCell ref="X275:Z275"/>
    <mergeCell ref="AA275:AC275"/>
    <mergeCell ref="AD275:AE275"/>
    <mergeCell ref="H276:Q276"/>
    <mergeCell ref="R276:T276"/>
    <mergeCell ref="V276:W276"/>
    <mergeCell ref="X276:Z276"/>
    <mergeCell ref="AA276:AC276"/>
    <mergeCell ref="AD276:AE276"/>
    <mergeCell ref="I277:Q277"/>
    <mergeCell ref="R277:T277"/>
    <mergeCell ref="V277:W277"/>
    <mergeCell ref="X277:Z277"/>
    <mergeCell ref="AA277:AC277"/>
    <mergeCell ref="AD277:AE277"/>
    <mergeCell ref="B278:Q278"/>
    <mergeCell ref="R278:T278"/>
    <mergeCell ref="V278:W278"/>
    <mergeCell ref="X278:Z278"/>
    <mergeCell ref="AA278:AC278"/>
    <mergeCell ref="AD278:AE278"/>
    <mergeCell ref="C279:Q279"/>
    <mergeCell ref="R279:T279"/>
    <mergeCell ref="V279:W279"/>
    <mergeCell ref="X279:Z279"/>
    <mergeCell ref="AA279:AC279"/>
    <mergeCell ref="AD279:AE279"/>
    <mergeCell ref="E280:Q280"/>
    <mergeCell ref="R280:T280"/>
    <mergeCell ref="V280:W280"/>
    <mergeCell ref="X280:Z280"/>
    <mergeCell ref="AA280:AC280"/>
    <mergeCell ref="AD280:AE280"/>
    <mergeCell ref="E281:Q281"/>
    <mergeCell ref="R281:T281"/>
    <mergeCell ref="V281:W281"/>
    <mergeCell ref="X281:Z281"/>
    <mergeCell ref="AA281:AC281"/>
    <mergeCell ref="AD281:AE281"/>
    <mergeCell ref="G282:Q282"/>
    <mergeCell ref="R282:T282"/>
    <mergeCell ref="V282:W282"/>
    <mergeCell ref="X282:Z282"/>
    <mergeCell ref="AA282:AC282"/>
    <mergeCell ref="AD282:AE282"/>
    <mergeCell ref="G283:Q283"/>
    <mergeCell ref="R283:T283"/>
    <mergeCell ref="V283:W283"/>
    <mergeCell ref="X283:Z283"/>
    <mergeCell ref="AA283:AC283"/>
    <mergeCell ref="AD283:AE283"/>
    <mergeCell ref="H284:Q284"/>
    <mergeCell ref="R284:T284"/>
    <mergeCell ref="V284:W284"/>
    <mergeCell ref="X284:Z284"/>
    <mergeCell ref="AA284:AC284"/>
    <mergeCell ref="AD284:AE284"/>
    <mergeCell ref="I285:Q285"/>
    <mergeCell ref="R285:T285"/>
    <mergeCell ref="V285:W285"/>
    <mergeCell ref="X285:Z285"/>
    <mergeCell ref="AA285:AC285"/>
    <mergeCell ref="AD285:AE285"/>
    <mergeCell ref="G286:Q286"/>
    <mergeCell ref="R286:T286"/>
    <mergeCell ref="V286:W286"/>
    <mergeCell ref="X286:Z286"/>
    <mergeCell ref="AA286:AC286"/>
    <mergeCell ref="AD286:AE286"/>
    <mergeCell ref="H287:Q287"/>
    <mergeCell ref="R287:T287"/>
    <mergeCell ref="V287:W287"/>
    <mergeCell ref="X287:Z287"/>
    <mergeCell ref="AA287:AC287"/>
    <mergeCell ref="AD287:AE287"/>
    <mergeCell ref="I288:Q288"/>
    <mergeCell ref="R288:T288"/>
    <mergeCell ref="V288:W288"/>
    <mergeCell ref="X288:Z288"/>
    <mergeCell ref="AA288:AC288"/>
    <mergeCell ref="AD288:AE288"/>
    <mergeCell ref="H289:Q289"/>
    <mergeCell ref="R289:T289"/>
    <mergeCell ref="V289:W289"/>
    <mergeCell ref="X289:Z289"/>
    <mergeCell ref="AA289:AC289"/>
    <mergeCell ref="AD289:AE289"/>
    <mergeCell ref="I290:Q290"/>
    <mergeCell ref="R290:T290"/>
    <mergeCell ref="V290:W290"/>
    <mergeCell ref="X290:Z290"/>
    <mergeCell ref="AA290:AC290"/>
    <mergeCell ref="AD290:AE290"/>
    <mergeCell ref="H291:Q291"/>
    <mergeCell ref="R291:T291"/>
    <mergeCell ref="V291:W291"/>
    <mergeCell ref="X291:Z291"/>
    <mergeCell ref="AA291:AC291"/>
    <mergeCell ref="AD291:AE291"/>
    <mergeCell ref="I292:Q292"/>
    <mergeCell ref="R292:T292"/>
    <mergeCell ref="V292:W292"/>
    <mergeCell ref="X292:Z292"/>
    <mergeCell ref="AA292:AC292"/>
    <mergeCell ref="AD292:AE292"/>
    <mergeCell ref="G293:Q293"/>
    <mergeCell ref="R293:T293"/>
    <mergeCell ref="V293:W293"/>
    <mergeCell ref="X293:Z293"/>
    <mergeCell ref="AA293:AC293"/>
    <mergeCell ref="AD293:AE293"/>
    <mergeCell ref="H294:Q294"/>
    <mergeCell ref="R294:T294"/>
    <mergeCell ref="V294:W294"/>
    <mergeCell ref="X294:Z294"/>
    <mergeCell ref="AA294:AC294"/>
    <mergeCell ref="AD294:AE294"/>
    <mergeCell ref="I295:Q295"/>
    <mergeCell ref="R295:T295"/>
    <mergeCell ref="V295:W295"/>
    <mergeCell ref="X295:Z295"/>
    <mergeCell ref="AA295:AC295"/>
    <mergeCell ref="AD295:AE295"/>
    <mergeCell ref="G296:Q296"/>
    <mergeCell ref="R296:T296"/>
    <mergeCell ref="V296:W296"/>
    <mergeCell ref="X296:Z296"/>
    <mergeCell ref="AA296:AC296"/>
    <mergeCell ref="AD296:AE296"/>
    <mergeCell ref="G297:Q297"/>
    <mergeCell ref="R297:T297"/>
    <mergeCell ref="V297:W297"/>
    <mergeCell ref="X297:Z297"/>
    <mergeCell ref="AA297:AC297"/>
    <mergeCell ref="AD297:AE297"/>
    <mergeCell ref="H298:Q298"/>
    <mergeCell ref="R298:T298"/>
    <mergeCell ref="V298:W298"/>
    <mergeCell ref="X298:Z298"/>
    <mergeCell ref="AA298:AC298"/>
    <mergeCell ref="AD298:AE298"/>
    <mergeCell ref="I299:Q299"/>
    <mergeCell ref="R299:T299"/>
    <mergeCell ref="V299:W299"/>
    <mergeCell ref="X299:Z299"/>
    <mergeCell ref="AA299:AC299"/>
    <mergeCell ref="AD299:AE299"/>
    <mergeCell ref="H300:Q300"/>
    <mergeCell ref="R300:T300"/>
    <mergeCell ref="V300:W300"/>
    <mergeCell ref="X300:Z300"/>
    <mergeCell ref="AA300:AC300"/>
    <mergeCell ref="AD300:AE300"/>
    <mergeCell ref="I301:Q301"/>
    <mergeCell ref="R301:T301"/>
    <mergeCell ref="V301:W301"/>
    <mergeCell ref="X301:Z301"/>
    <mergeCell ref="AA301:AC301"/>
    <mergeCell ref="AD301:AE301"/>
    <mergeCell ref="E302:Q302"/>
    <mergeCell ref="R302:T302"/>
    <mergeCell ref="V302:W302"/>
    <mergeCell ref="X302:Z302"/>
    <mergeCell ref="AA302:AC302"/>
    <mergeCell ref="AD302:AE302"/>
    <mergeCell ref="G303:Q303"/>
    <mergeCell ref="R303:T303"/>
    <mergeCell ref="V303:W303"/>
    <mergeCell ref="X303:Z303"/>
    <mergeCell ref="AA303:AC303"/>
    <mergeCell ref="AD303:AE303"/>
    <mergeCell ref="G304:Q304"/>
    <mergeCell ref="R304:T304"/>
    <mergeCell ref="V304:W304"/>
    <mergeCell ref="X304:Z304"/>
    <mergeCell ref="AA304:AC304"/>
    <mergeCell ref="AD304:AE304"/>
    <mergeCell ref="H305:Q305"/>
    <mergeCell ref="R305:T305"/>
    <mergeCell ref="V305:W305"/>
    <mergeCell ref="X305:Z305"/>
    <mergeCell ref="AA305:AC305"/>
    <mergeCell ref="AD305:AE305"/>
    <mergeCell ref="I306:Q306"/>
    <mergeCell ref="R306:T306"/>
    <mergeCell ref="V306:W306"/>
    <mergeCell ref="X306:Z306"/>
    <mergeCell ref="AA306:AC306"/>
    <mergeCell ref="AD306:AE306"/>
    <mergeCell ref="C307:Q307"/>
    <mergeCell ref="R307:T307"/>
    <mergeCell ref="V307:W307"/>
    <mergeCell ref="X307:Z307"/>
    <mergeCell ref="AA307:AC307"/>
    <mergeCell ref="AD307:AE307"/>
    <mergeCell ref="E308:Q308"/>
    <mergeCell ref="R308:T308"/>
    <mergeCell ref="V308:W308"/>
    <mergeCell ref="X308:Z308"/>
    <mergeCell ref="AA308:AC308"/>
    <mergeCell ref="AD308:AE308"/>
    <mergeCell ref="E309:Q309"/>
    <mergeCell ref="R309:T309"/>
    <mergeCell ref="V309:W309"/>
    <mergeCell ref="X309:Z309"/>
    <mergeCell ref="AA309:AC309"/>
    <mergeCell ref="AD309:AE309"/>
    <mergeCell ref="G310:Q310"/>
    <mergeCell ref="R310:T310"/>
    <mergeCell ref="V310:W310"/>
    <mergeCell ref="X310:Z310"/>
    <mergeCell ref="AA310:AC310"/>
    <mergeCell ref="AD310:AE310"/>
    <mergeCell ref="G311:Q311"/>
    <mergeCell ref="R311:T311"/>
    <mergeCell ref="V311:W311"/>
    <mergeCell ref="X311:Z311"/>
    <mergeCell ref="AA311:AC311"/>
    <mergeCell ref="AD311:AE311"/>
    <mergeCell ref="H312:Q312"/>
    <mergeCell ref="R312:T312"/>
    <mergeCell ref="V312:W312"/>
    <mergeCell ref="X312:Z312"/>
    <mergeCell ref="AA312:AC312"/>
    <mergeCell ref="AD312:AE312"/>
    <mergeCell ref="I313:Q313"/>
    <mergeCell ref="R313:T313"/>
    <mergeCell ref="V313:W313"/>
    <mergeCell ref="X313:Z313"/>
    <mergeCell ref="AA313:AC313"/>
    <mergeCell ref="AD313:AE313"/>
    <mergeCell ref="G314:Q314"/>
    <mergeCell ref="R314:T314"/>
    <mergeCell ref="V314:W314"/>
    <mergeCell ref="X314:Z314"/>
    <mergeCell ref="AA314:AC314"/>
    <mergeCell ref="AD314:AE314"/>
    <mergeCell ref="G315:Q315"/>
    <mergeCell ref="R315:T315"/>
    <mergeCell ref="V315:W315"/>
    <mergeCell ref="X315:Z315"/>
    <mergeCell ref="AA315:AC315"/>
    <mergeCell ref="AD315:AE315"/>
    <mergeCell ref="H316:Q316"/>
    <mergeCell ref="R316:T316"/>
    <mergeCell ref="V316:W316"/>
    <mergeCell ref="X316:Z316"/>
    <mergeCell ref="AA316:AC316"/>
    <mergeCell ref="AD316:AE316"/>
    <mergeCell ref="I317:Q317"/>
    <mergeCell ref="R317:T317"/>
    <mergeCell ref="V317:W317"/>
    <mergeCell ref="X317:Z317"/>
    <mergeCell ref="AA317:AC317"/>
    <mergeCell ref="AD317:AE317"/>
    <mergeCell ref="G318:Q318"/>
    <mergeCell ref="R318:T318"/>
    <mergeCell ref="V318:W318"/>
    <mergeCell ref="X318:Z318"/>
    <mergeCell ref="AA318:AC318"/>
    <mergeCell ref="AD318:AE318"/>
    <mergeCell ref="H319:Q319"/>
    <mergeCell ref="R319:T319"/>
    <mergeCell ref="V319:W319"/>
    <mergeCell ref="X319:Z319"/>
    <mergeCell ref="AA319:AC319"/>
    <mergeCell ref="AD319:AE319"/>
    <mergeCell ref="I320:Q320"/>
    <mergeCell ref="R320:T320"/>
    <mergeCell ref="V320:W320"/>
    <mergeCell ref="X320:Z320"/>
    <mergeCell ref="AA320:AC320"/>
    <mergeCell ref="AD320:AE320"/>
    <mergeCell ref="G321:Q321"/>
    <mergeCell ref="R321:T321"/>
    <mergeCell ref="V321:W321"/>
    <mergeCell ref="X321:Z321"/>
    <mergeCell ref="AA321:AC321"/>
    <mergeCell ref="AD321:AE321"/>
    <mergeCell ref="G322:Q322"/>
    <mergeCell ref="R322:T322"/>
    <mergeCell ref="V322:W322"/>
    <mergeCell ref="X322:Z322"/>
    <mergeCell ref="AA322:AC322"/>
    <mergeCell ref="AD322:AE322"/>
    <mergeCell ref="H323:Q323"/>
    <mergeCell ref="R323:T323"/>
    <mergeCell ref="V323:W323"/>
    <mergeCell ref="X323:Z323"/>
    <mergeCell ref="AA323:AC323"/>
    <mergeCell ref="AD323:AE323"/>
    <mergeCell ref="I324:Q324"/>
    <mergeCell ref="R324:T324"/>
    <mergeCell ref="V324:W324"/>
    <mergeCell ref="X324:Z324"/>
    <mergeCell ref="AA324:AC324"/>
    <mergeCell ref="AD324:AE324"/>
    <mergeCell ref="E325:Q325"/>
    <mergeCell ref="R325:T325"/>
    <mergeCell ref="V325:W325"/>
    <mergeCell ref="X325:Z325"/>
    <mergeCell ref="AA325:AC325"/>
    <mergeCell ref="AD325:AE325"/>
    <mergeCell ref="G326:Q326"/>
    <mergeCell ref="R326:T326"/>
    <mergeCell ref="V326:W326"/>
    <mergeCell ref="X326:Z326"/>
    <mergeCell ref="AA326:AC326"/>
    <mergeCell ref="AD326:AE326"/>
    <mergeCell ref="G327:Q327"/>
    <mergeCell ref="R327:T327"/>
    <mergeCell ref="V327:W327"/>
    <mergeCell ref="X327:Z327"/>
    <mergeCell ref="AA327:AC327"/>
    <mergeCell ref="AD327:AE327"/>
    <mergeCell ref="H328:Q328"/>
    <mergeCell ref="R328:T328"/>
    <mergeCell ref="V328:W328"/>
    <mergeCell ref="X328:Z328"/>
    <mergeCell ref="AA328:AC328"/>
    <mergeCell ref="AD328:AE328"/>
    <mergeCell ref="I329:Q329"/>
    <mergeCell ref="R329:T329"/>
    <mergeCell ref="V329:W329"/>
    <mergeCell ref="X329:Z329"/>
    <mergeCell ref="AA329:AC329"/>
    <mergeCell ref="AD329:AE329"/>
    <mergeCell ref="E330:Q330"/>
    <mergeCell ref="R330:T330"/>
    <mergeCell ref="V330:W330"/>
    <mergeCell ref="X330:Z330"/>
    <mergeCell ref="AA330:AC330"/>
    <mergeCell ref="AD330:AE330"/>
    <mergeCell ref="G331:Q331"/>
    <mergeCell ref="R331:T331"/>
    <mergeCell ref="V331:W331"/>
    <mergeCell ref="X331:Z331"/>
    <mergeCell ref="AA331:AC331"/>
    <mergeCell ref="AD331:AE331"/>
    <mergeCell ref="H332:Q332"/>
    <mergeCell ref="R332:T332"/>
    <mergeCell ref="V332:W332"/>
    <mergeCell ref="X332:Z332"/>
    <mergeCell ref="AA332:AC332"/>
    <mergeCell ref="AD332:AE332"/>
    <mergeCell ref="I333:Q333"/>
    <mergeCell ref="R333:T333"/>
    <mergeCell ref="V333:W333"/>
    <mergeCell ref="X333:Z333"/>
    <mergeCell ref="AA333:AC333"/>
    <mergeCell ref="AD333:AE333"/>
    <mergeCell ref="H334:Q334"/>
    <mergeCell ref="R334:T334"/>
    <mergeCell ref="V334:W334"/>
    <mergeCell ref="X334:Z334"/>
    <mergeCell ref="AA334:AC334"/>
    <mergeCell ref="AD334:AE334"/>
    <mergeCell ref="I335:Q335"/>
    <mergeCell ref="R335:T335"/>
    <mergeCell ref="V335:W335"/>
    <mergeCell ref="X335:Z335"/>
    <mergeCell ref="AA335:AC335"/>
    <mergeCell ref="AD335:AE335"/>
    <mergeCell ref="B336:Q336"/>
    <mergeCell ref="R336:T336"/>
    <mergeCell ref="V336:W336"/>
    <mergeCell ref="X336:Z336"/>
    <mergeCell ref="AA336:AC336"/>
    <mergeCell ref="AD336:AE336"/>
    <mergeCell ref="C337:Q337"/>
    <mergeCell ref="R337:T337"/>
    <mergeCell ref="V337:W337"/>
    <mergeCell ref="X337:Z337"/>
    <mergeCell ref="AA337:AC337"/>
    <mergeCell ref="AD337:AE337"/>
    <mergeCell ref="E338:Q338"/>
    <mergeCell ref="R338:T338"/>
    <mergeCell ref="V338:W338"/>
    <mergeCell ref="X338:Z338"/>
    <mergeCell ref="AA338:AC338"/>
    <mergeCell ref="AD338:AE338"/>
    <mergeCell ref="E339:Q339"/>
    <mergeCell ref="R339:T339"/>
    <mergeCell ref="V339:W339"/>
    <mergeCell ref="X339:Z339"/>
    <mergeCell ref="AA339:AC339"/>
    <mergeCell ref="AD339:AE339"/>
    <mergeCell ref="G340:Q340"/>
    <mergeCell ref="R340:T340"/>
    <mergeCell ref="V340:W340"/>
    <mergeCell ref="X340:Z340"/>
    <mergeCell ref="AA340:AC340"/>
    <mergeCell ref="AD340:AE340"/>
    <mergeCell ref="G341:Q341"/>
    <mergeCell ref="R341:T341"/>
    <mergeCell ref="V341:W341"/>
    <mergeCell ref="X341:Z341"/>
    <mergeCell ref="AA341:AC341"/>
    <mergeCell ref="AD341:AE341"/>
    <mergeCell ref="H342:Q342"/>
    <mergeCell ref="R342:T342"/>
    <mergeCell ref="V342:W342"/>
    <mergeCell ref="X342:Z342"/>
    <mergeCell ref="AA342:AC342"/>
    <mergeCell ref="AD342:AE342"/>
    <mergeCell ref="I343:Q343"/>
    <mergeCell ref="R343:T343"/>
    <mergeCell ref="V343:W343"/>
    <mergeCell ref="X343:Z343"/>
    <mergeCell ref="AA343:AC343"/>
    <mergeCell ref="AD343:AE343"/>
    <mergeCell ref="E344:Q344"/>
    <mergeCell ref="R344:T344"/>
    <mergeCell ref="V344:W344"/>
    <mergeCell ref="X344:Z344"/>
    <mergeCell ref="AA344:AC344"/>
    <mergeCell ref="AD344:AE344"/>
    <mergeCell ref="G345:Q345"/>
    <mergeCell ref="R345:T345"/>
    <mergeCell ref="V345:W345"/>
    <mergeCell ref="X345:Z345"/>
    <mergeCell ref="AA345:AC345"/>
    <mergeCell ref="AD345:AE345"/>
    <mergeCell ref="G346:Q346"/>
    <mergeCell ref="R346:T346"/>
    <mergeCell ref="V346:W346"/>
    <mergeCell ref="X346:Z346"/>
    <mergeCell ref="AA346:AC346"/>
    <mergeCell ref="AD346:AE346"/>
    <mergeCell ref="H347:Q347"/>
    <mergeCell ref="R347:T347"/>
    <mergeCell ref="V347:W347"/>
    <mergeCell ref="X347:Z347"/>
    <mergeCell ref="AA347:AC347"/>
    <mergeCell ref="AD347:AE347"/>
    <mergeCell ref="I348:Q348"/>
    <mergeCell ref="R348:T348"/>
    <mergeCell ref="V348:W348"/>
    <mergeCell ref="X348:Z348"/>
    <mergeCell ref="AA348:AC348"/>
    <mergeCell ref="AD348:AE348"/>
    <mergeCell ref="E349:Q349"/>
    <mergeCell ref="R349:T349"/>
    <mergeCell ref="V349:W349"/>
    <mergeCell ref="X349:Z349"/>
    <mergeCell ref="AA349:AC349"/>
    <mergeCell ref="AD349:AE349"/>
    <mergeCell ref="G350:Q350"/>
    <mergeCell ref="R350:T350"/>
    <mergeCell ref="V350:W350"/>
    <mergeCell ref="X350:Z350"/>
    <mergeCell ref="AA350:AC350"/>
    <mergeCell ref="AD350:AE350"/>
    <mergeCell ref="G351:Q351"/>
    <mergeCell ref="R351:T351"/>
    <mergeCell ref="V351:W351"/>
    <mergeCell ref="X351:Z351"/>
    <mergeCell ref="AA351:AC351"/>
    <mergeCell ref="AD351:AE351"/>
    <mergeCell ref="H352:Q352"/>
    <mergeCell ref="R352:T352"/>
    <mergeCell ref="V352:W352"/>
    <mergeCell ref="X352:Z352"/>
    <mergeCell ref="AA352:AC352"/>
    <mergeCell ref="AD352:AE352"/>
    <mergeCell ref="I353:Q353"/>
    <mergeCell ref="R353:T353"/>
    <mergeCell ref="V353:W353"/>
    <mergeCell ref="X353:Z353"/>
    <mergeCell ref="AA353:AC353"/>
    <mergeCell ref="AD353:AE353"/>
    <mergeCell ref="C354:Q354"/>
    <mergeCell ref="R354:T354"/>
    <mergeCell ref="V354:W354"/>
    <mergeCell ref="X354:Z354"/>
    <mergeCell ref="AA354:AC354"/>
    <mergeCell ref="AD354:AE354"/>
    <mergeCell ref="E355:Q355"/>
    <mergeCell ref="R355:T355"/>
    <mergeCell ref="V355:W355"/>
    <mergeCell ref="X355:Z355"/>
    <mergeCell ref="AA355:AC355"/>
    <mergeCell ref="AD355:AE355"/>
    <mergeCell ref="E356:Q356"/>
    <mergeCell ref="R356:T356"/>
    <mergeCell ref="V356:W356"/>
    <mergeCell ref="X356:Z356"/>
    <mergeCell ref="AA356:AC356"/>
    <mergeCell ref="AD356:AE356"/>
    <mergeCell ref="G357:Q357"/>
    <mergeCell ref="R357:T357"/>
    <mergeCell ref="V357:W357"/>
    <mergeCell ref="X357:Z357"/>
    <mergeCell ref="AA357:AC357"/>
    <mergeCell ref="AD357:AE357"/>
    <mergeCell ref="G358:Q358"/>
    <mergeCell ref="R358:T358"/>
    <mergeCell ref="V358:W358"/>
    <mergeCell ref="X358:Z358"/>
    <mergeCell ref="AA358:AC358"/>
    <mergeCell ref="AD358:AE358"/>
    <mergeCell ref="H359:Q359"/>
    <mergeCell ref="R359:T359"/>
    <mergeCell ref="V359:W359"/>
    <mergeCell ref="X359:Z359"/>
    <mergeCell ref="AA359:AC359"/>
    <mergeCell ref="AD359:AE359"/>
    <mergeCell ref="I360:Q360"/>
    <mergeCell ref="R360:T360"/>
    <mergeCell ref="V360:W360"/>
    <mergeCell ref="X360:Z360"/>
    <mergeCell ref="AA360:AC360"/>
    <mergeCell ref="AD360:AE360"/>
    <mergeCell ref="E361:Q361"/>
    <mergeCell ref="R361:T361"/>
    <mergeCell ref="V361:W361"/>
    <mergeCell ref="X361:Z361"/>
    <mergeCell ref="AA361:AC361"/>
    <mergeCell ref="AD361:AE361"/>
    <mergeCell ref="E362:Q362"/>
    <mergeCell ref="R362:T362"/>
    <mergeCell ref="V362:W362"/>
    <mergeCell ref="X362:Z362"/>
    <mergeCell ref="AA362:AC362"/>
    <mergeCell ref="AD362:AE362"/>
    <mergeCell ref="G363:Q363"/>
    <mergeCell ref="R363:T363"/>
    <mergeCell ref="V363:W363"/>
    <mergeCell ref="X363:Z363"/>
    <mergeCell ref="AA363:AC363"/>
    <mergeCell ref="AD363:AE363"/>
    <mergeCell ref="G364:Q364"/>
    <mergeCell ref="R364:T364"/>
    <mergeCell ref="V364:W364"/>
    <mergeCell ref="X364:Z364"/>
    <mergeCell ref="AA364:AC364"/>
    <mergeCell ref="AD364:AE364"/>
    <mergeCell ref="H365:Q365"/>
    <mergeCell ref="R365:T365"/>
    <mergeCell ref="V365:W365"/>
    <mergeCell ref="X365:Z365"/>
    <mergeCell ref="AA365:AC365"/>
    <mergeCell ref="AD365:AE365"/>
    <mergeCell ref="I366:Q366"/>
    <mergeCell ref="R366:T366"/>
    <mergeCell ref="V366:W366"/>
    <mergeCell ref="X366:Z366"/>
    <mergeCell ref="AA366:AC366"/>
    <mergeCell ref="AD366:AE366"/>
    <mergeCell ref="C367:Q367"/>
    <mergeCell ref="R367:T367"/>
    <mergeCell ref="V367:W367"/>
    <mergeCell ref="X367:Z367"/>
    <mergeCell ref="AA367:AC367"/>
    <mergeCell ref="AD367:AE367"/>
    <mergeCell ref="E368:Q368"/>
    <mergeCell ref="R368:T368"/>
    <mergeCell ref="V368:W368"/>
    <mergeCell ref="X368:Z368"/>
    <mergeCell ref="AA368:AC368"/>
    <mergeCell ref="AD368:AE368"/>
    <mergeCell ref="E369:Q369"/>
    <mergeCell ref="R369:T369"/>
    <mergeCell ref="V369:W369"/>
    <mergeCell ref="X369:Z369"/>
    <mergeCell ref="AA369:AC369"/>
    <mergeCell ref="AD369:AE369"/>
    <mergeCell ref="G370:Q370"/>
    <mergeCell ref="R370:T370"/>
    <mergeCell ref="V370:W370"/>
    <mergeCell ref="X370:Z370"/>
    <mergeCell ref="AA370:AC370"/>
    <mergeCell ref="AD370:AE370"/>
    <mergeCell ref="G371:Q371"/>
    <mergeCell ref="R371:T371"/>
    <mergeCell ref="V371:W371"/>
    <mergeCell ref="X371:Z371"/>
    <mergeCell ref="AA371:AC371"/>
    <mergeCell ref="AD371:AE371"/>
    <mergeCell ref="H372:Q372"/>
    <mergeCell ref="R372:T372"/>
    <mergeCell ref="V372:W372"/>
    <mergeCell ref="X372:Z372"/>
    <mergeCell ref="AA372:AC372"/>
    <mergeCell ref="AD372:AE372"/>
    <mergeCell ref="I373:Q373"/>
    <mergeCell ref="R373:T373"/>
    <mergeCell ref="V373:W373"/>
    <mergeCell ref="X373:Z373"/>
    <mergeCell ref="AA373:AC373"/>
    <mergeCell ref="AD373:AE373"/>
    <mergeCell ref="G374:Q374"/>
    <mergeCell ref="R374:T374"/>
    <mergeCell ref="V374:W374"/>
    <mergeCell ref="X374:Z374"/>
    <mergeCell ref="AA374:AC374"/>
    <mergeCell ref="AD374:AE374"/>
    <mergeCell ref="H375:Q375"/>
    <mergeCell ref="R375:T375"/>
    <mergeCell ref="V375:W375"/>
    <mergeCell ref="X375:Z375"/>
    <mergeCell ref="AA375:AC375"/>
    <mergeCell ref="AD375:AE375"/>
    <mergeCell ref="I376:Q376"/>
    <mergeCell ref="R376:T376"/>
    <mergeCell ref="V376:W376"/>
    <mergeCell ref="X376:Z376"/>
    <mergeCell ref="AA376:AC376"/>
    <mergeCell ref="AD376:AE376"/>
    <mergeCell ref="G377:Q377"/>
    <mergeCell ref="R377:T377"/>
    <mergeCell ref="V377:W377"/>
    <mergeCell ref="X377:Z377"/>
    <mergeCell ref="AA377:AC377"/>
    <mergeCell ref="AD377:AE377"/>
    <mergeCell ref="H378:Q378"/>
    <mergeCell ref="R378:T378"/>
    <mergeCell ref="V378:W378"/>
    <mergeCell ref="X378:Z378"/>
    <mergeCell ref="AA378:AC378"/>
    <mergeCell ref="AD378:AE378"/>
    <mergeCell ref="I379:Q379"/>
    <mergeCell ref="R379:T379"/>
    <mergeCell ref="V379:W379"/>
    <mergeCell ref="X379:Z379"/>
    <mergeCell ref="AA379:AC379"/>
    <mergeCell ref="AD379:AE379"/>
    <mergeCell ref="G380:Q380"/>
    <mergeCell ref="R380:T380"/>
    <mergeCell ref="V380:W380"/>
    <mergeCell ref="X380:Z380"/>
    <mergeCell ref="AA380:AC380"/>
    <mergeCell ref="AD380:AE380"/>
    <mergeCell ref="H381:Q381"/>
    <mergeCell ref="R381:T381"/>
    <mergeCell ref="V381:W381"/>
    <mergeCell ref="X381:Z381"/>
    <mergeCell ref="AA381:AC381"/>
    <mergeCell ref="AD381:AE381"/>
    <mergeCell ref="I382:Q382"/>
    <mergeCell ref="R382:T382"/>
    <mergeCell ref="V382:W382"/>
    <mergeCell ref="X382:Z382"/>
    <mergeCell ref="AA382:AC382"/>
    <mergeCell ref="AD382:AE382"/>
    <mergeCell ref="G383:Q383"/>
    <mergeCell ref="R383:T383"/>
    <mergeCell ref="V383:W383"/>
    <mergeCell ref="X383:Z383"/>
    <mergeCell ref="AA383:AC383"/>
    <mergeCell ref="AD383:AE383"/>
    <mergeCell ref="H384:Q384"/>
    <mergeCell ref="R384:T384"/>
    <mergeCell ref="V384:W384"/>
    <mergeCell ref="X384:Z384"/>
    <mergeCell ref="AA384:AC384"/>
    <mergeCell ref="AD384:AE384"/>
    <mergeCell ref="I385:Q385"/>
    <mergeCell ref="R385:T385"/>
    <mergeCell ref="V385:W385"/>
    <mergeCell ref="X385:Z385"/>
    <mergeCell ref="AA385:AC385"/>
    <mergeCell ref="AD385:AE385"/>
    <mergeCell ref="E386:Q386"/>
    <mergeCell ref="R386:T386"/>
    <mergeCell ref="V386:W386"/>
    <mergeCell ref="X386:Z386"/>
    <mergeCell ref="AA386:AC386"/>
    <mergeCell ref="AD386:AE386"/>
    <mergeCell ref="E387:Q387"/>
    <mergeCell ref="R387:T387"/>
    <mergeCell ref="V387:W387"/>
    <mergeCell ref="X387:Z387"/>
    <mergeCell ref="AA387:AC387"/>
    <mergeCell ref="AD387:AE387"/>
    <mergeCell ref="G388:Q388"/>
    <mergeCell ref="R388:T388"/>
    <mergeCell ref="V388:W388"/>
    <mergeCell ref="X388:Z388"/>
    <mergeCell ref="AA388:AC388"/>
    <mergeCell ref="AD388:AE388"/>
    <mergeCell ref="G389:Q389"/>
    <mergeCell ref="R389:T389"/>
    <mergeCell ref="V389:W389"/>
    <mergeCell ref="X389:Z389"/>
    <mergeCell ref="AA389:AC389"/>
    <mergeCell ref="AD389:AE389"/>
    <mergeCell ref="H390:Q390"/>
    <mergeCell ref="R390:T390"/>
    <mergeCell ref="V390:W390"/>
    <mergeCell ref="X390:Z390"/>
    <mergeCell ref="AA390:AC390"/>
    <mergeCell ref="AD390:AE390"/>
    <mergeCell ref="I391:Q391"/>
    <mergeCell ref="R391:T391"/>
    <mergeCell ref="V391:W391"/>
    <mergeCell ref="X391:Z391"/>
    <mergeCell ref="AA391:AC391"/>
    <mergeCell ref="AD391:AE391"/>
    <mergeCell ref="G392:Q392"/>
    <mergeCell ref="R392:T392"/>
    <mergeCell ref="V392:W392"/>
    <mergeCell ref="X392:Z392"/>
    <mergeCell ref="AA392:AC392"/>
    <mergeCell ref="AD392:AE392"/>
    <mergeCell ref="H393:Q393"/>
    <mergeCell ref="R393:T393"/>
    <mergeCell ref="V393:W393"/>
    <mergeCell ref="X393:Z393"/>
    <mergeCell ref="AA393:AC393"/>
    <mergeCell ref="AD393:AE393"/>
    <mergeCell ref="I394:Q394"/>
    <mergeCell ref="R394:T394"/>
    <mergeCell ref="V394:W394"/>
    <mergeCell ref="X394:Z394"/>
    <mergeCell ref="AA394:AC394"/>
    <mergeCell ref="AD394:AE394"/>
    <mergeCell ref="G395:Q395"/>
    <mergeCell ref="R395:T395"/>
    <mergeCell ref="V395:W395"/>
    <mergeCell ref="X395:Z395"/>
    <mergeCell ref="AA395:AC395"/>
    <mergeCell ref="AD395:AE395"/>
    <mergeCell ref="H396:Q396"/>
    <mergeCell ref="R396:T396"/>
    <mergeCell ref="V396:W396"/>
    <mergeCell ref="X396:Z396"/>
    <mergeCell ref="AA396:AC396"/>
    <mergeCell ref="AD396:AE396"/>
    <mergeCell ref="I397:Q397"/>
    <mergeCell ref="R397:T397"/>
    <mergeCell ref="V397:W397"/>
    <mergeCell ref="X397:Z397"/>
    <mergeCell ref="AA397:AC397"/>
    <mergeCell ref="AD397:AE397"/>
    <mergeCell ref="G398:Q398"/>
    <mergeCell ref="R398:T398"/>
    <mergeCell ref="V398:W398"/>
    <mergeCell ref="X398:Z398"/>
    <mergeCell ref="AA398:AC398"/>
    <mergeCell ref="AD398:AE398"/>
    <mergeCell ref="G399:Q399"/>
    <mergeCell ref="R399:T399"/>
    <mergeCell ref="V399:W399"/>
    <mergeCell ref="X399:Z399"/>
    <mergeCell ref="AA399:AC399"/>
    <mergeCell ref="AD399:AE399"/>
    <mergeCell ref="H400:Q400"/>
    <mergeCell ref="R400:T400"/>
    <mergeCell ref="V400:W400"/>
    <mergeCell ref="X400:Z400"/>
    <mergeCell ref="AA400:AC400"/>
    <mergeCell ref="AD400:AE400"/>
    <mergeCell ref="I401:Q401"/>
    <mergeCell ref="R401:T401"/>
    <mergeCell ref="V401:W401"/>
    <mergeCell ref="X401:Z401"/>
    <mergeCell ref="AA401:AC401"/>
    <mergeCell ref="AD401:AE401"/>
    <mergeCell ref="E402:Q402"/>
    <mergeCell ref="R402:T402"/>
    <mergeCell ref="V402:W402"/>
    <mergeCell ref="X402:Z402"/>
    <mergeCell ref="AA402:AC402"/>
    <mergeCell ref="AD402:AE402"/>
    <mergeCell ref="G403:Q403"/>
    <mergeCell ref="R403:T403"/>
    <mergeCell ref="V403:W403"/>
    <mergeCell ref="X403:Z403"/>
    <mergeCell ref="AA403:AC403"/>
    <mergeCell ref="AD403:AE403"/>
    <mergeCell ref="G404:Q404"/>
    <mergeCell ref="R404:T404"/>
    <mergeCell ref="V404:W404"/>
    <mergeCell ref="X404:Z404"/>
    <mergeCell ref="AA404:AC404"/>
    <mergeCell ref="AD404:AE404"/>
    <mergeCell ref="H405:Q405"/>
    <mergeCell ref="R405:T405"/>
    <mergeCell ref="V405:W405"/>
    <mergeCell ref="X405:Z405"/>
    <mergeCell ref="AA405:AC405"/>
    <mergeCell ref="AD405:AE405"/>
    <mergeCell ref="I406:Q406"/>
    <mergeCell ref="R406:T406"/>
    <mergeCell ref="V406:W406"/>
    <mergeCell ref="X406:Z406"/>
    <mergeCell ref="AA406:AC406"/>
    <mergeCell ref="AD406:AE406"/>
    <mergeCell ref="C407:Q407"/>
    <mergeCell ref="R407:T407"/>
    <mergeCell ref="V407:W407"/>
    <mergeCell ref="X407:Z407"/>
    <mergeCell ref="AA407:AC407"/>
    <mergeCell ref="AD407:AE407"/>
    <mergeCell ref="E408:Q408"/>
    <mergeCell ref="R408:T408"/>
    <mergeCell ref="V408:W408"/>
    <mergeCell ref="X408:Z408"/>
    <mergeCell ref="AA408:AC408"/>
    <mergeCell ref="AD408:AE408"/>
    <mergeCell ref="E409:Q409"/>
    <mergeCell ref="R409:T409"/>
    <mergeCell ref="V409:W409"/>
    <mergeCell ref="X409:Z409"/>
    <mergeCell ref="AA409:AC409"/>
    <mergeCell ref="AD409:AE409"/>
    <mergeCell ref="G410:Q410"/>
    <mergeCell ref="R410:T410"/>
    <mergeCell ref="V410:W410"/>
    <mergeCell ref="X410:Z410"/>
    <mergeCell ref="AA410:AC410"/>
    <mergeCell ref="AD410:AE410"/>
    <mergeCell ref="G411:Q411"/>
    <mergeCell ref="R411:T411"/>
    <mergeCell ref="V411:W411"/>
    <mergeCell ref="X411:Z411"/>
    <mergeCell ref="AA411:AC411"/>
    <mergeCell ref="AD411:AE411"/>
    <mergeCell ref="H412:Q412"/>
    <mergeCell ref="R412:T412"/>
    <mergeCell ref="V412:W412"/>
    <mergeCell ref="X412:Z412"/>
    <mergeCell ref="AA412:AC412"/>
    <mergeCell ref="AD412:AE412"/>
    <mergeCell ref="I413:Q413"/>
    <mergeCell ref="R413:T413"/>
    <mergeCell ref="V413:W413"/>
    <mergeCell ref="X413:Z413"/>
    <mergeCell ref="AA413:AC413"/>
    <mergeCell ref="AD413:AE413"/>
    <mergeCell ref="G414:Q414"/>
    <mergeCell ref="R414:T414"/>
    <mergeCell ref="V414:W414"/>
    <mergeCell ref="X414:Z414"/>
    <mergeCell ref="AA414:AC414"/>
    <mergeCell ref="AD414:AE414"/>
    <mergeCell ref="G415:Q415"/>
    <mergeCell ref="R415:T415"/>
    <mergeCell ref="V415:W415"/>
    <mergeCell ref="X415:Z415"/>
    <mergeCell ref="AA415:AC415"/>
    <mergeCell ref="AD415:AE415"/>
    <mergeCell ref="H416:Q416"/>
    <mergeCell ref="R416:T416"/>
    <mergeCell ref="V416:W416"/>
    <mergeCell ref="X416:Z416"/>
    <mergeCell ref="AA416:AC416"/>
    <mergeCell ref="AD416:AE416"/>
    <mergeCell ref="I417:Q417"/>
    <mergeCell ref="R417:T417"/>
    <mergeCell ref="V417:W417"/>
    <mergeCell ref="X417:Z417"/>
    <mergeCell ref="AA417:AC417"/>
    <mergeCell ref="AD417:AE417"/>
    <mergeCell ref="G418:Q418"/>
    <mergeCell ref="R418:T418"/>
    <mergeCell ref="V418:W418"/>
    <mergeCell ref="X418:Z418"/>
    <mergeCell ref="AA418:AC418"/>
    <mergeCell ref="AD418:AE418"/>
    <mergeCell ref="G419:Q419"/>
    <mergeCell ref="R419:T419"/>
    <mergeCell ref="V419:W419"/>
    <mergeCell ref="X419:Z419"/>
    <mergeCell ref="AA419:AC419"/>
    <mergeCell ref="AD419:AE419"/>
    <mergeCell ref="H420:Q420"/>
    <mergeCell ref="R420:T420"/>
    <mergeCell ref="V420:W420"/>
    <mergeCell ref="X420:Z420"/>
    <mergeCell ref="AA420:AC420"/>
    <mergeCell ref="AD420:AE420"/>
    <mergeCell ref="I421:Q421"/>
    <mergeCell ref="R421:T421"/>
    <mergeCell ref="V421:W421"/>
    <mergeCell ref="X421:Z421"/>
    <mergeCell ref="AA421:AC421"/>
    <mergeCell ref="AD421:AE421"/>
    <mergeCell ref="C422:Q422"/>
    <mergeCell ref="R422:T422"/>
    <mergeCell ref="V422:W422"/>
    <mergeCell ref="X422:Z422"/>
    <mergeCell ref="AA422:AC422"/>
    <mergeCell ref="AD422:AE422"/>
    <mergeCell ref="E423:Q423"/>
    <mergeCell ref="R423:T423"/>
    <mergeCell ref="V423:W423"/>
    <mergeCell ref="X423:Z423"/>
    <mergeCell ref="AA423:AC423"/>
    <mergeCell ref="AD423:AE423"/>
    <mergeCell ref="E424:Q424"/>
    <mergeCell ref="R424:T424"/>
    <mergeCell ref="V424:W424"/>
    <mergeCell ref="X424:Z424"/>
    <mergeCell ref="AA424:AC424"/>
    <mergeCell ref="AD424:AE424"/>
    <mergeCell ref="G425:Q425"/>
    <mergeCell ref="R425:T425"/>
    <mergeCell ref="V425:W425"/>
    <mergeCell ref="X425:Z425"/>
    <mergeCell ref="AA425:AC425"/>
    <mergeCell ref="AD425:AE425"/>
    <mergeCell ref="G426:Q426"/>
    <mergeCell ref="R426:T426"/>
    <mergeCell ref="V426:W426"/>
    <mergeCell ref="X426:Z426"/>
    <mergeCell ref="AA426:AC426"/>
    <mergeCell ref="AD426:AE426"/>
    <mergeCell ref="H427:Q427"/>
    <mergeCell ref="R427:T427"/>
    <mergeCell ref="V427:W427"/>
    <mergeCell ref="X427:Z427"/>
    <mergeCell ref="AA427:AC427"/>
    <mergeCell ref="AD427:AE427"/>
    <mergeCell ref="I428:Q428"/>
    <mergeCell ref="R428:T428"/>
    <mergeCell ref="V428:W428"/>
    <mergeCell ref="X428:Z428"/>
    <mergeCell ref="AA428:AC428"/>
    <mergeCell ref="AD428:AE428"/>
    <mergeCell ref="B429:Q429"/>
    <mergeCell ref="R429:T429"/>
    <mergeCell ref="V429:W429"/>
    <mergeCell ref="X429:Z429"/>
    <mergeCell ref="AA429:AC429"/>
    <mergeCell ref="AD429:AE429"/>
    <mergeCell ref="C430:Q430"/>
    <mergeCell ref="R430:T430"/>
    <mergeCell ref="V430:W430"/>
    <mergeCell ref="X430:Z430"/>
    <mergeCell ref="AA430:AC430"/>
    <mergeCell ref="AD430:AE430"/>
    <mergeCell ref="E431:Q431"/>
    <mergeCell ref="R431:T431"/>
    <mergeCell ref="V431:W431"/>
    <mergeCell ref="X431:Z431"/>
    <mergeCell ref="AA431:AC431"/>
    <mergeCell ref="AD431:AE431"/>
    <mergeCell ref="E432:Q432"/>
    <mergeCell ref="R432:T432"/>
    <mergeCell ref="V432:W432"/>
    <mergeCell ref="X432:Z432"/>
    <mergeCell ref="AA432:AC432"/>
    <mergeCell ref="AD432:AE432"/>
    <mergeCell ref="G433:Q433"/>
    <mergeCell ref="R433:T433"/>
    <mergeCell ref="V433:W433"/>
    <mergeCell ref="X433:Z433"/>
    <mergeCell ref="AA433:AC433"/>
    <mergeCell ref="AD433:AE433"/>
    <mergeCell ref="G434:Q434"/>
    <mergeCell ref="R434:T434"/>
    <mergeCell ref="V434:W434"/>
    <mergeCell ref="X434:Z434"/>
    <mergeCell ref="AA434:AC434"/>
    <mergeCell ref="AD434:AE434"/>
    <mergeCell ref="H435:Q435"/>
    <mergeCell ref="R435:T435"/>
    <mergeCell ref="V435:W435"/>
    <mergeCell ref="X435:Z435"/>
    <mergeCell ref="AA435:AC435"/>
    <mergeCell ref="AD435:AE435"/>
    <mergeCell ref="I436:Q436"/>
    <mergeCell ref="R436:T436"/>
    <mergeCell ref="V436:W436"/>
    <mergeCell ref="X436:Z436"/>
    <mergeCell ref="AA436:AC436"/>
    <mergeCell ref="AD436:AE436"/>
    <mergeCell ref="E437:Q437"/>
    <mergeCell ref="R437:T437"/>
    <mergeCell ref="V437:W437"/>
    <mergeCell ref="X437:Z437"/>
    <mergeCell ref="AA437:AC437"/>
    <mergeCell ref="AD437:AE437"/>
    <mergeCell ref="E438:Q438"/>
    <mergeCell ref="R438:T438"/>
    <mergeCell ref="V438:W438"/>
    <mergeCell ref="X438:Z438"/>
    <mergeCell ref="AA438:AC438"/>
    <mergeCell ref="AD438:AE438"/>
    <mergeCell ref="G439:Q439"/>
    <mergeCell ref="R439:T439"/>
    <mergeCell ref="V439:W439"/>
    <mergeCell ref="X439:Z439"/>
    <mergeCell ref="AA439:AC439"/>
    <mergeCell ref="AD439:AE439"/>
    <mergeCell ref="G440:Q440"/>
    <mergeCell ref="R440:T440"/>
    <mergeCell ref="V440:W440"/>
    <mergeCell ref="X440:Z440"/>
    <mergeCell ref="AA440:AC440"/>
    <mergeCell ref="AD440:AE440"/>
    <mergeCell ref="H441:Q441"/>
    <mergeCell ref="R441:T441"/>
    <mergeCell ref="V441:W441"/>
    <mergeCell ref="X441:Z441"/>
    <mergeCell ref="AA441:AC441"/>
    <mergeCell ref="AD441:AE441"/>
    <mergeCell ref="I442:Q442"/>
    <mergeCell ref="R442:T442"/>
    <mergeCell ref="V442:W442"/>
    <mergeCell ref="X442:Z442"/>
    <mergeCell ref="AA442:AC442"/>
    <mergeCell ref="AD442:AE442"/>
    <mergeCell ref="E443:Q443"/>
    <mergeCell ref="R443:T443"/>
    <mergeCell ref="V443:W443"/>
    <mergeCell ref="X443:Z443"/>
    <mergeCell ref="AA443:AC443"/>
    <mergeCell ref="AD443:AE443"/>
    <mergeCell ref="E444:Q444"/>
    <mergeCell ref="R444:T444"/>
    <mergeCell ref="V444:W444"/>
    <mergeCell ref="X444:Z444"/>
    <mergeCell ref="AA444:AC444"/>
    <mergeCell ref="AD444:AE444"/>
    <mergeCell ref="G445:Q445"/>
    <mergeCell ref="R445:T445"/>
    <mergeCell ref="V445:W445"/>
    <mergeCell ref="X445:Z445"/>
    <mergeCell ref="AA445:AC445"/>
    <mergeCell ref="AD445:AE445"/>
    <mergeCell ref="G446:Q446"/>
    <mergeCell ref="R446:T446"/>
    <mergeCell ref="V446:W446"/>
    <mergeCell ref="X446:Z446"/>
    <mergeCell ref="AA446:AC446"/>
    <mergeCell ref="AD446:AE446"/>
    <mergeCell ref="H447:Q447"/>
    <mergeCell ref="R447:T447"/>
    <mergeCell ref="V447:W447"/>
    <mergeCell ref="X447:Z447"/>
    <mergeCell ref="AA447:AC447"/>
    <mergeCell ref="AD447:AE447"/>
    <mergeCell ref="I448:Q448"/>
    <mergeCell ref="R448:T448"/>
    <mergeCell ref="V448:W448"/>
    <mergeCell ref="X448:Z448"/>
    <mergeCell ref="AA448:AC448"/>
    <mergeCell ref="AD448:AE448"/>
    <mergeCell ref="E449:Q449"/>
    <mergeCell ref="R449:T449"/>
    <mergeCell ref="V449:W449"/>
    <mergeCell ref="X449:Z449"/>
    <mergeCell ref="AA449:AC449"/>
    <mergeCell ref="AD449:AE449"/>
    <mergeCell ref="G450:Q450"/>
    <mergeCell ref="R450:T450"/>
    <mergeCell ref="V450:W450"/>
    <mergeCell ref="X450:Z450"/>
    <mergeCell ref="AA450:AC450"/>
    <mergeCell ref="AD450:AE450"/>
    <mergeCell ref="G451:Q451"/>
    <mergeCell ref="R451:T451"/>
    <mergeCell ref="V451:W451"/>
    <mergeCell ref="X451:Z451"/>
    <mergeCell ref="AA451:AC451"/>
    <mergeCell ref="AD451:AE451"/>
    <mergeCell ref="H452:Q452"/>
    <mergeCell ref="R452:T452"/>
    <mergeCell ref="V452:W452"/>
    <mergeCell ref="X452:Z452"/>
    <mergeCell ref="AA452:AC452"/>
    <mergeCell ref="AD452:AE452"/>
    <mergeCell ref="I453:Q453"/>
    <mergeCell ref="R453:T453"/>
    <mergeCell ref="V453:W453"/>
    <mergeCell ref="X453:Z453"/>
    <mergeCell ref="AA453:AC453"/>
    <mergeCell ref="AD453:AE453"/>
    <mergeCell ref="G454:Q454"/>
    <mergeCell ref="R454:T454"/>
    <mergeCell ref="V454:W454"/>
    <mergeCell ref="X454:Z454"/>
    <mergeCell ref="AA454:AC454"/>
    <mergeCell ref="AD454:AE454"/>
    <mergeCell ref="G455:Q455"/>
    <mergeCell ref="R455:T455"/>
    <mergeCell ref="V455:W455"/>
    <mergeCell ref="X455:Z455"/>
    <mergeCell ref="AA455:AC455"/>
    <mergeCell ref="AD455:AE455"/>
    <mergeCell ref="H456:Q456"/>
    <mergeCell ref="R456:T456"/>
    <mergeCell ref="V456:W456"/>
    <mergeCell ref="X456:Z456"/>
    <mergeCell ref="AA456:AC456"/>
    <mergeCell ref="AD456:AE456"/>
    <mergeCell ref="I457:Q457"/>
    <mergeCell ref="R457:T457"/>
    <mergeCell ref="V457:W457"/>
    <mergeCell ref="X457:Z457"/>
    <mergeCell ref="AA457:AC457"/>
    <mergeCell ref="AD457:AE457"/>
    <mergeCell ref="E458:Q458"/>
    <mergeCell ref="R458:T458"/>
    <mergeCell ref="V458:W458"/>
    <mergeCell ref="X458:Z458"/>
    <mergeCell ref="AA458:AC458"/>
    <mergeCell ref="AD458:AE458"/>
    <mergeCell ref="E459:Q459"/>
    <mergeCell ref="R459:T459"/>
    <mergeCell ref="V459:W459"/>
    <mergeCell ref="X459:Z459"/>
    <mergeCell ref="AA459:AC459"/>
    <mergeCell ref="AD459:AE459"/>
    <mergeCell ref="G460:Q460"/>
    <mergeCell ref="R460:T460"/>
    <mergeCell ref="V460:W460"/>
    <mergeCell ref="X460:Z460"/>
    <mergeCell ref="AA460:AC460"/>
    <mergeCell ref="AD460:AE460"/>
    <mergeCell ref="G461:Q461"/>
    <mergeCell ref="R461:T461"/>
    <mergeCell ref="V461:W461"/>
    <mergeCell ref="X461:Z461"/>
    <mergeCell ref="AA461:AC461"/>
    <mergeCell ref="AD461:AE461"/>
    <mergeCell ref="H462:Q462"/>
    <mergeCell ref="R462:T462"/>
    <mergeCell ref="V462:W462"/>
    <mergeCell ref="X462:Z462"/>
    <mergeCell ref="AA462:AC462"/>
    <mergeCell ref="AD462:AE462"/>
    <mergeCell ref="I463:Q463"/>
    <mergeCell ref="R463:T463"/>
    <mergeCell ref="V463:W463"/>
    <mergeCell ref="X463:Z463"/>
    <mergeCell ref="AA463:AC463"/>
    <mergeCell ref="AD463:AE463"/>
    <mergeCell ref="E464:Q464"/>
    <mergeCell ref="R464:T464"/>
    <mergeCell ref="V464:W464"/>
    <mergeCell ref="X464:Z464"/>
    <mergeCell ref="AA464:AC464"/>
    <mergeCell ref="AD464:AE464"/>
    <mergeCell ref="G465:Q465"/>
    <mergeCell ref="R465:T465"/>
    <mergeCell ref="V465:W465"/>
    <mergeCell ref="X465:Z465"/>
    <mergeCell ref="AA465:AC465"/>
    <mergeCell ref="AD465:AE465"/>
    <mergeCell ref="G466:Q466"/>
    <mergeCell ref="R466:T466"/>
    <mergeCell ref="V466:W466"/>
    <mergeCell ref="X466:Z466"/>
    <mergeCell ref="AA466:AC466"/>
    <mergeCell ref="AD466:AE466"/>
    <mergeCell ref="H467:Q467"/>
    <mergeCell ref="R467:T467"/>
    <mergeCell ref="V467:W467"/>
    <mergeCell ref="X467:Z467"/>
    <mergeCell ref="AA467:AC467"/>
    <mergeCell ref="AD467:AE467"/>
    <mergeCell ref="I468:Q468"/>
    <mergeCell ref="R468:T468"/>
    <mergeCell ref="V468:W468"/>
    <mergeCell ref="X468:Z468"/>
    <mergeCell ref="AA468:AC468"/>
    <mergeCell ref="AD468:AE468"/>
    <mergeCell ref="E469:Q469"/>
    <mergeCell ref="R469:T469"/>
    <mergeCell ref="V469:W469"/>
    <mergeCell ref="X469:Z469"/>
    <mergeCell ref="AA469:AC469"/>
    <mergeCell ref="AD469:AE469"/>
    <mergeCell ref="G470:Q470"/>
    <mergeCell ref="R470:T470"/>
    <mergeCell ref="V470:W470"/>
    <mergeCell ref="X470:Z470"/>
    <mergeCell ref="AA470:AC470"/>
    <mergeCell ref="AD470:AE470"/>
    <mergeCell ref="H471:Q471"/>
    <mergeCell ref="R471:T471"/>
    <mergeCell ref="V471:W471"/>
    <mergeCell ref="X471:Z471"/>
    <mergeCell ref="AA471:AC471"/>
    <mergeCell ref="AD471:AE471"/>
    <mergeCell ref="I472:Q472"/>
    <mergeCell ref="R472:T472"/>
    <mergeCell ref="V472:W472"/>
    <mergeCell ref="X472:Z472"/>
    <mergeCell ref="AA472:AC472"/>
    <mergeCell ref="AD472:AE472"/>
    <mergeCell ref="C473:Q473"/>
    <mergeCell ref="R473:T473"/>
    <mergeCell ref="V473:W473"/>
    <mergeCell ref="X473:Z473"/>
    <mergeCell ref="AA473:AC473"/>
    <mergeCell ref="AD473:AE473"/>
    <mergeCell ref="E474:Q474"/>
    <mergeCell ref="R474:T474"/>
    <mergeCell ref="V474:W474"/>
    <mergeCell ref="X474:Z474"/>
    <mergeCell ref="AA474:AC474"/>
    <mergeCell ref="AD474:AE474"/>
    <mergeCell ref="E475:Q475"/>
    <mergeCell ref="R475:T475"/>
    <mergeCell ref="V475:W475"/>
    <mergeCell ref="X475:Z475"/>
    <mergeCell ref="AA475:AC475"/>
    <mergeCell ref="AD475:AE475"/>
    <mergeCell ref="G476:Q476"/>
    <mergeCell ref="R476:T476"/>
    <mergeCell ref="V476:W476"/>
    <mergeCell ref="X476:Z476"/>
    <mergeCell ref="AA476:AC476"/>
    <mergeCell ref="AD476:AE476"/>
    <mergeCell ref="G477:Q477"/>
    <mergeCell ref="R477:T477"/>
    <mergeCell ref="V477:W477"/>
    <mergeCell ref="X477:Z477"/>
    <mergeCell ref="AA477:AC477"/>
    <mergeCell ref="AD477:AE477"/>
    <mergeCell ref="H478:Q478"/>
    <mergeCell ref="R478:T478"/>
    <mergeCell ref="V478:W478"/>
    <mergeCell ref="X478:Z478"/>
    <mergeCell ref="AA478:AC478"/>
    <mergeCell ref="AD478:AE478"/>
    <mergeCell ref="I479:Q479"/>
    <mergeCell ref="R479:T479"/>
    <mergeCell ref="V479:W479"/>
    <mergeCell ref="X479:Z479"/>
    <mergeCell ref="AA479:AC479"/>
    <mergeCell ref="AD479:AE479"/>
    <mergeCell ref="E480:Q480"/>
    <mergeCell ref="R480:T480"/>
    <mergeCell ref="V480:W480"/>
    <mergeCell ref="X480:Z480"/>
    <mergeCell ref="AA480:AC480"/>
    <mergeCell ref="AD480:AE480"/>
    <mergeCell ref="E481:Q481"/>
    <mergeCell ref="R481:T481"/>
    <mergeCell ref="V481:W481"/>
    <mergeCell ref="X481:Z481"/>
    <mergeCell ref="AA481:AC481"/>
    <mergeCell ref="AD481:AE481"/>
    <mergeCell ref="G482:Q482"/>
    <mergeCell ref="R482:T482"/>
    <mergeCell ref="V482:W482"/>
    <mergeCell ref="X482:Z482"/>
    <mergeCell ref="AA482:AC482"/>
    <mergeCell ref="AD482:AE482"/>
    <mergeCell ref="G483:Q483"/>
    <mergeCell ref="R483:T483"/>
    <mergeCell ref="V483:W483"/>
    <mergeCell ref="X483:Z483"/>
    <mergeCell ref="AA483:AC483"/>
    <mergeCell ref="AD483:AE483"/>
    <mergeCell ref="H484:Q484"/>
    <mergeCell ref="R484:T484"/>
    <mergeCell ref="V484:W484"/>
    <mergeCell ref="X484:Z484"/>
    <mergeCell ref="AA484:AC484"/>
    <mergeCell ref="AD484:AE484"/>
    <mergeCell ref="I485:Q485"/>
    <mergeCell ref="R485:T485"/>
    <mergeCell ref="V485:W485"/>
    <mergeCell ref="X485:Z485"/>
    <mergeCell ref="AA485:AC485"/>
    <mergeCell ref="AD485:AE485"/>
    <mergeCell ref="G486:Q486"/>
    <mergeCell ref="R486:T486"/>
    <mergeCell ref="V486:W486"/>
    <mergeCell ref="X486:Z486"/>
    <mergeCell ref="AA486:AC486"/>
    <mergeCell ref="AD486:AE486"/>
    <mergeCell ref="H487:Q487"/>
    <mergeCell ref="R487:T487"/>
    <mergeCell ref="V487:W487"/>
    <mergeCell ref="X487:Z487"/>
    <mergeCell ref="AA487:AC487"/>
    <mergeCell ref="AD487:AE487"/>
    <mergeCell ref="I488:Q488"/>
    <mergeCell ref="R488:T488"/>
    <mergeCell ref="V488:W488"/>
    <mergeCell ref="X488:Z488"/>
    <mergeCell ref="AA488:AC488"/>
    <mergeCell ref="AD488:AE488"/>
    <mergeCell ref="G489:Q489"/>
    <mergeCell ref="R489:T489"/>
    <mergeCell ref="V489:W489"/>
    <mergeCell ref="X489:Z489"/>
    <mergeCell ref="AA489:AC489"/>
    <mergeCell ref="AD489:AE489"/>
    <mergeCell ref="H490:Q490"/>
    <mergeCell ref="R490:T490"/>
    <mergeCell ref="V490:W490"/>
    <mergeCell ref="X490:Z490"/>
    <mergeCell ref="AA490:AC490"/>
    <mergeCell ref="AD490:AE490"/>
    <mergeCell ref="I491:Q491"/>
    <mergeCell ref="R491:T491"/>
    <mergeCell ref="V491:W491"/>
    <mergeCell ref="X491:Z491"/>
    <mergeCell ref="AA491:AC491"/>
    <mergeCell ref="AD491:AE491"/>
    <mergeCell ref="E492:Q492"/>
    <mergeCell ref="R492:T492"/>
    <mergeCell ref="V492:W492"/>
    <mergeCell ref="X492:Z492"/>
    <mergeCell ref="AA492:AC492"/>
    <mergeCell ref="AD492:AE492"/>
    <mergeCell ref="G493:Q493"/>
    <mergeCell ref="R493:T493"/>
    <mergeCell ref="V493:W493"/>
    <mergeCell ref="X493:Z493"/>
    <mergeCell ref="AA493:AC493"/>
    <mergeCell ref="AD493:AE493"/>
    <mergeCell ref="G494:Q494"/>
    <mergeCell ref="R494:T494"/>
    <mergeCell ref="V494:W494"/>
    <mergeCell ref="X494:Z494"/>
    <mergeCell ref="AA494:AC494"/>
    <mergeCell ref="AD494:AE494"/>
    <mergeCell ref="H495:Q495"/>
    <mergeCell ref="R495:T495"/>
    <mergeCell ref="V495:W495"/>
    <mergeCell ref="X495:Z495"/>
    <mergeCell ref="AA495:AC495"/>
    <mergeCell ref="AD495:AE495"/>
    <mergeCell ref="I496:Q496"/>
    <mergeCell ref="R496:T496"/>
    <mergeCell ref="V496:W496"/>
    <mergeCell ref="X496:Z496"/>
    <mergeCell ref="AA496:AC496"/>
    <mergeCell ref="AD496:AE496"/>
    <mergeCell ref="G497:Q497"/>
    <mergeCell ref="R497:T497"/>
    <mergeCell ref="V497:W497"/>
    <mergeCell ref="X497:Z497"/>
    <mergeCell ref="AA497:AC497"/>
    <mergeCell ref="AD497:AE497"/>
    <mergeCell ref="H498:Q498"/>
    <mergeCell ref="R498:T498"/>
    <mergeCell ref="V498:W498"/>
    <mergeCell ref="X498:Z498"/>
    <mergeCell ref="AA498:AC498"/>
    <mergeCell ref="AD498:AE498"/>
    <mergeCell ref="I499:Q499"/>
    <mergeCell ref="R499:T499"/>
    <mergeCell ref="V499:W499"/>
    <mergeCell ref="X499:Z499"/>
    <mergeCell ref="AA499:AC499"/>
    <mergeCell ref="AD499:AE499"/>
    <mergeCell ref="E500:Q500"/>
    <mergeCell ref="R500:T500"/>
    <mergeCell ref="V500:W500"/>
    <mergeCell ref="X500:Z500"/>
    <mergeCell ref="AA500:AC500"/>
    <mergeCell ref="AD500:AE500"/>
    <mergeCell ref="G501:Q501"/>
    <mergeCell ref="R501:T501"/>
    <mergeCell ref="V501:W501"/>
    <mergeCell ref="X501:Z501"/>
    <mergeCell ref="AA501:AC501"/>
    <mergeCell ref="AD501:AE501"/>
    <mergeCell ref="G502:Q502"/>
    <mergeCell ref="R502:T502"/>
    <mergeCell ref="V502:W502"/>
    <mergeCell ref="X502:Z502"/>
    <mergeCell ref="AA502:AC502"/>
    <mergeCell ref="AD502:AE502"/>
    <mergeCell ref="H503:Q503"/>
    <mergeCell ref="R503:T503"/>
    <mergeCell ref="V503:W503"/>
    <mergeCell ref="X503:Z503"/>
    <mergeCell ref="AA503:AC503"/>
    <mergeCell ref="AD503:AE503"/>
    <mergeCell ref="I504:Q504"/>
    <mergeCell ref="R504:T504"/>
    <mergeCell ref="V504:W504"/>
    <mergeCell ref="X504:Z504"/>
    <mergeCell ref="AA504:AC504"/>
    <mergeCell ref="AD504:AE504"/>
    <mergeCell ref="G505:Q505"/>
    <mergeCell ref="R505:T505"/>
    <mergeCell ref="V505:W505"/>
    <mergeCell ref="X505:Z505"/>
    <mergeCell ref="AA505:AC505"/>
    <mergeCell ref="AD505:AE505"/>
    <mergeCell ref="H506:Q506"/>
    <mergeCell ref="R506:T506"/>
    <mergeCell ref="V506:W506"/>
    <mergeCell ref="X506:Z506"/>
    <mergeCell ref="AA506:AC506"/>
    <mergeCell ref="AD506:AE506"/>
    <mergeCell ref="I507:Q507"/>
    <mergeCell ref="R507:T507"/>
    <mergeCell ref="V507:W507"/>
    <mergeCell ref="X507:Z507"/>
    <mergeCell ref="AA507:AC507"/>
    <mergeCell ref="AD507:AE507"/>
    <mergeCell ref="G508:Q508"/>
    <mergeCell ref="R508:T508"/>
    <mergeCell ref="V508:W508"/>
    <mergeCell ref="X508:Z508"/>
    <mergeCell ref="AA508:AC508"/>
    <mergeCell ref="AD508:AE508"/>
    <mergeCell ref="H509:Q509"/>
    <mergeCell ref="R509:T509"/>
    <mergeCell ref="V509:W509"/>
    <mergeCell ref="X509:Z509"/>
    <mergeCell ref="AA509:AC509"/>
    <mergeCell ref="AD509:AE509"/>
    <mergeCell ref="I510:Q510"/>
    <mergeCell ref="R510:T510"/>
    <mergeCell ref="V510:W510"/>
    <mergeCell ref="X510:Z510"/>
    <mergeCell ref="AA510:AC510"/>
    <mergeCell ref="AD510:AE510"/>
    <mergeCell ref="G511:Q511"/>
    <mergeCell ref="R511:T511"/>
    <mergeCell ref="V511:W511"/>
    <mergeCell ref="X511:Z511"/>
    <mergeCell ref="AA511:AC511"/>
    <mergeCell ref="AD511:AE511"/>
    <mergeCell ref="G512:Q512"/>
    <mergeCell ref="R512:T512"/>
    <mergeCell ref="V512:W512"/>
    <mergeCell ref="X512:Z512"/>
    <mergeCell ref="AA512:AC512"/>
    <mergeCell ref="AD512:AE512"/>
    <mergeCell ref="H513:Q513"/>
    <mergeCell ref="R513:T513"/>
    <mergeCell ref="V513:W513"/>
    <mergeCell ref="X513:Z513"/>
    <mergeCell ref="AA513:AC513"/>
    <mergeCell ref="AD513:AE513"/>
    <mergeCell ref="I514:Q514"/>
    <mergeCell ref="R514:T514"/>
    <mergeCell ref="V514:W514"/>
    <mergeCell ref="X514:Z514"/>
    <mergeCell ref="AA514:AC514"/>
    <mergeCell ref="AD514:AE514"/>
    <mergeCell ref="G515:Q515"/>
    <mergeCell ref="R515:T515"/>
    <mergeCell ref="V515:W515"/>
    <mergeCell ref="X515:Z515"/>
    <mergeCell ref="AA515:AC515"/>
    <mergeCell ref="AD515:AE515"/>
    <mergeCell ref="H516:Q516"/>
    <mergeCell ref="R516:T516"/>
    <mergeCell ref="V516:W516"/>
    <mergeCell ref="X516:Z516"/>
    <mergeCell ref="AA516:AC516"/>
    <mergeCell ref="AD516:AE516"/>
    <mergeCell ref="I517:Q517"/>
    <mergeCell ref="R517:T517"/>
    <mergeCell ref="V517:W517"/>
    <mergeCell ref="X517:Z517"/>
    <mergeCell ref="AA517:AC517"/>
    <mergeCell ref="AD517:AE517"/>
    <mergeCell ref="G518:Q518"/>
    <mergeCell ref="R518:T518"/>
    <mergeCell ref="V518:W518"/>
    <mergeCell ref="X518:Z518"/>
    <mergeCell ref="AA518:AC518"/>
    <mergeCell ref="AD518:AE518"/>
    <mergeCell ref="G519:Q519"/>
    <mergeCell ref="R519:T519"/>
    <mergeCell ref="V519:W519"/>
    <mergeCell ref="X519:Z519"/>
    <mergeCell ref="AA519:AC519"/>
    <mergeCell ref="AD519:AE519"/>
    <mergeCell ref="H520:Q520"/>
    <mergeCell ref="R520:T520"/>
    <mergeCell ref="V520:W520"/>
    <mergeCell ref="X520:Z520"/>
    <mergeCell ref="AA520:AC520"/>
    <mergeCell ref="AD520:AE520"/>
    <mergeCell ref="I521:Q521"/>
    <mergeCell ref="R521:T521"/>
    <mergeCell ref="V521:W521"/>
    <mergeCell ref="X521:Z521"/>
    <mergeCell ref="AA521:AC521"/>
    <mergeCell ref="AD521:AE521"/>
    <mergeCell ref="G522:Q522"/>
    <mergeCell ref="R522:T522"/>
    <mergeCell ref="V522:W522"/>
    <mergeCell ref="X522:Z522"/>
    <mergeCell ref="AA522:AC522"/>
    <mergeCell ref="AD522:AE522"/>
    <mergeCell ref="G523:Q523"/>
    <mergeCell ref="R523:T523"/>
    <mergeCell ref="V523:W523"/>
    <mergeCell ref="X523:Z523"/>
    <mergeCell ref="AA523:AC523"/>
    <mergeCell ref="AD523:AE523"/>
    <mergeCell ref="H524:Q524"/>
    <mergeCell ref="R524:T524"/>
    <mergeCell ref="V524:W524"/>
    <mergeCell ref="X524:Z524"/>
    <mergeCell ref="AA524:AC524"/>
    <mergeCell ref="AD524:AE524"/>
    <mergeCell ref="I525:Q525"/>
    <mergeCell ref="R525:T525"/>
    <mergeCell ref="V525:W525"/>
    <mergeCell ref="X525:Z525"/>
    <mergeCell ref="AA525:AC525"/>
    <mergeCell ref="AD525:AE525"/>
    <mergeCell ref="E526:Q526"/>
    <mergeCell ref="R526:T526"/>
    <mergeCell ref="V526:W526"/>
    <mergeCell ref="X526:Z526"/>
    <mergeCell ref="AA526:AC526"/>
    <mergeCell ref="AD526:AE526"/>
    <mergeCell ref="G527:Q527"/>
    <mergeCell ref="R527:T527"/>
    <mergeCell ref="V527:W527"/>
    <mergeCell ref="X527:Z527"/>
    <mergeCell ref="AA527:AC527"/>
    <mergeCell ref="AD527:AE527"/>
    <mergeCell ref="G528:Q528"/>
    <mergeCell ref="R528:T528"/>
    <mergeCell ref="V528:W528"/>
    <mergeCell ref="X528:Z528"/>
    <mergeCell ref="AA528:AC528"/>
    <mergeCell ref="AD528:AE528"/>
    <mergeCell ref="H529:Q529"/>
    <mergeCell ref="R529:T529"/>
    <mergeCell ref="V529:W529"/>
    <mergeCell ref="X529:Z529"/>
    <mergeCell ref="AA529:AC529"/>
    <mergeCell ref="AD529:AE529"/>
    <mergeCell ref="I530:Q530"/>
    <mergeCell ref="R530:T530"/>
    <mergeCell ref="V530:W530"/>
    <mergeCell ref="X530:Z530"/>
    <mergeCell ref="AA530:AC530"/>
    <mergeCell ref="AD530:AE530"/>
    <mergeCell ref="E531:Q531"/>
    <mergeCell ref="R531:T531"/>
    <mergeCell ref="V531:W531"/>
    <mergeCell ref="X531:Z531"/>
    <mergeCell ref="AA531:AC531"/>
    <mergeCell ref="AD531:AE531"/>
    <mergeCell ref="G532:Q532"/>
    <mergeCell ref="R532:T532"/>
    <mergeCell ref="V532:W532"/>
    <mergeCell ref="X532:Z532"/>
    <mergeCell ref="AA532:AC532"/>
    <mergeCell ref="AD532:AE532"/>
    <mergeCell ref="G533:Q533"/>
    <mergeCell ref="R533:T533"/>
    <mergeCell ref="V533:W533"/>
    <mergeCell ref="X533:Z533"/>
    <mergeCell ref="AA533:AC533"/>
    <mergeCell ref="AD533:AE533"/>
    <mergeCell ref="H534:Q534"/>
    <mergeCell ref="R534:T534"/>
    <mergeCell ref="V534:W534"/>
    <mergeCell ref="X534:Z534"/>
    <mergeCell ref="AA534:AC534"/>
    <mergeCell ref="AD534:AE534"/>
    <mergeCell ref="I535:Q535"/>
    <mergeCell ref="R535:T535"/>
    <mergeCell ref="V535:W535"/>
    <mergeCell ref="X535:Z535"/>
    <mergeCell ref="AA535:AC535"/>
    <mergeCell ref="AD535:AE535"/>
    <mergeCell ref="E536:Q536"/>
    <mergeCell ref="R536:T536"/>
    <mergeCell ref="V536:W536"/>
    <mergeCell ref="X536:Z536"/>
    <mergeCell ref="AA536:AC536"/>
    <mergeCell ref="AD536:AE536"/>
    <mergeCell ref="E537:Q537"/>
    <mergeCell ref="R537:T537"/>
    <mergeCell ref="V537:W537"/>
    <mergeCell ref="X537:Z537"/>
    <mergeCell ref="AA537:AC537"/>
    <mergeCell ref="AD537:AE537"/>
    <mergeCell ref="G538:Q538"/>
    <mergeCell ref="R538:T538"/>
    <mergeCell ref="V538:W538"/>
    <mergeCell ref="X538:Z538"/>
    <mergeCell ref="AA538:AC538"/>
    <mergeCell ref="AD538:AE538"/>
    <mergeCell ref="G539:Q539"/>
    <mergeCell ref="R539:T539"/>
    <mergeCell ref="V539:W539"/>
    <mergeCell ref="X539:Z539"/>
    <mergeCell ref="AA539:AC539"/>
    <mergeCell ref="AD539:AE539"/>
    <mergeCell ref="H540:Q540"/>
    <mergeCell ref="R540:T540"/>
    <mergeCell ref="V540:W540"/>
    <mergeCell ref="X540:Z540"/>
    <mergeCell ref="AA540:AC540"/>
    <mergeCell ref="AD540:AE540"/>
    <mergeCell ref="I541:Q541"/>
    <mergeCell ref="R541:T541"/>
    <mergeCell ref="V541:W541"/>
    <mergeCell ref="X541:Z541"/>
    <mergeCell ref="AA541:AC541"/>
    <mergeCell ref="AD541:AE541"/>
    <mergeCell ref="E542:Q542"/>
    <mergeCell ref="R542:T542"/>
    <mergeCell ref="V542:W542"/>
    <mergeCell ref="X542:Z542"/>
    <mergeCell ref="AA542:AC542"/>
    <mergeCell ref="AD542:AE542"/>
    <mergeCell ref="E543:Q543"/>
    <mergeCell ref="R543:T543"/>
    <mergeCell ref="V543:W543"/>
    <mergeCell ref="X543:Z543"/>
    <mergeCell ref="AA543:AC543"/>
    <mergeCell ref="AD543:AE543"/>
    <mergeCell ref="G544:Q544"/>
    <mergeCell ref="R544:T544"/>
    <mergeCell ref="V544:W544"/>
    <mergeCell ref="X544:Z544"/>
    <mergeCell ref="AA544:AC544"/>
    <mergeCell ref="AD544:AE544"/>
    <mergeCell ref="G545:Q545"/>
    <mergeCell ref="R545:T545"/>
    <mergeCell ref="V545:W545"/>
    <mergeCell ref="X545:Z545"/>
    <mergeCell ref="AA545:AC545"/>
    <mergeCell ref="AD545:AE545"/>
    <mergeCell ref="H546:Q546"/>
    <mergeCell ref="R546:T546"/>
    <mergeCell ref="V546:W546"/>
    <mergeCell ref="X546:Z546"/>
    <mergeCell ref="AA546:AC546"/>
    <mergeCell ref="AD546:AE546"/>
    <mergeCell ref="I547:Q547"/>
    <mergeCell ref="R547:T547"/>
    <mergeCell ref="V547:W547"/>
    <mergeCell ref="X547:Z547"/>
    <mergeCell ref="AA547:AC547"/>
    <mergeCell ref="AD547:AE547"/>
    <mergeCell ref="G548:Q548"/>
    <mergeCell ref="R548:T548"/>
    <mergeCell ref="V548:W548"/>
    <mergeCell ref="X548:Z548"/>
    <mergeCell ref="AA548:AC548"/>
    <mergeCell ref="AD548:AE548"/>
    <mergeCell ref="H549:Q549"/>
    <mergeCell ref="R549:T549"/>
    <mergeCell ref="V549:W549"/>
    <mergeCell ref="X549:Z549"/>
    <mergeCell ref="AA549:AC549"/>
    <mergeCell ref="AD549:AE549"/>
    <mergeCell ref="I550:Q550"/>
    <mergeCell ref="R550:T550"/>
    <mergeCell ref="V550:W550"/>
    <mergeCell ref="X550:Z550"/>
    <mergeCell ref="AA550:AC550"/>
    <mergeCell ref="AD550:AE550"/>
    <mergeCell ref="E551:Q551"/>
    <mergeCell ref="R551:T551"/>
    <mergeCell ref="V551:W551"/>
    <mergeCell ref="X551:Z551"/>
    <mergeCell ref="AA551:AC551"/>
    <mergeCell ref="AD551:AE551"/>
    <mergeCell ref="G552:Q552"/>
    <mergeCell ref="R552:T552"/>
    <mergeCell ref="V552:W552"/>
    <mergeCell ref="X552:Z552"/>
    <mergeCell ref="AA552:AC552"/>
    <mergeCell ref="AD552:AE552"/>
    <mergeCell ref="H553:Q553"/>
    <mergeCell ref="R553:T553"/>
    <mergeCell ref="V553:W553"/>
    <mergeCell ref="X553:Z553"/>
    <mergeCell ref="AA553:AC553"/>
    <mergeCell ref="AD553:AE553"/>
    <mergeCell ref="I554:Q554"/>
    <mergeCell ref="R554:T554"/>
    <mergeCell ref="V554:W554"/>
    <mergeCell ref="X554:Z554"/>
    <mergeCell ref="AA554:AC554"/>
    <mergeCell ref="AD554:AE554"/>
    <mergeCell ref="C555:Q555"/>
    <mergeCell ref="R555:T555"/>
    <mergeCell ref="V555:W555"/>
    <mergeCell ref="X555:Z555"/>
    <mergeCell ref="AA555:AC555"/>
    <mergeCell ref="AD555:AE555"/>
    <mergeCell ref="E556:Q556"/>
    <mergeCell ref="R556:T556"/>
    <mergeCell ref="V556:W556"/>
    <mergeCell ref="X556:Z556"/>
    <mergeCell ref="AA556:AC556"/>
    <mergeCell ref="AD556:AE556"/>
    <mergeCell ref="E557:Q557"/>
    <mergeCell ref="R557:T557"/>
    <mergeCell ref="V557:W557"/>
    <mergeCell ref="X557:Z557"/>
    <mergeCell ref="AA557:AC557"/>
    <mergeCell ref="AD557:AE557"/>
    <mergeCell ref="G558:Q558"/>
    <mergeCell ref="R558:T558"/>
    <mergeCell ref="V558:W558"/>
    <mergeCell ref="X558:Z558"/>
    <mergeCell ref="AA558:AC558"/>
    <mergeCell ref="AD558:AE558"/>
    <mergeCell ref="G559:Q559"/>
    <mergeCell ref="R559:T559"/>
    <mergeCell ref="V559:W559"/>
    <mergeCell ref="X559:Z559"/>
    <mergeCell ref="AA559:AC559"/>
    <mergeCell ref="AD559:AE559"/>
    <mergeCell ref="H560:Q560"/>
    <mergeCell ref="R560:T560"/>
    <mergeCell ref="V560:W560"/>
    <mergeCell ref="X560:Z560"/>
    <mergeCell ref="AA560:AC560"/>
    <mergeCell ref="AD560:AE560"/>
    <mergeCell ref="I561:Q561"/>
    <mergeCell ref="R561:T561"/>
    <mergeCell ref="V561:W561"/>
    <mergeCell ref="X561:Z561"/>
    <mergeCell ref="AA561:AC561"/>
    <mergeCell ref="AD561:AE561"/>
    <mergeCell ref="E562:Q562"/>
    <mergeCell ref="R562:T562"/>
    <mergeCell ref="V562:W562"/>
    <mergeCell ref="X562:Z562"/>
    <mergeCell ref="AA562:AC562"/>
    <mergeCell ref="AD562:AE562"/>
    <mergeCell ref="E563:Q563"/>
    <mergeCell ref="R563:T563"/>
    <mergeCell ref="V563:W563"/>
    <mergeCell ref="X563:Z563"/>
    <mergeCell ref="AA563:AC563"/>
    <mergeCell ref="AD563:AE563"/>
    <mergeCell ref="G564:Q564"/>
    <mergeCell ref="R564:T564"/>
    <mergeCell ref="V564:W564"/>
    <mergeCell ref="X564:Z564"/>
    <mergeCell ref="AA564:AC564"/>
    <mergeCell ref="AD564:AE564"/>
    <mergeCell ref="G565:Q565"/>
    <mergeCell ref="R565:T565"/>
    <mergeCell ref="V565:W565"/>
    <mergeCell ref="X565:Z565"/>
    <mergeCell ref="AA565:AC565"/>
    <mergeCell ref="AD565:AE565"/>
    <mergeCell ref="H566:Q566"/>
    <mergeCell ref="R566:T566"/>
    <mergeCell ref="V566:W566"/>
    <mergeCell ref="X566:Z566"/>
    <mergeCell ref="AA566:AC566"/>
    <mergeCell ref="AD566:AE566"/>
    <mergeCell ref="I567:Q567"/>
    <mergeCell ref="R567:T567"/>
    <mergeCell ref="V567:W567"/>
    <mergeCell ref="X567:Z567"/>
    <mergeCell ref="AA567:AC567"/>
    <mergeCell ref="AD567:AE567"/>
    <mergeCell ref="H568:Q568"/>
    <mergeCell ref="R568:T568"/>
    <mergeCell ref="V568:W568"/>
    <mergeCell ref="X568:Z568"/>
    <mergeCell ref="AA568:AC568"/>
    <mergeCell ref="AD568:AE568"/>
    <mergeCell ref="I569:Q569"/>
    <mergeCell ref="R569:T569"/>
    <mergeCell ref="V569:W569"/>
    <mergeCell ref="X569:Z569"/>
    <mergeCell ref="AA569:AC569"/>
    <mergeCell ref="AD569:AE569"/>
    <mergeCell ref="G570:Q570"/>
    <mergeCell ref="R570:T570"/>
    <mergeCell ref="V570:W570"/>
    <mergeCell ref="X570:Z570"/>
    <mergeCell ref="AA570:AC570"/>
    <mergeCell ref="AD570:AE570"/>
    <mergeCell ref="H571:Q571"/>
    <mergeCell ref="R571:T571"/>
    <mergeCell ref="V571:W571"/>
    <mergeCell ref="X571:Z571"/>
    <mergeCell ref="AA571:AC571"/>
    <mergeCell ref="AD571:AE571"/>
    <mergeCell ref="I572:Q572"/>
    <mergeCell ref="R572:T572"/>
    <mergeCell ref="V572:W572"/>
    <mergeCell ref="X572:Z572"/>
    <mergeCell ref="AA572:AC572"/>
    <mergeCell ref="AD572:AE572"/>
    <mergeCell ref="G573:Q573"/>
    <mergeCell ref="R573:T573"/>
    <mergeCell ref="V573:W573"/>
    <mergeCell ref="X573:Z573"/>
    <mergeCell ref="AA573:AC573"/>
    <mergeCell ref="AD573:AE573"/>
    <mergeCell ref="H574:Q574"/>
    <mergeCell ref="R574:T574"/>
    <mergeCell ref="V574:W574"/>
    <mergeCell ref="X574:Z574"/>
    <mergeCell ref="AA574:AC574"/>
    <mergeCell ref="AD574:AE574"/>
    <mergeCell ref="I575:Q575"/>
    <mergeCell ref="R575:T575"/>
    <mergeCell ref="V575:W575"/>
    <mergeCell ref="X575:Z575"/>
    <mergeCell ref="AA575:AC575"/>
    <mergeCell ref="AD575:AE575"/>
    <mergeCell ref="G576:Q576"/>
    <mergeCell ref="R576:T576"/>
    <mergeCell ref="V576:W576"/>
    <mergeCell ref="X576:Z576"/>
    <mergeCell ref="AA576:AC576"/>
    <mergeCell ref="AD576:AE576"/>
    <mergeCell ref="H577:Q577"/>
    <mergeCell ref="R577:T577"/>
    <mergeCell ref="V577:W577"/>
    <mergeCell ref="X577:Z577"/>
    <mergeCell ref="AA577:AC577"/>
    <mergeCell ref="AD577:AE577"/>
    <mergeCell ref="I578:Q578"/>
    <mergeCell ref="R578:T578"/>
    <mergeCell ref="V578:W578"/>
    <mergeCell ref="X578:Z578"/>
    <mergeCell ref="AA578:AC578"/>
    <mergeCell ref="AD578:AE578"/>
    <mergeCell ref="H579:Q579"/>
    <mergeCell ref="R579:T579"/>
    <mergeCell ref="V579:W579"/>
    <mergeCell ref="X579:Z579"/>
    <mergeCell ref="AA579:AC579"/>
    <mergeCell ref="AD579:AE579"/>
    <mergeCell ref="I580:Q580"/>
    <mergeCell ref="R580:T580"/>
    <mergeCell ref="V580:W580"/>
    <mergeCell ref="X580:Z580"/>
    <mergeCell ref="AA580:AC580"/>
    <mergeCell ref="AD580:AE580"/>
    <mergeCell ref="H581:Q581"/>
    <mergeCell ref="R581:T581"/>
    <mergeCell ref="V581:W581"/>
    <mergeCell ref="X581:Z581"/>
    <mergeCell ref="AA581:AC581"/>
    <mergeCell ref="AD581:AE581"/>
    <mergeCell ref="I582:Q582"/>
    <mergeCell ref="R582:T582"/>
    <mergeCell ref="V582:W582"/>
    <mergeCell ref="X582:Z582"/>
    <mergeCell ref="AA582:AC582"/>
    <mergeCell ref="AD582:AE582"/>
    <mergeCell ref="H583:Q583"/>
    <mergeCell ref="R583:T583"/>
    <mergeCell ref="V583:W583"/>
    <mergeCell ref="X583:Z583"/>
    <mergeCell ref="AA583:AC583"/>
    <mergeCell ref="AD583:AE583"/>
    <mergeCell ref="I584:Q584"/>
    <mergeCell ref="R584:T584"/>
    <mergeCell ref="V584:W584"/>
    <mergeCell ref="X584:Z584"/>
    <mergeCell ref="AA584:AC584"/>
    <mergeCell ref="AD584:AE584"/>
    <mergeCell ref="G585:Q585"/>
    <mergeCell ref="R585:T585"/>
    <mergeCell ref="V585:W585"/>
    <mergeCell ref="X585:Z585"/>
    <mergeCell ref="AA585:AC585"/>
    <mergeCell ref="AD585:AE585"/>
    <mergeCell ref="H586:Q586"/>
    <mergeCell ref="R586:T586"/>
    <mergeCell ref="V586:W586"/>
    <mergeCell ref="X586:Z586"/>
    <mergeCell ref="AA586:AC586"/>
    <mergeCell ref="AD586:AE586"/>
    <mergeCell ref="I587:Q587"/>
    <mergeCell ref="R587:T587"/>
    <mergeCell ref="V587:W587"/>
    <mergeCell ref="X587:Z587"/>
    <mergeCell ref="AA587:AC587"/>
    <mergeCell ref="AD587:AE587"/>
    <mergeCell ref="E588:Q588"/>
    <mergeCell ref="R588:T588"/>
    <mergeCell ref="V588:W588"/>
    <mergeCell ref="X588:Z588"/>
    <mergeCell ref="AA588:AC588"/>
    <mergeCell ref="AD588:AE588"/>
    <mergeCell ref="E589:Q589"/>
    <mergeCell ref="R589:T589"/>
    <mergeCell ref="V589:W589"/>
    <mergeCell ref="X589:Z589"/>
    <mergeCell ref="AA589:AC589"/>
    <mergeCell ref="AD589:AE589"/>
    <mergeCell ref="G590:Q590"/>
    <mergeCell ref="R590:T590"/>
    <mergeCell ref="V590:W590"/>
    <mergeCell ref="X590:Z590"/>
    <mergeCell ref="AA590:AC590"/>
    <mergeCell ref="AD590:AE590"/>
    <mergeCell ref="G591:Q591"/>
    <mergeCell ref="R591:T591"/>
    <mergeCell ref="V591:W591"/>
    <mergeCell ref="X591:Z591"/>
    <mergeCell ref="AA591:AC591"/>
    <mergeCell ref="AD591:AE591"/>
    <mergeCell ref="H592:Q592"/>
    <mergeCell ref="R592:T592"/>
    <mergeCell ref="V592:W592"/>
    <mergeCell ref="X592:Z592"/>
    <mergeCell ref="AA592:AC592"/>
    <mergeCell ref="AD592:AE592"/>
    <mergeCell ref="I593:Q593"/>
    <mergeCell ref="R593:T593"/>
    <mergeCell ref="V593:W593"/>
    <mergeCell ref="X593:Z593"/>
    <mergeCell ref="AA593:AC593"/>
    <mergeCell ref="AD593:AE593"/>
    <mergeCell ref="G594:Q594"/>
    <mergeCell ref="R594:T594"/>
    <mergeCell ref="V594:W594"/>
    <mergeCell ref="X594:Z594"/>
    <mergeCell ref="AA594:AC594"/>
    <mergeCell ref="AD594:AE594"/>
    <mergeCell ref="H595:Q595"/>
    <mergeCell ref="R595:T595"/>
    <mergeCell ref="V595:W595"/>
    <mergeCell ref="X595:Z595"/>
    <mergeCell ref="AA595:AC595"/>
    <mergeCell ref="AD595:AE595"/>
    <mergeCell ref="I596:Q596"/>
    <mergeCell ref="R596:T596"/>
    <mergeCell ref="V596:W596"/>
    <mergeCell ref="X596:Z596"/>
    <mergeCell ref="AA596:AC596"/>
    <mergeCell ref="AD596:AE596"/>
    <mergeCell ref="G597:Q597"/>
    <mergeCell ref="R597:T597"/>
    <mergeCell ref="V597:W597"/>
    <mergeCell ref="X597:Z597"/>
    <mergeCell ref="AA597:AC597"/>
    <mergeCell ref="AD597:AE597"/>
    <mergeCell ref="H598:Q598"/>
    <mergeCell ref="R598:T598"/>
    <mergeCell ref="V598:W598"/>
    <mergeCell ref="X598:Z598"/>
    <mergeCell ref="AA598:AC598"/>
    <mergeCell ref="AD598:AE598"/>
    <mergeCell ref="I599:Q599"/>
    <mergeCell ref="R599:T599"/>
    <mergeCell ref="V599:W599"/>
    <mergeCell ref="X599:Z599"/>
    <mergeCell ref="AA599:AC599"/>
    <mergeCell ref="AD599:AE599"/>
    <mergeCell ref="G600:Q600"/>
    <mergeCell ref="R600:T600"/>
    <mergeCell ref="V600:W600"/>
    <mergeCell ref="X600:Z600"/>
    <mergeCell ref="AA600:AC600"/>
    <mergeCell ref="AD600:AE600"/>
    <mergeCell ref="H601:Q601"/>
    <mergeCell ref="R601:T601"/>
    <mergeCell ref="V601:W601"/>
    <mergeCell ref="X601:Z601"/>
    <mergeCell ref="AA601:AC601"/>
    <mergeCell ref="AD601:AE601"/>
    <mergeCell ref="I602:Q602"/>
    <mergeCell ref="R602:T602"/>
    <mergeCell ref="V602:W602"/>
    <mergeCell ref="X602:Z602"/>
    <mergeCell ref="AA602:AC602"/>
    <mergeCell ref="AD602:AE602"/>
    <mergeCell ref="G603:Q603"/>
    <mergeCell ref="R603:T603"/>
    <mergeCell ref="V603:W603"/>
    <mergeCell ref="X603:Z603"/>
    <mergeCell ref="AA603:AC603"/>
    <mergeCell ref="AD603:AE603"/>
    <mergeCell ref="H604:Q604"/>
    <mergeCell ref="R604:T604"/>
    <mergeCell ref="V604:W604"/>
    <mergeCell ref="X604:Z604"/>
    <mergeCell ref="AA604:AC604"/>
    <mergeCell ref="AD604:AE604"/>
    <mergeCell ref="I605:Q605"/>
    <mergeCell ref="R605:T605"/>
    <mergeCell ref="V605:W605"/>
    <mergeCell ref="X605:Z605"/>
    <mergeCell ref="AA605:AC605"/>
    <mergeCell ref="AD605:AE605"/>
    <mergeCell ref="G606:Q606"/>
    <mergeCell ref="R606:T606"/>
    <mergeCell ref="V606:W606"/>
    <mergeCell ref="X606:Z606"/>
    <mergeCell ref="AA606:AC606"/>
    <mergeCell ref="AD606:AE606"/>
    <mergeCell ref="H607:Q607"/>
    <mergeCell ref="R607:T607"/>
    <mergeCell ref="V607:W607"/>
    <mergeCell ref="X607:Z607"/>
    <mergeCell ref="AA607:AC607"/>
    <mergeCell ref="AD607:AE607"/>
    <mergeCell ref="I608:Q608"/>
    <mergeCell ref="R608:T608"/>
    <mergeCell ref="V608:W608"/>
    <mergeCell ref="X608:Z608"/>
    <mergeCell ref="AA608:AC608"/>
    <mergeCell ref="AD608:AE608"/>
    <mergeCell ref="G609:Q609"/>
    <mergeCell ref="R609:T609"/>
    <mergeCell ref="V609:W609"/>
    <mergeCell ref="X609:Z609"/>
    <mergeCell ref="AA609:AC609"/>
    <mergeCell ref="AD609:AE609"/>
    <mergeCell ref="H610:Q610"/>
    <mergeCell ref="R610:T610"/>
    <mergeCell ref="V610:W610"/>
    <mergeCell ref="X610:Z610"/>
    <mergeCell ref="AA610:AC610"/>
    <mergeCell ref="AD610:AE610"/>
    <mergeCell ref="I611:Q611"/>
    <mergeCell ref="R611:T611"/>
    <mergeCell ref="V611:W611"/>
    <mergeCell ref="X611:Z611"/>
    <mergeCell ref="AA611:AC611"/>
    <mergeCell ref="AD611:AE611"/>
    <mergeCell ref="G612:Q612"/>
    <mergeCell ref="R612:T612"/>
    <mergeCell ref="V612:W612"/>
    <mergeCell ref="X612:Z612"/>
    <mergeCell ref="AA612:AC612"/>
    <mergeCell ref="AD612:AE612"/>
    <mergeCell ref="H613:Q613"/>
    <mergeCell ref="R613:T613"/>
    <mergeCell ref="V613:W613"/>
    <mergeCell ref="X613:Z613"/>
    <mergeCell ref="AA613:AC613"/>
    <mergeCell ref="AD613:AE613"/>
    <mergeCell ref="I614:Q614"/>
    <mergeCell ref="R614:T614"/>
    <mergeCell ref="V614:W614"/>
    <mergeCell ref="X614:Z614"/>
    <mergeCell ref="AA614:AC614"/>
    <mergeCell ref="AD614:AE614"/>
    <mergeCell ref="G615:Q615"/>
    <mergeCell ref="R615:T615"/>
    <mergeCell ref="V615:W615"/>
    <mergeCell ref="X615:Z615"/>
    <mergeCell ref="AA615:AC615"/>
    <mergeCell ref="AD615:AE615"/>
    <mergeCell ref="H616:Q616"/>
    <mergeCell ref="R616:T616"/>
    <mergeCell ref="V616:W616"/>
    <mergeCell ref="X616:Z616"/>
    <mergeCell ref="AA616:AC616"/>
    <mergeCell ref="AD616:AE616"/>
    <mergeCell ref="I617:Q617"/>
    <mergeCell ref="R617:T617"/>
    <mergeCell ref="V617:W617"/>
    <mergeCell ref="X617:Z617"/>
    <mergeCell ref="AA617:AC617"/>
    <mergeCell ref="AD617:AE617"/>
    <mergeCell ref="E618:Q618"/>
    <mergeCell ref="R618:T618"/>
    <mergeCell ref="V618:W618"/>
    <mergeCell ref="X618:Z618"/>
    <mergeCell ref="AA618:AC618"/>
    <mergeCell ref="AD618:AE618"/>
    <mergeCell ref="E619:Q619"/>
    <mergeCell ref="R619:T619"/>
    <mergeCell ref="V619:W619"/>
    <mergeCell ref="X619:Z619"/>
    <mergeCell ref="AA619:AC619"/>
    <mergeCell ref="AD619:AE619"/>
    <mergeCell ref="G620:Q620"/>
    <mergeCell ref="R620:T620"/>
    <mergeCell ref="V620:W620"/>
    <mergeCell ref="X620:Z620"/>
    <mergeCell ref="AA620:AC620"/>
    <mergeCell ref="AD620:AE620"/>
    <mergeCell ref="G621:Q621"/>
    <mergeCell ref="R621:T621"/>
    <mergeCell ref="V621:W621"/>
    <mergeCell ref="X621:Z621"/>
    <mergeCell ref="AA621:AC621"/>
    <mergeCell ref="AD621:AE621"/>
    <mergeCell ref="H622:Q622"/>
    <mergeCell ref="R622:T622"/>
    <mergeCell ref="V622:W622"/>
    <mergeCell ref="X622:Z622"/>
    <mergeCell ref="AA622:AC622"/>
    <mergeCell ref="AD622:AE622"/>
    <mergeCell ref="I623:Q623"/>
    <mergeCell ref="R623:T623"/>
    <mergeCell ref="V623:W623"/>
    <mergeCell ref="X623:Z623"/>
    <mergeCell ref="AA623:AC623"/>
    <mergeCell ref="AD623:AE623"/>
    <mergeCell ref="G624:Q624"/>
    <mergeCell ref="R624:T624"/>
    <mergeCell ref="V624:W624"/>
    <mergeCell ref="X624:Z624"/>
    <mergeCell ref="AA624:AC624"/>
    <mergeCell ref="AD624:AE624"/>
    <mergeCell ref="H625:Q625"/>
    <mergeCell ref="R625:T625"/>
    <mergeCell ref="V625:W625"/>
    <mergeCell ref="X625:Z625"/>
    <mergeCell ref="AA625:AC625"/>
    <mergeCell ref="AD625:AE625"/>
    <mergeCell ref="I626:Q626"/>
    <mergeCell ref="R626:T626"/>
    <mergeCell ref="V626:W626"/>
    <mergeCell ref="X626:Z626"/>
    <mergeCell ref="AA626:AC626"/>
    <mergeCell ref="AD626:AE626"/>
    <mergeCell ref="G627:Q627"/>
    <mergeCell ref="R627:T627"/>
    <mergeCell ref="V627:W627"/>
    <mergeCell ref="X627:Z627"/>
    <mergeCell ref="AA627:AC627"/>
    <mergeCell ref="AD627:AE627"/>
    <mergeCell ref="H628:Q628"/>
    <mergeCell ref="R628:T628"/>
    <mergeCell ref="V628:W628"/>
    <mergeCell ref="X628:Z628"/>
    <mergeCell ref="AA628:AC628"/>
    <mergeCell ref="AD628:AE628"/>
    <mergeCell ref="I629:Q629"/>
    <mergeCell ref="R629:T629"/>
    <mergeCell ref="V629:W629"/>
    <mergeCell ref="X629:Z629"/>
    <mergeCell ref="AA629:AC629"/>
    <mergeCell ref="AD629:AE629"/>
    <mergeCell ref="G630:Q630"/>
    <mergeCell ref="R630:T630"/>
    <mergeCell ref="V630:W630"/>
    <mergeCell ref="X630:Z630"/>
    <mergeCell ref="AA630:AC630"/>
    <mergeCell ref="AD630:AE630"/>
    <mergeCell ref="H631:Q631"/>
    <mergeCell ref="R631:T631"/>
    <mergeCell ref="V631:W631"/>
    <mergeCell ref="X631:Z631"/>
    <mergeCell ref="AA631:AC631"/>
    <mergeCell ref="AD631:AE631"/>
    <mergeCell ref="I632:Q632"/>
    <mergeCell ref="R632:T632"/>
    <mergeCell ref="V632:W632"/>
    <mergeCell ref="X632:Z632"/>
    <mergeCell ref="AA632:AC632"/>
    <mergeCell ref="AD632:AE632"/>
    <mergeCell ref="G633:Q633"/>
    <mergeCell ref="R633:T633"/>
    <mergeCell ref="V633:W633"/>
    <mergeCell ref="X633:Z633"/>
    <mergeCell ref="AA633:AC633"/>
    <mergeCell ref="AD633:AE633"/>
    <mergeCell ref="H634:Q634"/>
    <mergeCell ref="R634:T634"/>
    <mergeCell ref="V634:W634"/>
    <mergeCell ref="X634:Z634"/>
    <mergeCell ref="AA634:AC634"/>
    <mergeCell ref="AD634:AE634"/>
    <mergeCell ref="I635:Q635"/>
    <mergeCell ref="R635:T635"/>
    <mergeCell ref="V635:W635"/>
    <mergeCell ref="X635:Z635"/>
    <mergeCell ref="AA635:AC635"/>
    <mergeCell ref="AD635:AE635"/>
    <mergeCell ref="G636:Q636"/>
    <mergeCell ref="R636:T636"/>
    <mergeCell ref="V636:W636"/>
    <mergeCell ref="X636:Z636"/>
    <mergeCell ref="AA636:AC636"/>
    <mergeCell ref="AD636:AE636"/>
    <mergeCell ref="H637:Q637"/>
    <mergeCell ref="R637:T637"/>
    <mergeCell ref="V637:W637"/>
    <mergeCell ref="X637:Z637"/>
    <mergeCell ref="AA637:AC637"/>
    <mergeCell ref="AD637:AE637"/>
    <mergeCell ref="I638:Q638"/>
    <mergeCell ref="R638:T638"/>
    <mergeCell ref="V638:W638"/>
    <mergeCell ref="X638:Z638"/>
    <mergeCell ref="AA638:AC638"/>
    <mergeCell ref="AD638:AE638"/>
    <mergeCell ref="G639:Q639"/>
    <mergeCell ref="R639:T639"/>
    <mergeCell ref="V639:W639"/>
    <mergeCell ref="X639:Z639"/>
    <mergeCell ref="AA639:AC639"/>
    <mergeCell ref="AD639:AE639"/>
    <mergeCell ref="H640:Q640"/>
    <mergeCell ref="R640:T640"/>
    <mergeCell ref="V640:W640"/>
    <mergeCell ref="X640:Z640"/>
    <mergeCell ref="AA640:AC640"/>
    <mergeCell ref="AD640:AE640"/>
    <mergeCell ref="I641:Q641"/>
    <mergeCell ref="R641:T641"/>
    <mergeCell ref="V641:W641"/>
    <mergeCell ref="X641:Z641"/>
    <mergeCell ref="AA641:AC641"/>
    <mergeCell ref="AD641:AE641"/>
    <mergeCell ref="G642:Q642"/>
    <mergeCell ref="R642:T642"/>
    <mergeCell ref="V642:W642"/>
    <mergeCell ref="X642:Z642"/>
    <mergeCell ref="AA642:AC642"/>
    <mergeCell ref="AD642:AE642"/>
    <mergeCell ref="H643:Q643"/>
    <mergeCell ref="R643:T643"/>
    <mergeCell ref="V643:W643"/>
    <mergeCell ref="X643:Z643"/>
    <mergeCell ref="AA643:AC643"/>
    <mergeCell ref="AD643:AE643"/>
    <mergeCell ref="I644:Q644"/>
    <mergeCell ref="R644:T644"/>
    <mergeCell ref="V644:W644"/>
    <mergeCell ref="X644:Z644"/>
    <mergeCell ref="AA644:AC644"/>
    <mergeCell ref="AD644:AE644"/>
    <mergeCell ref="G645:Q645"/>
    <mergeCell ref="R645:T645"/>
    <mergeCell ref="V645:W645"/>
    <mergeCell ref="X645:Z645"/>
    <mergeCell ref="AA645:AC645"/>
    <mergeCell ref="AD645:AE645"/>
    <mergeCell ref="H646:Q646"/>
    <mergeCell ref="R646:T646"/>
    <mergeCell ref="V646:W646"/>
    <mergeCell ref="X646:Z646"/>
    <mergeCell ref="AA646:AC646"/>
    <mergeCell ref="AD646:AE646"/>
    <mergeCell ref="I647:Q647"/>
    <mergeCell ref="R647:T647"/>
    <mergeCell ref="V647:W647"/>
    <mergeCell ref="X647:Z647"/>
    <mergeCell ref="AA647:AC647"/>
    <mergeCell ref="AD647:AE647"/>
    <mergeCell ref="G648:Q648"/>
    <mergeCell ref="R648:T648"/>
    <mergeCell ref="V648:W648"/>
    <mergeCell ref="X648:Z648"/>
    <mergeCell ref="AA648:AC648"/>
    <mergeCell ref="AD648:AE648"/>
    <mergeCell ref="G649:Q649"/>
    <mergeCell ref="R649:T649"/>
    <mergeCell ref="V649:W649"/>
    <mergeCell ref="X649:Z649"/>
    <mergeCell ref="AA649:AC649"/>
    <mergeCell ref="AD649:AE649"/>
    <mergeCell ref="H650:Q650"/>
    <mergeCell ref="R650:T650"/>
    <mergeCell ref="V650:W650"/>
    <mergeCell ref="X650:Z650"/>
    <mergeCell ref="AA650:AC650"/>
    <mergeCell ref="AD650:AE650"/>
    <mergeCell ref="I651:Q651"/>
    <mergeCell ref="R651:T651"/>
    <mergeCell ref="V651:W651"/>
    <mergeCell ref="X651:Z651"/>
    <mergeCell ref="AA651:AC651"/>
    <mergeCell ref="AD651:AE651"/>
    <mergeCell ref="G652:Q652"/>
    <mergeCell ref="R652:T652"/>
    <mergeCell ref="V652:W652"/>
    <mergeCell ref="X652:Z652"/>
    <mergeCell ref="AA652:AC652"/>
    <mergeCell ref="AD652:AE652"/>
    <mergeCell ref="H653:Q653"/>
    <mergeCell ref="R653:T653"/>
    <mergeCell ref="V653:W653"/>
    <mergeCell ref="X653:Z653"/>
    <mergeCell ref="AA653:AC653"/>
    <mergeCell ref="AD653:AE653"/>
    <mergeCell ref="I654:Q654"/>
    <mergeCell ref="R654:T654"/>
    <mergeCell ref="V654:W654"/>
    <mergeCell ref="X654:Z654"/>
    <mergeCell ref="AA654:AC654"/>
    <mergeCell ref="AD654:AE654"/>
    <mergeCell ref="E655:Q655"/>
    <mergeCell ref="R655:T655"/>
    <mergeCell ref="V655:W655"/>
    <mergeCell ref="X655:Z655"/>
    <mergeCell ref="AA655:AC655"/>
    <mergeCell ref="AD655:AE655"/>
    <mergeCell ref="G656:Q656"/>
    <mergeCell ref="R656:T656"/>
    <mergeCell ref="V656:W656"/>
    <mergeCell ref="X656:Z656"/>
    <mergeCell ref="AA656:AC656"/>
    <mergeCell ref="AD656:AE656"/>
    <mergeCell ref="G657:Q657"/>
    <mergeCell ref="R657:T657"/>
    <mergeCell ref="V657:W657"/>
    <mergeCell ref="X657:Z657"/>
    <mergeCell ref="AA657:AC657"/>
    <mergeCell ref="AD657:AE657"/>
    <mergeCell ref="H658:Q658"/>
    <mergeCell ref="R658:T658"/>
    <mergeCell ref="V658:W658"/>
    <mergeCell ref="X658:Z658"/>
    <mergeCell ref="AA658:AC658"/>
    <mergeCell ref="AD658:AE658"/>
    <mergeCell ref="I659:Q659"/>
    <mergeCell ref="R659:T659"/>
    <mergeCell ref="V659:W659"/>
    <mergeCell ref="X659:Z659"/>
    <mergeCell ref="AA659:AC659"/>
    <mergeCell ref="AD659:AE659"/>
    <mergeCell ref="H660:Q660"/>
    <mergeCell ref="R660:T660"/>
    <mergeCell ref="V660:W660"/>
    <mergeCell ref="X660:Z660"/>
    <mergeCell ref="AA660:AC660"/>
    <mergeCell ref="AD660:AE660"/>
    <mergeCell ref="I661:Q661"/>
    <mergeCell ref="R661:T661"/>
    <mergeCell ref="V661:W661"/>
    <mergeCell ref="X661:Z661"/>
    <mergeCell ref="AA661:AC661"/>
    <mergeCell ref="AD661:AE661"/>
    <mergeCell ref="G662:Q662"/>
    <mergeCell ref="R662:T662"/>
    <mergeCell ref="V662:W662"/>
    <mergeCell ref="X662:Z662"/>
    <mergeCell ref="AA662:AC662"/>
    <mergeCell ref="AD662:AE662"/>
    <mergeCell ref="H663:Q663"/>
    <mergeCell ref="R663:T663"/>
    <mergeCell ref="V663:W663"/>
    <mergeCell ref="X663:Z663"/>
    <mergeCell ref="AA663:AC663"/>
    <mergeCell ref="AD663:AE663"/>
    <mergeCell ref="I664:Q664"/>
    <mergeCell ref="R664:T664"/>
    <mergeCell ref="V664:W664"/>
    <mergeCell ref="X664:Z664"/>
    <mergeCell ref="AA664:AC664"/>
    <mergeCell ref="AD664:AE664"/>
    <mergeCell ref="H665:Q665"/>
    <mergeCell ref="R665:T665"/>
    <mergeCell ref="V665:W665"/>
    <mergeCell ref="X665:Z665"/>
    <mergeCell ref="AA665:AC665"/>
    <mergeCell ref="AD665:AE665"/>
    <mergeCell ref="I666:Q666"/>
    <mergeCell ref="R666:T666"/>
    <mergeCell ref="V666:W666"/>
    <mergeCell ref="X666:Z666"/>
    <mergeCell ref="AA666:AC666"/>
    <mergeCell ref="AD666:AE666"/>
    <mergeCell ref="H667:Q667"/>
    <mergeCell ref="R667:T667"/>
    <mergeCell ref="V667:W667"/>
    <mergeCell ref="X667:Z667"/>
    <mergeCell ref="AA667:AC667"/>
    <mergeCell ref="AD667:AE667"/>
    <mergeCell ref="I668:Q668"/>
    <mergeCell ref="R668:T668"/>
    <mergeCell ref="V668:W668"/>
    <mergeCell ref="X668:Z668"/>
    <mergeCell ref="AA668:AC668"/>
    <mergeCell ref="AD668:AE668"/>
    <mergeCell ref="H669:Q669"/>
    <mergeCell ref="R669:T669"/>
    <mergeCell ref="V669:W669"/>
    <mergeCell ref="X669:Z669"/>
    <mergeCell ref="AA669:AC669"/>
    <mergeCell ref="AD669:AE669"/>
    <mergeCell ref="I670:Q670"/>
    <mergeCell ref="R670:T670"/>
    <mergeCell ref="V670:W670"/>
    <mergeCell ref="X670:Z670"/>
    <mergeCell ref="AA670:AC670"/>
    <mergeCell ref="AD670:AE670"/>
    <mergeCell ref="I671:Q671"/>
    <mergeCell ref="R671:T671"/>
    <mergeCell ref="V671:W671"/>
    <mergeCell ref="X671:Z671"/>
    <mergeCell ref="AA671:AC671"/>
    <mergeCell ref="AD671:AE671"/>
    <mergeCell ref="E672:Q672"/>
    <mergeCell ref="R672:T672"/>
    <mergeCell ref="V672:W672"/>
    <mergeCell ref="X672:Z672"/>
    <mergeCell ref="AA672:AC672"/>
    <mergeCell ref="AD672:AE672"/>
    <mergeCell ref="G673:Q673"/>
    <mergeCell ref="R673:T673"/>
    <mergeCell ref="V673:W673"/>
    <mergeCell ref="X673:Z673"/>
    <mergeCell ref="AA673:AC673"/>
    <mergeCell ref="AD673:AE673"/>
    <mergeCell ref="H674:Q674"/>
    <mergeCell ref="R674:T674"/>
    <mergeCell ref="V674:W674"/>
    <mergeCell ref="X674:Z674"/>
    <mergeCell ref="AA674:AC674"/>
    <mergeCell ref="AD674:AE674"/>
    <mergeCell ref="I675:Q675"/>
    <mergeCell ref="R675:T675"/>
    <mergeCell ref="V675:W675"/>
    <mergeCell ref="X675:Z675"/>
    <mergeCell ref="AA675:AC675"/>
    <mergeCell ref="AD675:AE675"/>
    <mergeCell ref="H676:Q676"/>
    <mergeCell ref="R676:T676"/>
    <mergeCell ref="V676:W676"/>
    <mergeCell ref="X676:Z676"/>
    <mergeCell ref="AA676:AC676"/>
    <mergeCell ref="AD676:AE676"/>
    <mergeCell ref="I677:Q677"/>
    <mergeCell ref="R677:T677"/>
    <mergeCell ref="V677:W677"/>
    <mergeCell ref="X677:Z677"/>
    <mergeCell ref="AA677:AC677"/>
    <mergeCell ref="AD677:AE677"/>
    <mergeCell ref="B678:Q678"/>
    <mergeCell ref="R678:T678"/>
    <mergeCell ref="V678:W678"/>
    <mergeCell ref="X678:Z678"/>
    <mergeCell ref="AA678:AC678"/>
    <mergeCell ref="AD678:AE678"/>
    <mergeCell ref="C679:Q679"/>
    <mergeCell ref="R679:T679"/>
    <mergeCell ref="V679:W679"/>
    <mergeCell ref="X679:Z679"/>
    <mergeCell ref="AA679:AC679"/>
    <mergeCell ref="AD679:AE679"/>
    <mergeCell ref="E680:Q680"/>
    <mergeCell ref="R680:T680"/>
    <mergeCell ref="V680:W680"/>
    <mergeCell ref="X680:Z680"/>
    <mergeCell ref="AA680:AC680"/>
    <mergeCell ref="AD680:AE680"/>
    <mergeCell ref="E681:Q681"/>
    <mergeCell ref="R681:T681"/>
    <mergeCell ref="V681:W681"/>
    <mergeCell ref="X681:Z681"/>
    <mergeCell ref="AA681:AC681"/>
    <mergeCell ref="AD681:AE681"/>
    <mergeCell ref="G682:Q682"/>
    <mergeCell ref="R682:T682"/>
    <mergeCell ref="V682:W682"/>
    <mergeCell ref="X682:Z682"/>
    <mergeCell ref="AA682:AC682"/>
    <mergeCell ref="AD682:AE682"/>
    <mergeCell ref="G683:Q683"/>
    <mergeCell ref="R683:T683"/>
    <mergeCell ref="V683:W683"/>
    <mergeCell ref="X683:Z683"/>
    <mergeCell ref="AA683:AC683"/>
    <mergeCell ref="AD683:AE683"/>
    <mergeCell ref="H684:Q684"/>
    <mergeCell ref="R684:T684"/>
    <mergeCell ref="V684:W684"/>
    <mergeCell ref="X684:Z684"/>
    <mergeCell ref="AA684:AC684"/>
    <mergeCell ref="AD684:AE684"/>
    <mergeCell ref="I685:Q685"/>
    <mergeCell ref="R685:T685"/>
    <mergeCell ref="V685:W685"/>
    <mergeCell ref="X685:Z685"/>
    <mergeCell ref="AA685:AC685"/>
    <mergeCell ref="AD685:AE685"/>
    <mergeCell ref="G686:Q686"/>
    <mergeCell ref="R686:T686"/>
    <mergeCell ref="V686:W686"/>
    <mergeCell ref="X686:Z686"/>
    <mergeCell ref="AA686:AC686"/>
    <mergeCell ref="AD686:AE686"/>
    <mergeCell ref="G687:Q687"/>
    <mergeCell ref="R687:T687"/>
    <mergeCell ref="V687:W687"/>
    <mergeCell ref="X687:Z687"/>
    <mergeCell ref="AA687:AC687"/>
    <mergeCell ref="AD687:AE687"/>
    <mergeCell ref="H688:Q688"/>
    <mergeCell ref="R688:T688"/>
    <mergeCell ref="V688:W688"/>
    <mergeCell ref="X688:Z688"/>
    <mergeCell ref="AA688:AC688"/>
    <mergeCell ref="AD688:AE688"/>
    <mergeCell ref="I689:Q689"/>
    <mergeCell ref="R689:T689"/>
    <mergeCell ref="V689:W689"/>
    <mergeCell ref="X689:Z689"/>
    <mergeCell ref="AA689:AC689"/>
    <mergeCell ref="AD689:AE689"/>
    <mergeCell ref="E690:Q690"/>
    <mergeCell ref="R690:T690"/>
    <mergeCell ref="V690:W690"/>
    <mergeCell ref="X690:Z690"/>
    <mergeCell ref="AA690:AC690"/>
    <mergeCell ref="AD690:AE690"/>
    <mergeCell ref="G691:Q691"/>
    <mergeCell ref="R691:T691"/>
    <mergeCell ref="V691:W691"/>
    <mergeCell ref="X691:Z691"/>
    <mergeCell ref="AA691:AC691"/>
    <mergeCell ref="AD691:AE691"/>
    <mergeCell ref="G692:Q692"/>
    <mergeCell ref="R692:T692"/>
    <mergeCell ref="V692:W692"/>
    <mergeCell ref="X692:Z692"/>
    <mergeCell ref="AA692:AC692"/>
    <mergeCell ref="AD692:AE692"/>
    <mergeCell ref="H693:Q693"/>
    <mergeCell ref="R693:T693"/>
    <mergeCell ref="V693:W693"/>
    <mergeCell ref="X693:Z693"/>
    <mergeCell ref="AA693:AC693"/>
    <mergeCell ref="AD693:AE693"/>
    <mergeCell ref="I694:Q694"/>
    <mergeCell ref="R694:T694"/>
    <mergeCell ref="V694:W694"/>
    <mergeCell ref="X694:Z694"/>
    <mergeCell ref="AA694:AC694"/>
    <mergeCell ref="AD694:AE694"/>
    <mergeCell ref="E695:Q695"/>
    <mergeCell ref="R695:T695"/>
    <mergeCell ref="V695:W695"/>
    <mergeCell ref="X695:Z695"/>
    <mergeCell ref="AA695:AC695"/>
    <mergeCell ref="AD695:AE695"/>
    <mergeCell ref="G696:Q696"/>
    <mergeCell ref="R696:T696"/>
    <mergeCell ref="V696:W696"/>
    <mergeCell ref="X696:Z696"/>
    <mergeCell ref="AA696:AC696"/>
    <mergeCell ref="AD696:AE696"/>
    <mergeCell ref="G697:Q697"/>
    <mergeCell ref="R697:T697"/>
    <mergeCell ref="V697:W697"/>
    <mergeCell ref="X697:Z697"/>
    <mergeCell ref="AA697:AC697"/>
    <mergeCell ref="AD697:AE697"/>
    <mergeCell ref="H698:Q698"/>
    <mergeCell ref="R698:T698"/>
    <mergeCell ref="V698:W698"/>
    <mergeCell ref="X698:Z698"/>
    <mergeCell ref="AA698:AC698"/>
    <mergeCell ref="AD698:AE698"/>
    <mergeCell ref="I699:Q699"/>
    <mergeCell ref="R699:T699"/>
    <mergeCell ref="V699:W699"/>
    <mergeCell ref="X699:Z699"/>
    <mergeCell ref="AA699:AC699"/>
    <mergeCell ref="AD699:AE699"/>
    <mergeCell ref="H700:Q700"/>
    <mergeCell ref="R700:T700"/>
    <mergeCell ref="V700:W700"/>
    <mergeCell ref="X700:Z700"/>
    <mergeCell ref="AA700:AC700"/>
    <mergeCell ref="AD700:AE700"/>
    <mergeCell ref="I701:Q701"/>
    <mergeCell ref="R701:T701"/>
    <mergeCell ref="V701:W701"/>
    <mergeCell ref="X701:Z701"/>
    <mergeCell ref="AA701:AC701"/>
    <mergeCell ref="AD701:AE701"/>
    <mergeCell ref="G702:Q702"/>
    <mergeCell ref="R702:T702"/>
    <mergeCell ref="V702:W702"/>
    <mergeCell ref="X702:Z702"/>
    <mergeCell ref="AA702:AC702"/>
    <mergeCell ref="AD702:AE702"/>
    <mergeCell ref="G703:Q703"/>
    <mergeCell ref="R703:T703"/>
    <mergeCell ref="V703:W703"/>
    <mergeCell ref="X703:Z703"/>
    <mergeCell ref="AA703:AC703"/>
    <mergeCell ref="AD703:AE703"/>
    <mergeCell ref="H704:Q704"/>
    <mergeCell ref="R704:T704"/>
    <mergeCell ref="V704:W704"/>
    <mergeCell ref="X704:Z704"/>
    <mergeCell ref="AA704:AC704"/>
    <mergeCell ref="AD704:AE704"/>
    <mergeCell ref="I705:Q705"/>
    <mergeCell ref="R705:T705"/>
    <mergeCell ref="V705:W705"/>
    <mergeCell ref="X705:Z705"/>
    <mergeCell ref="AA705:AC705"/>
    <mergeCell ref="AD705:AE705"/>
    <mergeCell ref="G706:Q706"/>
    <mergeCell ref="R706:T706"/>
    <mergeCell ref="V706:W706"/>
    <mergeCell ref="X706:Z706"/>
    <mergeCell ref="AA706:AC706"/>
    <mergeCell ref="AD706:AE706"/>
    <mergeCell ref="H707:Q707"/>
    <mergeCell ref="R707:T707"/>
    <mergeCell ref="V707:W707"/>
    <mergeCell ref="X707:Z707"/>
    <mergeCell ref="AA707:AC707"/>
    <mergeCell ref="AD707:AE707"/>
    <mergeCell ref="I708:Q708"/>
    <mergeCell ref="R708:T708"/>
    <mergeCell ref="V708:W708"/>
    <mergeCell ref="X708:Z708"/>
    <mergeCell ref="AA708:AC708"/>
    <mergeCell ref="AD708:AE708"/>
    <mergeCell ref="B709:Q709"/>
    <mergeCell ref="R709:T709"/>
    <mergeCell ref="V709:W709"/>
    <mergeCell ref="X709:Z709"/>
    <mergeCell ref="AA709:AC709"/>
    <mergeCell ref="AD709:AE709"/>
    <mergeCell ref="C710:Q710"/>
    <mergeCell ref="R710:T710"/>
    <mergeCell ref="V710:W710"/>
    <mergeCell ref="X710:Z710"/>
    <mergeCell ref="AA710:AC710"/>
    <mergeCell ref="AD710:AE710"/>
    <mergeCell ref="E711:Q711"/>
    <mergeCell ref="R711:T711"/>
    <mergeCell ref="V711:W711"/>
    <mergeCell ref="X711:Z711"/>
    <mergeCell ref="AA711:AC711"/>
    <mergeCell ref="AD711:AE711"/>
    <mergeCell ref="E712:Q712"/>
    <mergeCell ref="R712:T712"/>
    <mergeCell ref="V712:W712"/>
    <mergeCell ref="X712:Z712"/>
    <mergeCell ref="AA712:AC712"/>
    <mergeCell ref="AD712:AE712"/>
    <mergeCell ref="G713:Q713"/>
    <mergeCell ref="R713:T713"/>
    <mergeCell ref="V713:W713"/>
    <mergeCell ref="X713:Z713"/>
    <mergeCell ref="AA713:AC713"/>
    <mergeCell ref="AD713:AE713"/>
    <mergeCell ref="G714:Q714"/>
    <mergeCell ref="R714:T714"/>
    <mergeCell ref="V714:W714"/>
    <mergeCell ref="X714:Z714"/>
    <mergeCell ref="AA714:AC714"/>
    <mergeCell ref="AD714:AE714"/>
    <mergeCell ref="H715:Q715"/>
    <mergeCell ref="R715:T715"/>
    <mergeCell ref="V715:W715"/>
    <mergeCell ref="X715:Z715"/>
    <mergeCell ref="AA715:AC715"/>
    <mergeCell ref="AD715:AE715"/>
    <mergeCell ref="I716:Q716"/>
    <mergeCell ref="R716:T716"/>
    <mergeCell ref="V716:W716"/>
    <mergeCell ref="X716:Z716"/>
    <mergeCell ref="AA716:AC716"/>
    <mergeCell ref="AD716:AE716"/>
    <mergeCell ref="H717:Q717"/>
    <mergeCell ref="R717:T717"/>
    <mergeCell ref="V717:W717"/>
    <mergeCell ref="X717:Z717"/>
    <mergeCell ref="AA717:AC717"/>
    <mergeCell ref="AD717:AE717"/>
    <mergeCell ref="I718:Q718"/>
    <mergeCell ref="R718:T718"/>
    <mergeCell ref="V718:W718"/>
    <mergeCell ref="X718:Z718"/>
    <mergeCell ref="AA718:AC718"/>
    <mergeCell ref="AD718:AE718"/>
    <mergeCell ref="G719:Q719"/>
    <mergeCell ref="R719:T719"/>
    <mergeCell ref="V719:W719"/>
    <mergeCell ref="X719:Z719"/>
    <mergeCell ref="AA719:AC719"/>
    <mergeCell ref="AD719:AE719"/>
    <mergeCell ref="H720:Q720"/>
    <mergeCell ref="R720:T720"/>
    <mergeCell ref="V720:W720"/>
    <mergeCell ref="X720:Z720"/>
    <mergeCell ref="AA720:AC720"/>
    <mergeCell ref="AD720:AE720"/>
    <mergeCell ref="I721:Q721"/>
    <mergeCell ref="R721:T721"/>
    <mergeCell ref="V721:W721"/>
    <mergeCell ref="X721:Z721"/>
    <mergeCell ref="AA721:AC721"/>
    <mergeCell ref="AD721:AE721"/>
    <mergeCell ref="E722:Q722"/>
    <mergeCell ref="R722:T722"/>
    <mergeCell ref="V722:W722"/>
    <mergeCell ref="X722:Z722"/>
    <mergeCell ref="AA722:AC722"/>
    <mergeCell ref="AD722:AE722"/>
    <mergeCell ref="E723:Q723"/>
    <mergeCell ref="R723:T723"/>
    <mergeCell ref="V723:W723"/>
    <mergeCell ref="X723:Z723"/>
    <mergeCell ref="AA723:AC723"/>
    <mergeCell ref="AD723:AE723"/>
    <mergeCell ref="G724:Q724"/>
    <mergeCell ref="R724:T724"/>
    <mergeCell ref="V724:W724"/>
    <mergeCell ref="X724:Z724"/>
    <mergeCell ref="AA724:AC724"/>
    <mergeCell ref="AD724:AE724"/>
    <mergeCell ref="G725:Q725"/>
    <mergeCell ref="R725:T725"/>
    <mergeCell ref="V725:W725"/>
    <mergeCell ref="X725:Z725"/>
    <mergeCell ref="AA725:AC725"/>
    <mergeCell ref="AD725:AE725"/>
    <mergeCell ref="H726:Q726"/>
    <mergeCell ref="R726:T726"/>
    <mergeCell ref="V726:W726"/>
    <mergeCell ref="X726:Z726"/>
    <mergeCell ref="AA726:AC726"/>
    <mergeCell ref="AD726:AE726"/>
    <mergeCell ref="I727:Q727"/>
    <mergeCell ref="R727:T727"/>
    <mergeCell ref="V727:W727"/>
    <mergeCell ref="X727:Z727"/>
    <mergeCell ref="AA727:AC727"/>
    <mergeCell ref="AD727:AE727"/>
    <mergeCell ref="E728:Q728"/>
    <mergeCell ref="R728:T728"/>
    <mergeCell ref="V728:W728"/>
    <mergeCell ref="X728:Z728"/>
    <mergeCell ref="AA728:AC728"/>
    <mergeCell ref="AD728:AE728"/>
    <mergeCell ref="E729:Q729"/>
    <mergeCell ref="R729:T729"/>
    <mergeCell ref="V729:W729"/>
    <mergeCell ref="X729:Z729"/>
    <mergeCell ref="AA729:AC729"/>
    <mergeCell ref="AD729:AE729"/>
    <mergeCell ref="G730:Q730"/>
    <mergeCell ref="R730:T730"/>
    <mergeCell ref="V730:W730"/>
    <mergeCell ref="X730:Z730"/>
    <mergeCell ref="AA730:AC730"/>
    <mergeCell ref="AD730:AE730"/>
    <mergeCell ref="G731:Q731"/>
    <mergeCell ref="R731:T731"/>
    <mergeCell ref="V731:W731"/>
    <mergeCell ref="X731:Z731"/>
    <mergeCell ref="AA731:AC731"/>
    <mergeCell ref="AD731:AE731"/>
    <mergeCell ref="H732:Q732"/>
    <mergeCell ref="R732:T732"/>
    <mergeCell ref="V732:W732"/>
    <mergeCell ref="X732:Z732"/>
    <mergeCell ref="AA732:AC732"/>
    <mergeCell ref="AD732:AE732"/>
    <mergeCell ref="I733:Q733"/>
    <mergeCell ref="R733:T733"/>
    <mergeCell ref="V733:W733"/>
    <mergeCell ref="X733:Z733"/>
    <mergeCell ref="AA733:AC733"/>
    <mergeCell ref="AD733:AE733"/>
    <mergeCell ref="E734:Q734"/>
    <mergeCell ref="R734:T734"/>
    <mergeCell ref="V734:W734"/>
    <mergeCell ref="X734:Z734"/>
    <mergeCell ref="AA734:AC734"/>
    <mergeCell ref="AD734:AE734"/>
    <mergeCell ref="E735:Q735"/>
    <mergeCell ref="R735:T735"/>
    <mergeCell ref="V735:W735"/>
    <mergeCell ref="X735:Z735"/>
    <mergeCell ref="AA735:AC735"/>
    <mergeCell ref="AD735:AE735"/>
    <mergeCell ref="G736:Q736"/>
    <mergeCell ref="R736:T736"/>
    <mergeCell ref="V736:W736"/>
    <mergeCell ref="X736:Z736"/>
    <mergeCell ref="AA736:AC736"/>
    <mergeCell ref="AD736:AE736"/>
    <mergeCell ref="G737:Q737"/>
    <mergeCell ref="R737:T737"/>
    <mergeCell ref="V737:W737"/>
    <mergeCell ref="X737:Z737"/>
    <mergeCell ref="AA737:AC737"/>
    <mergeCell ref="AD737:AE737"/>
    <mergeCell ref="H738:Q738"/>
    <mergeCell ref="R738:T738"/>
    <mergeCell ref="V738:W738"/>
    <mergeCell ref="X738:Z738"/>
    <mergeCell ref="AA738:AC738"/>
    <mergeCell ref="AD738:AE738"/>
    <mergeCell ref="I739:Q739"/>
    <mergeCell ref="R739:T739"/>
    <mergeCell ref="V739:W739"/>
    <mergeCell ref="X739:Z739"/>
    <mergeCell ref="AA739:AC739"/>
    <mergeCell ref="AD739:AE739"/>
    <mergeCell ref="G740:Q740"/>
    <mergeCell ref="R740:T740"/>
    <mergeCell ref="V740:W740"/>
    <mergeCell ref="X740:Z740"/>
    <mergeCell ref="AA740:AC740"/>
    <mergeCell ref="AD740:AE740"/>
    <mergeCell ref="H741:Q741"/>
    <mergeCell ref="R741:T741"/>
    <mergeCell ref="V741:W741"/>
    <mergeCell ref="X741:Z741"/>
    <mergeCell ref="AA741:AC741"/>
    <mergeCell ref="AD741:AE741"/>
    <mergeCell ref="I742:Q742"/>
    <mergeCell ref="R742:T742"/>
    <mergeCell ref="V742:W742"/>
    <mergeCell ref="X742:Z742"/>
    <mergeCell ref="AA742:AC742"/>
    <mergeCell ref="AD742:AE742"/>
    <mergeCell ref="G743:Q743"/>
    <mergeCell ref="R743:T743"/>
    <mergeCell ref="V743:W743"/>
    <mergeCell ref="X743:Z743"/>
    <mergeCell ref="AA743:AC743"/>
    <mergeCell ref="AD743:AE743"/>
    <mergeCell ref="H744:Q744"/>
    <mergeCell ref="R744:T744"/>
    <mergeCell ref="V744:W744"/>
    <mergeCell ref="X744:Z744"/>
    <mergeCell ref="AA744:AC744"/>
    <mergeCell ref="AD744:AE744"/>
    <mergeCell ref="I745:Q745"/>
    <mergeCell ref="R745:T745"/>
    <mergeCell ref="V745:W745"/>
    <mergeCell ref="X745:Z745"/>
    <mergeCell ref="AA745:AC745"/>
    <mergeCell ref="AD745:AE745"/>
    <mergeCell ref="E746:Q746"/>
    <mergeCell ref="R746:T746"/>
    <mergeCell ref="V746:W746"/>
    <mergeCell ref="X746:Z746"/>
    <mergeCell ref="AA746:AC746"/>
    <mergeCell ref="AD746:AE746"/>
    <mergeCell ref="E747:Q747"/>
    <mergeCell ref="R747:T747"/>
    <mergeCell ref="V747:W747"/>
    <mergeCell ref="X747:Z747"/>
    <mergeCell ref="AA747:AC747"/>
    <mergeCell ref="AD747:AE747"/>
    <mergeCell ref="G748:Q748"/>
    <mergeCell ref="R748:T748"/>
    <mergeCell ref="V748:W748"/>
    <mergeCell ref="X748:Z748"/>
    <mergeCell ref="AA748:AC748"/>
    <mergeCell ref="AD748:AE748"/>
    <mergeCell ref="G749:Q749"/>
    <mergeCell ref="R749:T749"/>
    <mergeCell ref="V749:W749"/>
    <mergeCell ref="X749:Z749"/>
    <mergeCell ref="AA749:AC749"/>
    <mergeCell ref="AD749:AE749"/>
    <mergeCell ref="H750:Q750"/>
    <mergeCell ref="R750:T750"/>
    <mergeCell ref="V750:W750"/>
    <mergeCell ref="X750:Z750"/>
    <mergeCell ref="AA750:AC750"/>
    <mergeCell ref="AD750:AE750"/>
    <mergeCell ref="I751:Q751"/>
    <mergeCell ref="R751:T751"/>
    <mergeCell ref="V751:W751"/>
    <mergeCell ref="X751:Z751"/>
    <mergeCell ref="AA751:AC751"/>
    <mergeCell ref="AD751:AE751"/>
    <mergeCell ref="C752:Q752"/>
    <mergeCell ref="R752:T752"/>
    <mergeCell ref="V752:W752"/>
    <mergeCell ref="X752:Z752"/>
    <mergeCell ref="AA752:AC752"/>
    <mergeCell ref="AD752:AE752"/>
    <mergeCell ref="E753:Q753"/>
    <mergeCell ref="R753:T753"/>
    <mergeCell ref="V753:W753"/>
    <mergeCell ref="X753:Z753"/>
    <mergeCell ref="AA753:AC753"/>
    <mergeCell ref="AD753:AE753"/>
    <mergeCell ref="E754:Q754"/>
    <mergeCell ref="R754:T754"/>
    <mergeCell ref="V754:W754"/>
    <mergeCell ref="X754:Z754"/>
    <mergeCell ref="AA754:AC754"/>
    <mergeCell ref="AD754:AE754"/>
    <mergeCell ref="G755:Q755"/>
    <mergeCell ref="R755:T755"/>
    <mergeCell ref="V755:W755"/>
    <mergeCell ref="X755:Z755"/>
    <mergeCell ref="AA755:AC755"/>
    <mergeCell ref="AD755:AE755"/>
    <mergeCell ref="G756:Q756"/>
    <mergeCell ref="R756:T756"/>
    <mergeCell ref="V756:W756"/>
    <mergeCell ref="X756:Z756"/>
    <mergeCell ref="AA756:AC756"/>
    <mergeCell ref="AD756:AE756"/>
    <mergeCell ref="H757:Q757"/>
    <mergeCell ref="R757:T757"/>
    <mergeCell ref="V757:W757"/>
    <mergeCell ref="X757:Z757"/>
    <mergeCell ref="AA757:AC757"/>
    <mergeCell ref="AD757:AE757"/>
    <mergeCell ref="I758:Q758"/>
    <mergeCell ref="R758:T758"/>
    <mergeCell ref="V758:W758"/>
    <mergeCell ref="X758:Z758"/>
    <mergeCell ref="AA758:AC758"/>
    <mergeCell ref="AD758:AE758"/>
    <mergeCell ref="H759:Q759"/>
    <mergeCell ref="R759:T759"/>
    <mergeCell ref="V759:W759"/>
    <mergeCell ref="X759:Z759"/>
    <mergeCell ref="AA759:AC759"/>
    <mergeCell ref="AD759:AE759"/>
    <mergeCell ref="I760:Q760"/>
    <mergeCell ref="R760:T760"/>
    <mergeCell ref="V760:W760"/>
    <mergeCell ref="X760:Z760"/>
    <mergeCell ref="AA760:AC760"/>
    <mergeCell ref="AD760:AE760"/>
    <mergeCell ref="H761:Q761"/>
    <mergeCell ref="R761:T761"/>
    <mergeCell ref="V761:W761"/>
    <mergeCell ref="X761:Z761"/>
    <mergeCell ref="AA761:AC761"/>
    <mergeCell ref="AD761:AE761"/>
    <mergeCell ref="I762:Q762"/>
    <mergeCell ref="R762:T762"/>
    <mergeCell ref="V762:W762"/>
    <mergeCell ref="X762:Z762"/>
    <mergeCell ref="AA762:AC762"/>
    <mergeCell ref="AD762:AE762"/>
    <mergeCell ref="H763:Q763"/>
    <mergeCell ref="R763:T763"/>
    <mergeCell ref="V763:W763"/>
    <mergeCell ref="X763:Z763"/>
    <mergeCell ref="AA763:AC763"/>
    <mergeCell ref="AD763:AE763"/>
    <mergeCell ref="I764:Q764"/>
    <mergeCell ref="R764:T764"/>
    <mergeCell ref="V764:W764"/>
    <mergeCell ref="X764:Z764"/>
    <mergeCell ref="AA764:AC764"/>
    <mergeCell ref="AD764:AE764"/>
    <mergeCell ref="G765:Q765"/>
    <mergeCell ref="R765:T765"/>
    <mergeCell ref="V765:W765"/>
    <mergeCell ref="X765:Z765"/>
    <mergeCell ref="AA765:AC765"/>
    <mergeCell ref="AD765:AE765"/>
    <mergeCell ref="H766:Q766"/>
    <mergeCell ref="R766:T766"/>
    <mergeCell ref="V766:W766"/>
    <mergeCell ref="X766:Z766"/>
    <mergeCell ref="AA766:AC766"/>
    <mergeCell ref="AD766:AE766"/>
    <mergeCell ref="I767:Q767"/>
    <mergeCell ref="R767:T767"/>
    <mergeCell ref="V767:W767"/>
    <mergeCell ref="X767:Z767"/>
    <mergeCell ref="AA767:AC767"/>
    <mergeCell ref="AD767:AE767"/>
    <mergeCell ref="H768:Q768"/>
    <mergeCell ref="R768:T768"/>
    <mergeCell ref="V768:W768"/>
    <mergeCell ref="X768:Z768"/>
    <mergeCell ref="AA768:AC768"/>
    <mergeCell ref="AD768:AE768"/>
    <mergeCell ref="I769:Q769"/>
    <mergeCell ref="R769:T769"/>
    <mergeCell ref="V769:W769"/>
    <mergeCell ref="X769:Z769"/>
    <mergeCell ref="AA769:AC769"/>
    <mergeCell ref="AD769:AE769"/>
    <mergeCell ref="G770:Q770"/>
    <mergeCell ref="R770:T770"/>
    <mergeCell ref="V770:W770"/>
    <mergeCell ref="X770:Z770"/>
    <mergeCell ref="AA770:AC770"/>
    <mergeCell ref="AD770:AE770"/>
    <mergeCell ref="H771:Q771"/>
    <mergeCell ref="R771:T771"/>
    <mergeCell ref="V771:W771"/>
    <mergeCell ref="X771:Z771"/>
    <mergeCell ref="AA771:AC771"/>
    <mergeCell ref="AD771:AE771"/>
    <mergeCell ref="I772:Q772"/>
    <mergeCell ref="R772:T772"/>
    <mergeCell ref="V772:W772"/>
    <mergeCell ref="X772:Z772"/>
    <mergeCell ref="AA772:AC772"/>
    <mergeCell ref="AD772:AE772"/>
    <mergeCell ref="H773:Q773"/>
    <mergeCell ref="R773:T773"/>
    <mergeCell ref="V773:W773"/>
    <mergeCell ref="X773:Z773"/>
    <mergeCell ref="AA773:AC773"/>
    <mergeCell ref="AD773:AE773"/>
    <mergeCell ref="I774:Q774"/>
    <mergeCell ref="R774:T774"/>
    <mergeCell ref="V774:W774"/>
    <mergeCell ref="X774:Z774"/>
    <mergeCell ref="AA774:AC774"/>
    <mergeCell ref="AD774:AE774"/>
    <mergeCell ref="H775:Q775"/>
    <mergeCell ref="R775:T775"/>
    <mergeCell ref="V775:W775"/>
    <mergeCell ref="X775:Z775"/>
    <mergeCell ref="AA775:AC775"/>
    <mergeCell ref="AD775:AE775"/>
    <mergeCell ref="I776:Q776"/>
    <mergeCell ref="R776:T776"/>
    <mergeCell ref="V776:W776"/>
    <mergeCell ref="X776:Z776"/>
    <mergeCell ref="AA776:AC776"/>
    <mergeCell ref="AD776:AE776"/>
    <mergeCell ref="G777:Q777"/>
    <mergeCell ref="R777:T777"/>
    <mergeCell ref="V777:W777"/>
    <mergeCell ref="X777:Z777"/>
    <mergeCell ref="AA777:AC777"/>
    <mergeCell ref="AD777:AE777"/>
    <mergeCell ref="H778:Q778"/>
    <mergeCell ref="R778:T778"/>
    <mergeCell ref="V778:W778"/>
    <mergeCell ref="X778:Z778"/>
    <mergeCell ref="AA778:AC778"/>
    <mergeCell ref="AD778:AE778"/>
    <mergeCell ref="I779:Q779"/>
    <mergeCell ref="R779:T779"/>
    <mergeCell ref="V779:W779"/>
    <mergeCell ref="X779:Z779"/>
    <mergeCell ref="AA779:AC779"/>
    <mergeCell ref="AD779:AE779"/>
    <mergeCell ref="G780:Q780"/>
    <mergeCell ref="R780:T780"/>
    <mergeCell ref="V780:W780"/>
    <mergeCell ref="X780:Z780"/>
    <mergeCell ref="AA780:AC780"/>
    <mergeCell ref="AD780:AE780"/>
    <mergeCell ref="H781:Q781"/>
    <mergeCell ref="R781:T781"/>
    <mergeCell ref="V781:W781"/>
    <mergeCell ref="X781:Z781"/>
    <mergeCell ref="AA781:AC781"/>
    <mergeCell ref="AD781:AE781"/>
    <mergeCell ref="I782:Q782"/>
    <mergeCell ref="R782:T782"/>
    <mergeCell ref="V782:W782"/>
    <mergeCell ref="X782:Z782"/>
    <mergeCell ref="AA782:AC782"/>
    <mergeCell ref="AD782:AE782"/>
    <mergeCell ref="G783:Q783"/>
    <mergeCell ref="R783:T783"/>
    <mergeCell ref="V783:W783"/>
    <mergeCell ref="X783:Z783"/>
    <mergeCell ref="AA783:AC783"/>
    <mergeCell ref="AD783:AE783"/>
    <mergeCell ref="G784:Q784"/>
    <mergeCell ref="R784:T784"/>
    <mergeCell ref="V784:W784"/>
    <mergeCell ref="X784:Z784"/>
    <mergeCell ref="AA784:AC784"/>
    <mergeCell ref="AD784:AE784"/>
    <mergeCell ref="H785:Q785"/>
    <mergeCell ref="R785:T785"/>
    <mergeCell ref="V785:W785"/>
    <mergeCell ref="X785:Z785"/>
    <mergeCell ref="AA785:AC785"/>
    <mergeCell ref="AD785:AE785"/>
    <mergeCell ref="I786:Q786"/>
    <mergeCell ref="R786:T786"/>
    <mergeCell ref="V786:W786"/>
    <mergeCell ref="X786:Z786"/>
    <mergeCell ref="AA786:AC786"/>
    <mergeCell ref="AD786:AE786"/>
    <mergeCell ref="H787:Q787"/>
    <mergeCell ref="R787:T787"/>
    <mergeCell ref="V787:W787"/>
    <mergeCell ref="X787:Z787"/>
    <mergeCell ref="AA787:AC787"/>
    <mergeCell ref="AD787:AE787"/>
    <mergeCell ref="I788:Q788"/>
    <mergeCell ref="R788:T788"/>
    <mergeCell ref="V788:W788"/>
    <mergeCell ref="X788:Z788"/>
    <mergeCell ref="AA788:AC788"/>
    <mergeCell ref="AD788:AE788"/>
    <mergeCell ref="G789:Q789"/>
    <mergeCell ref="R789:T789"/>
    <mergeCell ref="V789:W789"/>
    <mergeCell ref="X789:Z789"/>
    <mergeCell ref="AA789:AC789"/>
    <mergeCell ref="AD789:AE789"/>
    <mergeCell ref="H790:Q790"/>
    <mergeCell ref="R790:T790"/>
    <mergeCell ref="V790:W790"/>
    <mergeCell ref="X790:Z790"/>
    <mergeCell ref="AA790:AC790"/>
    <mergeCell ref="AD790:AE790"/>
    <mergeCell ref="I791:Q791"/>
    <mergeCell ref="R791:T791"/>
    <mergeCell ref="V791:W791"/>
    <mergeCell ref="X791:Z791"/>
    <mergeCell ref="AA791:AC791"/>
    <mergeCell ref="AD791:AE791"/>
    <mergeCell ref="G792:Q792"/>
    <mergeCell ref="R792:T792"/>
    <mergeCell ref="V792:W792"/>
    <mergeCell ref="X792:Z792"/>
    <mergeCell ref="AA792:AC792"/>
    <mergeCell ref="AD792:AE792"/>
    <mergeCell ref="H793:Q793"/>
    <mergeCell ref="R793:T793"/>
    <mergeCell ref="V793:W793"/>
    <mergeCell ref="X793:Z793"/>
    <mergeCell ref="AA793:AC793"/>
    <mergeCell ref="AD793:AE793"/>
    <mergeCell ref="I794:Q794"/>
    <mergeCell ref="R794:T794"/>
    <mergeCell ref="V794:W794"/>
    <mergeCell ref="X794:Z794"/>
    <mergeCell ref="AA794:AC794"/>
    <mergeCell ref="AD794:AE794"/>
    <mergeCell ref="G795:Q795"/>
    <mergeCell ref="R795:T795"/>
    <mergeCell ref="V795:W795"/>
    <mergeCell ref="X795:Z795"/>
    <mergeCell ref="AA795:AC795"/>
    <mergeCell ref="AD795:AE795"/>
    <mergeCell ref="H796:Q796"/>
    <mergeCell ref="R796:T796"/>
    <mergeCell ref="V796:W796"/>
    <mergeCell ref="X796:Z796"/>
    <mergeCell ref="AA796:AC796"/>
    <mergeCell ref="AD796:AE796"/>
    <mergeCell ref="I797:Q797"/>
    <mergeCell ref="R797:T797"/>
    <mergeCell ref="V797:W797"/>
    <mergeCell ref="X797:Z797"/>
    <mergeCell ref="AA797:AC797"/>
    <mergeCell ref="AD797:AE797"/>
    <mergeCell ref="G798:Q798"/>
    <mergeCell ref="R798:T798"/>
    <mergeCell ref="V798:W798"/>
    <mergeCell ref="X798:Z798"/>
    <mergeCell ref="AA798:AC798"/>
    <mergeCell ref="AD798:AE798"/>
    <mergeCell ref="H799:Q799"/>
    <mergeCell ref="R799:T799"/>
    <mergeCell ref="V799:W799"/>
    <mergeCell ref="X799:Z799"/>
    <mergeCell ref="AA799:AC799"/>
    <mergeCell ref="AD799:AE799"/>
    <mergeCell ref="I800:Q800"/>
    <mergeCell ref="R800:T800"/>
    <mergeCell ref="V800:W800"/>
    <mergeCell ref="X800:Z800"/>
    <mergeCell ref="AA800:AC800"/>
    <mergeCell ref="AD800:AE800"/>
    <mergeCell ref="G801:Q801"/>
    <mergeCell ref="R801:T801"/>
    <mergeCell ref="V801:W801"/>
    <mergeCell ref="X801:Z801"/>
    <mergeCell ref="AA801:AC801"/>
    <mergeCell ref="AD801:AE801"/>
    <mergeCell ref="H802:Q802"/>
    <mergeCell ref="R802:T802"/>
    <mergeCell ref="V802:W802"/>
    <mergeCell ref="X802:Z802"/>
    <mergeCell ref="AA802:AC802"/>
    <mergeCell ref="AD802:AE802"/>
    <mergeCell ref="I803:Q803"/>
    <mergeCell ref="R803:T803"/>
    <mergeCell ref="V803:W803"/>
    <mergeCell ref="X803:Z803"/>
    <mergeCell ref="AA803:AC803"/>
    <mergeCell ref="AD803:AE803"/>
    <mergeCell ref="G804:Q804"/>
    <mergeCell ref="R804:T804"/>
    <mergeCell ref="V804:W804"/>
    <mergeCell ref="X804:Z804"/>
    <mergeCell ref="AA804:AC804"/>
    <mergeCell ref="AD804:AE804"/>
    <mergeCell ref="H805:Q805"/>
    <mergeCell ref="R805:T805"/>
    <mergeCell ref="V805:W805"/>
    <mergeCell ref="X805:Z805"/>
    <mergeCell ref="AA805:AC805"/>
    <mergeCell ref="AD805:AE805"/>
    <mergeCell ref="I806:Q806"/>
    <mergeCell ref="R806:T806"/>
    <mergeCell ref="V806:W806"/>
    <mergeCell ref="X806:Z806"/>
    <mergeCell ref="AA806:AC806"/>
    <mergeCell ref="AD806:AE806"/>
    <mergeCell ref="H807:Q807"/>
    <mergeCell ref="R807:T807"/>
    <mergeCell ref="V807:W807"/>
    <mergeCell ref="X807:Z807"/>
    <mergeCell ref="AA807:AC807"/>
    <mergeCell ref="AD807:AE807"/>
    <mergeCell ref="I808:Q808"/>
    <mergeCell ref="R808:T808"/>
    <mergeCell ref="V808:W808"/>
    <mergeCell ref="X808:Z808"/>
    <mergeCell ref="AA808:AC808"/>
    <mergeCell ref="AD808:AE808"/>
    <mergeCell ref="G809:Q809"/>
    <mergeCell ref="R809:T809"/>
    <mergeCell ref="V809:W809"/>
    <mergeCell ref="X809:Z809"/>
    <mergeCell ref="AA809:AC809"/>
    <mergeCell ref="AD809:AE809"/>
    <mergeCell ref="H810:Q810"/>
    <mergeCell ref="R810:T810"/>
    <mergeCell ref="V810:W810"/>
    <mergeCell ref="X810:Z810"/>
    <mergeCell ref="AA810:AC810"/>
    <mergeCell ref="AD810:AE810"/>
    <mergeCell ref="I811:Q811"/>
    <mergeCell ref="R811:T811"/>
    <mergeCell ref="V811:W811"/>
    <mergeCell ref="X811:Z811"/>
    <mergeCell ref="AA811:AC811"/>
    <mergeCell ref="AD811:AE811"/>
    <mergeCell ref="G812:Q812"/>
    <mergeCell ref="R812:T812"/>
    <mergeCell ref="V812:W812"/>
    <mergeCell ref="X812:Z812"/>
    <mergeCell ref="AA812:AC812"/>
    <mergeCell ref="AD812:AE812"/>
    <mergeCell ref="G813:Q813"/>
    <mergeCell ref="R813:T813"/>
    <mergeCell ref="V813:W813"/>
    <mergeCell ref="X813:Z813"/>
    <mergeCell ref="AA813:AC813"/>
    <mergeCell ref="AD813:AE813"/>
    <mergeCell ref="H814:Q814"/>
    <mergeCell ref="R814:T814"/>
    <mergeCell ref="V814:W814"/>
    <mergeCell ref="X814:Z814"/>
    <mergeCell ref="AA814:AC814"/>
    <mergeCell ref="AD814:AE814"/>
    <mergeCell ref="I815:Q815"/>
    <mergeCell ref="R815:T815"/>
    <mergeCell ref="V815:W815"/>
    <mergeCell ref="X815:Z815"/>
    <mergeCell ref="AA815:AC815"/>
    <mergeCell ref="AD815:AE815"/>
    <mergeCell ref="G816:Q816"/>
    <mergeCell ref="R816:T816"/>
    <mergeCell ref="V816:W816"/>
    <mergeCell ref="X816:Z816"/>
    <mergeCell ref="AA816:AC816"/>
    <mergeCell ref="AD816:AE816"/>
    <mergeCell ref="G817:Q817"/>
    <mergeCell ref="R817:T817"/>
    <mergeCell ref="V817:W817"/>
    <mergeCell ref="X817:Z817"/>
    <mergeCell ref="AA817:AC817"/>
    <mergeCell ref="AD817:AE817"/>
    <mergeCell ref="H818:Q818"/>
    <mergeCell ref="R818:T818"/>
    <mergeCell ref="V818:W818"/>
    <mergeCell ref="X818:Z818"/>
    <mergeCell ref="AA818:AC818"/>
    <mergeCell ref="AD818:AE818"/>
    <mergeCell ref="I819:Q819"/>
    <mergeCell ref="R819:T819"/>
    <mergeCell ref="V819:W819"/>
    <mergeCell ref="X819:Z819"/>
    <mergeCell ref="AA819:AC819"/>
    <mergeCell ref="AD819:AE819"/>
    <mergeCell ref="G820:Q820"/>
    <mergeCell ref="R820:T820"/>
    <mergeCell ref="V820:W820"/>
    <mergeCell ref="X820:Z820"/>
    <mergeCell ref="AA820:AC820"/>
    <mergeCell ref="AD820:AE820"/>
    <mergeCell ref="H821:Q821"/>
    <mergeCell ref="R821:T821"/>
    <mergeCell ref="V821:W821"/>
    <mergeCell ref="X821:Z821"/>
    <mergeCell ref="AA821:AC821"/>
    <mergeCell ref="AD821:AE821"/>
    <mergeCell ref="I822:Q822"/>
    <mergeCell ref="R822:T822"/>
    <mergeCell ref="V822:W822"/>
    <mergeCell ref="X822:Z822"/>
    <mergeCell ref="AA822:AC822"/>
    <mergeCell ref="AD822:AE822"/>
    <mergeCell ref="G823:Q823"/>
    <mergeCell ref="R823:T823"/>
    <mergeCell ref="V823:W823"/>
    <mergeCell ref="X823:Z823"/>
    <mergeCell ref="AA823:AC823"/>
    <mergeCell ref="AD823:AE823"/>
    <mergeCell ref="H824:Q824"/>
    <mergeCell ref="R824:T824"/>
    <mergeCell ref="V824:W824"/>
    <mergeCell ref="X824:Z824"/>
    <mergeCell ref="AA824:AC824"/>
    <mergeCell ref="AD824:AE824"/>
    <mergeCell ref="I825:Q825"/>
    <mergeCell ref="R825:T825"/>
    <mergeCell ref="V825:W825"/>
    <mergeCell ref="X825:Z825"/>
    <mergeCell ref="AA825:AC825"/>
    <mergeCell ref="AD825:AE825"/>
    <mergeCell ref="E826:Q826"/>
    <mergeCell ref="R826:T826"/>
    <mergeCell ref="V826:W826"/>
    <mergeCell ref="X826:Z826"/>
    <mergeCell ref="AA826:AC826"/>
    <mergeCell ref="AD826:AE826"/>
    <mergeCell ref="G827:Q827"/>
    <mergeCell ref="R827:T827"/>
    <mergeCell ref="V827:W827"/>
    <mergeCell ref="X827:Z827"/>
    <mergeCell ref="AA827:AC827"/>
    <mergeCell ref="AD827:AE827"/>
    <mergeCell ref="G828:Q828"/>
    <mergeCell ref="R828:T828"/>
    <mergeCell ref="V828:W828"/>
    <mergeCell ref="X828:Z828"/>
    <mergeCell ref="AA828:AC828"/>
    <mergeCell ref="AD828:AE828"/>
    <mergeCell ref="H829:Q829"/>
    <mergeCell ref="R829:T829"/>
    <mergeCell ref="V829:W829"/>
    <mergeCell ref="X829:Z829"/>
    <mergeCell ref="AA829:AC829"/>
    <mergeCell ref="AD829:AE829"/>
    <mergeCell ref="I830:Q830"/>
    <mergeCell ref="R830:T830"/>
    <mergeCell ref="V830:W830"/>
    <mergeCell ref="X830:Z830"/>
    <mergeCell ref="AA830:AC830"/>
    <mergeCell ref="AD830:AE830"/>
    <mergeCell ref="H831:Q831"/>
    <mergeCell ref="R831:T831"/>
    <mergeCell ref="V831:W831"/>
    <mergeCell ref="X831:Z831"/>
    <mergeCell ref="AA831:AC831"/>
    <mergeCell ref="AD831:AE831"/>
    <mergeCell ref="I832:Q832"/>
    <mergeCell ref="R832:T832"/>
    <mergeCell ref="V832:W832"/>
    <mergeCell ref="X832:Z832"/>
    <mergeCell ref="AA832:AC832"/>
    <mergeCell ref="AD832:AE832"/>
    <mergeCell ref="E833:Q833"/>
    <mergeCell ref="R833:T833"/>
    <mergeCell ref="V833:W833"/>
    <mergeCell ref="X833:Z833"/>
    <mergeCell ref="AA833:AC833"/>
    <mergeCell ref="AD833:AE833"/>
    <mergeCell ref="E834:Q834"/>
    <mergeCell ref="R834:T834"/>
    <mergeCell ref="V834:W834"/>
    <mergeCell ref="X834:Z834"/>
    <mergeCell ref="AA834:AC834"/>
    <mergeCell ref="AD834:AE834"/>
    <mergeCell ref="G835:Q835"/>
    <mergeCell ref="R835:T835"/>
    <mergeCell ref="V835:W835"/>
    <mergeCell ref="X835:Z835"/>
    <mergeCell ref="AA835:AC835"/>
    <mergeCell ref="AD835:AE835"/>
    <mergeCell ref="G836:Q836"/>
    <mergeCell ref="R836:T836"/>
    <mergeCell ref="V836:W836"/>
    <mergeCell ref="X836:Z836"/>
    <mergeCell ref="AA836:AC836"/>
    <mergeCell ref="AD836:AE836"/>
    <mergeCell ref="H837:Q837"/>
    <mergeCell ref="R837:T837"/>
    <mergeCell ref="V837:W837"/>
    <mergeCell ref="X837:Z837"/>
    <mergeCell ref="AA837:AC837"/>
    <mergeCell ref="AD837:AE837"/>
    <mergeCell ref="I838:Q838"/>
    <mergeCell ref="R838:T838"/>
    <mergeCell ref="V838:W838"/>
    <mergeCell ref="X838:Z838"/>
    <mergeCell ref="AA838:AC838"/>
    <mergeCell ref="AD838:AE838"/>
    <mergeCell ref="E839:Q839"/>
    <mergeCell ref="R839:T839"/>
    <mergeCell ref="V839:W839"/>
    <mergeCell ref="X839:Z839"/>
    <mergeCell ref="AA839:AC839"/>
    <mergeCell ref="AD839:AE839"/>
    <mergeCell ref="E840:Q840"/>
    <mergeCell ref="R840:T840"/>
    <mergeCell ref="V840:W840"/>
    <mergeCell ref="X840:Z840"/>
    <mergeCell ref="AA840:AC840"/>
    <mergeCell ref="AD840:AE840"/>
    <mergeCell ref="G841:Q841"/>
    <mergeCell ref="R841:T841"/>
    <mergeCell ref="V841:W841"/>
    <mergeCell ref="X841:Z841"/>
    <mergeCell ref="AA841:AC841"/>
    <mergeCell ref="AD841:AE841"/>
    <mergeCell ref="G842:Q842"/>
    <mergeCell ref="R842:T842"/>
    <mergeCell ref="V842:W842"/>
    <mergeCell ref="X842:Z842"/>
    <mergeCell ref="AA842:AC842"/>
    <mergeCell ref="AD842:AE842"/>
    <mergeCell ref="H843:Q843"/>
    <mergeCell ref="R843:T843"/>
    <mergeCell ref="V843:W843"/>
    <mergeCell ref="X843:Z843"/>
    <mergeCell ref="AA843:AC843"/>
    <mergeCell ref="AD843:AE843"/>
    <mergeCell ref="I844:Q844"/>
    <mergeCell ref="R844:T844"/>
    <mergeCell ref="V844:W844"/>
    <mergeCell ref="X844:Z844"/>
    <mergeCell ref="AA844:AC844"/>
    <mergeCell ref="AD844:AE844"/>
    <mergeCell ref="G845:Q845"/>
    <mergeCell ref="R845:T845"/>
    <mergeCell ref="V845:W845"/>
    <mergeCell ref="X845:Z845"/>
    <mergeCell ref="AA845:AC845"/>
    <mergeCell ref="AD845:AE845"/>
    <mergeCell ref="H846:Q846"/>
    <mergeCell ref="R846:T846"/>
    <mergeCell ref="V846:W846"/>
    <mergeCell ref="X846:Z846"/>
    <mergeCell ref="AA846:AC846"/>
    <mergeCell ref="AD846:AE846"/>
    <mergeCell ref="I847:Q847"/>
    <mergeCell ref="R847:T847"/>
    <mergeCell ref="V847:W847"/>
    <mergeCell ref="X847:Z847"/>
    <mergeCell ref="AA847:AC847"/>
    <mergeCell ref="AD847:AE847"/>
    <mergeCell ref="G848:Q848"/>
    <mergeCell ref="R848:T848"/>
    <mergeCell ref="V848:W848"/>
    <mergeCell ref="X848:Z848"/>
    <mergeCell ref="AA848:AC848"/>
    <mergeCell ref="AD848:AE848"/>
    <mergeCell ref="H849:Q849"/>
    <mergeCell ref="R849:T849"/>
    <mergeCell ref="V849:W849"/>
    <mergeCell ref="X849:Z849"/>
    <mergeCell ref="AA849:AC849"/>
    <mergeCell ref="AD849:AE849"/>
    <mergeCell ref="I850:Q850"/>
    <mergeCell ref="R850:T850"/>
    <mergeCell ref="V850:W850"/>
    <mergeCell ref="X850:Z850"/>
    <mergeCell ref="AA850:AC850"/>
    <mergeCell ref="AD850:AE850"/>
    <mergeCell ref="E851:Q851"/>
    <mergeCell ref="R851:T851"/>
    <mergeCell ref="V851:W851"/>
    <mergeCell ref="X851:Z851"/>
    <mergeCell ref="AA851:AC851"/>
    <mergeCell ref="AD851:AE851"/>
    <mergeCell ref="E852:Q852"/>
    <mergeCell ref="R852:T852"/>
    <mergeCell ref="V852:W852"/>
    <mergeCell ref="X852:Z852"/>
    <mergeCell ref="AA852:AC852"/>
    <mergeCell ref="AD852:AE852"/>
    <mergeCell ref="G853:Q853"/>
    <mergeCell ref="R853:T853"/>
    <mergeCell ref="V853:W853"/>
    <mergeCell ref="X853:Z853"/>
    <mergeCell ref="AA853:AC853"/>
    <mergeCell ref="AD853:AE853"/>
    <mergeCell ref="G854:Q854"/>
    <mergeCell ref="R854:T854"/>
    <mergeCell ref="V854:W854"/>
    <mergeCell ref="X854:Z854"/>
    <mergeCell ref="AA854:AC854"/>
    <mergeCell ref="AD854:AE854"/>
    <mergeCell ref="H855:Q855"/>
    <mergeCell ref="R855:T855"/>
    <mergeCell ref="V855:W855"/>
    <mergeCell ref="X855:Z855"/>
    <mergeCell ref="AA855:AC855"/>
    <mergeCell ref="AD855:AE855"/>
    <mergeCell ref="I856:Q856"/>
    <mergeCell ref="R856:T856"/>
    <mergeCell ref="V856:W856"/>
    <mergeCell ref="X856:Z856"/>
    <mergeCell ref="AA856:AC856"/>
    <mergeCell ref="AD856:AE856"/>
    <mergeCell ref="G857:Q857"/>
    <mergeCell ref="R857:T857"/>
    <mergeCell ref="V857:W857"/>
    <mergeCell ref="X857:Z857"/>
    <mergeCell ref="AA857:AC857"/>
    <mergeCell ref="AD857:AE857"/>
    <mergeCell ref="G858:Q858"/>
    <mergeCell ref="R858:T858"/>
    <mergeCell ref="V858:W858"/>
    <mergeCell ref="X858:Z858"/>
    <mergeCell ref="AA858:AC858"/>
    <mergeCell ref="AD858:AE858"/>
    <mergeCell ref="H859:Q859"/>
    <mergeCell ref="R859:T859"/>
    <mergeCell ref="V859:W859"/>
    <mergeCell ref="X859:Z859"/>
    <mergeCell ref="AA859:AC859"/>
    <mergeCell ref="AD859:AE859"/>
    <mergeCell ref="I860:Q860"/>
    <mergeCell ref="R860:T860"/>
    <mergeCell ref="V860:W860"/>
    <mergeCell ref="X860:Z860"/>
    <mergeCell ref="AA860:AC860"/>
    <mergeCell ref="AD860:AE860"/>
    <mergeCell ref="C861:Q861"/>
    <mergeCell ref="R861:T861"/>
    <mergeCell ref="V861:W861"/>
    <mergeCell ref="X861:Z861"/>
    <mergeCell ref="AA861:AC861"/>
    <mergeCell ref="AD861:AE861"/>
    <mergeCell ref="E862:Q862"/>
    <mergeCell ref="R862:T862"/>
    <mergeCell ref="V862:W862"/>
    <mergeCell ref="X862:Z862"/>
    <mergeCell ref="AA862:AC862"/>
    <mergeCell ref="AD862:AE862"/>
    <mergeCell ref="E863:Q863"/>
    <mergeCell ref="R863:T863"/>
    <mergeCell ref="V863:W863"/>
    <mergeCell ref="X863:Z863"/>
    <mergeCell ref="AA863:AC863"/>
    <mergeCell ref="AD863:AE863"/>
    <mergeCell ref="G864:Q864"/>
    <mergeCell ref="R864:T864"/>
    <mergeCell ref="V864:W864"/>
    <mergeCell ref="X864:Z864"/>
    <mergeCell ref="AA864:AC864"/>
    <mergeCell ref="AD864:AE864"/>
    <mergeCell ref="G865:Q865"/>
    <mergeCell ref="R865:T865"/>
    <mergeCell ref="V865:W865"/>
    <mergeCell ref="X865:Z865"/>
    <mergeCell ref="AA865:AC865"/>
    <mergeCell ref="AD865:AE865"/>
    <mergeCell ref="H866:Q866"/>
    <mergeCell ref="R866:T866"/>
    <mergeCell ref="V866:W866"/>
    <mergeCell ref="X866:Z866"/>
    <mergeCell ref="AA866:AC866"/>
    <mergeCell ref="AD866:AE866"/>
    <mergeCell ref="I867:Q867"/>
    <mergeCell ref="R867:T867"/>
    <mergeCell ref="V867:W867"/>
    <mergeCell ref="X867:Z867"/>
    <mergeCell ref="AA867:AC867"/>
    <mergeCell ref="AD867:AE867"/>
    <mergeCell ref="I868:Q868"/>
    <mergeCell ref="R868:T868"/>
    <mergeCell ref="V868:W868"/>
    <mergeCell ref="X868:Z868"/>
    <mergeCell ref="AA868:AC868"/>
    <mergeCell ref="AD868:AE868"/>
    <mergeCell ref="E869:Q869"/>
    <mergeCell ref="R869:T869"/>
    <mergeCell ref="V869:W869"/>
    <mergeCell ref="X869:Z869"/>
    <mergeCell ref="AA869:AC869"/>
    <mergeCell ref="AD869:AE869"/>
    <mergeCell ref="E870:Q870"/>
    <mergeCell ref="R870:T870"/>
    <mergeCell ref="V870:W870"/>
    <mergeCell ref="X870:Z870"/>
    <mergeCell ref="AA870:AC870"/>
    <mergeCell ref="AD870:AE870"/>
    <mergeCell ref="G871:Q871"/>
    <mergeCell ref="R871:T871"/>
    <mergeCell ref="V871:W871"/>
    <mergeCell ref="X871:Z871"/>
    <mergeCell ref="AA871:AC871"/>
    <mergeCell ref="AD871:AE871"/>
    <mergeCell ref="G872:Q872"/>
    <mergeCell ref="R872:T872"/>
    <mergeCell ref="V872:W872"/>
    <mergeCell ref="X872:Z872"/>
    <mergeCell ref="AA872:AC872"/>
    <mergeCell ref="AD872:AE872"/>
    <mergeCell ref="H873:Q873"/>
    <mergeCell ref="R873:T873"/>
    <mergeCell ref="V873:W873"/>
    <mergeCell ref="X873:Z873"/>
    <mergeCell ref="AA873:AC873"/>
    <mergeCell ref="AD873:AE873"/>
    <mergeCell ref="I874:Q874"/>
    <mergeCell ref="R874:T874"/>
    <mergeCell ref="V874:W874"/>
    <mergeCell ref="X874:Z874"/>
    <mergeCell ref="AA874:AC874"/>
    <mergeCell ref="AD874:AE874"/>
    <mergeCell ref="G875:Q875"/>
    <mergeCell ref="R875:T875"/>
    <mergeCell ref="V875:W875"/>
    <mergeCell ref="X875:Z875"/>
    <mergeCell ref="AA875:AC875"/>
    <mergeCell ref="AD875:AE875"/>
    <mergeCell ref="G876:Q876"/>
    <mergeCell ref="R876:T876"/>
    <mergeCell ref="V876:W876"/>
    <mergeCell ref="X876:Z876"/>
    <mergeCell ref="AA876:AC876"/>
    <mergeCell ref="AD876:AE876"/>
    <mergeCell ref="H877:Q877"/>
    <mergeCell ref="R877:T877"/>
    <mergeCell ref="V877:W877"/>
    <mergeCell ref="X877:Z877"/>
    <mergeCell ref="AA877:AC877"/>
    <mergeCell ref="AD877:AE877"/>
    <mergeCell ref="I878:Q878"/>
    <mergeCell ref="R878:T878"/>
    <mergeCell ref="V878:W878"/>
    <mergeCell ref="X878:Z878"/>
    <mergeCell ref="AA878:AC878"/>
    <mergeCell ref="AD878:AE878"/>
    <mergeCell ref="E879:Q879"/>
    <mergeCell ref="R879:T879"/>
    <mergeCell ref="V879:W879"/>
    <mergeCell ref="X879:Z879"/>
    <mergeCell ref="AA879:AC879"/>
    <mergeCell ref="AD879:AE879"/>
    <mergeCell ref="E880:Q880"/>
    <mergeCell ref="R880:T880"/>
    <mergeCell ref="V880:W880"/>
    <mergeCell ref="X880:Z880"/>
    <mergeCell ref="AA880:AC880"/>
    <mergeCell ref="AD880:AE880"/>
    <mergeCell ref="G881:Q881"/>
    <mergeCell ref="R881:T881"/>
    <mergeCell ref="V881:W881"/>
    <mergeCell ref="X881:Z881"/>
    <mergeCell ref="AA881:AC881"/>
    <mergeCell ref="AD881:AE881"/>
    <mergeCell ref="G882:Q882"/>
    <mergeCell ref="R882:T882"/>
    <mergeCell ref="V882:W882"/>
    <mergeCell ref="X882:Z882"/>
    <mergeCell ref="AA882:AC882"/>
    <mergeCell ref="AD882:AE882"/>
    <mergeCell ref="H883:Q883"/>
    <mergeCell ref="R883:T883"/>
    <mergeCell ref="V883:W883"/>
    <mergeCell ref="X883:Z883"/>
    <mergeCell ref="AA883:AC883"/>
    <mergeCell ref="AD883:AE883"/>
    <mergeCell ref="I884:Q884"/>
    <mergeCell ref="R884:T884"/>
    <mergeCell ref="V884:W884"/>
    <mergeCell ref="X884:Z884"/>
    <mergeCell ref="AA884:AC884"/>
    <mergeCell ref="AD884:AE884"/>
    <mergeCell ref="C885:Q885"/>
    <mergeCell ref="R885:T885"/>
    <mergeCell ref="V885:W885"/>
    <mergeCell ref="X885:Z885"/>
    <mergeCell ref="AA885:AC885"/>
    <mergeCell ref="AD885:AE885"/>
    <mergeCell ref="E886:Q886"/>
    <mergeCell ref="R886:T886"/>
    <mergeCell ref="V886:W886"/>
    <mergeCell ref="X886:Z886"/>
    <mergeCell ref="AA886:AC886"/>
    <mergeCell ref="AD886:AE886"/>
    <mergeCell ref="E887:Q887"/>
    <mergeCell ref="R887:T887"/>
    <mergeCell ref="V887:W887"/>
    <mergeCell ref="X887:Z887"/>
    <mergeCell ref="AA887:AC887"/>
    <mergeCell ref="AD887:AE887"/>
    <mergeCell ref="G888:Q888"/>
    <mergeCell ref="R888:T888"/>
    <mergeCell ref="V888:W888"/>
    <mergeCell ref="X888:Z888"/>
    <mergeCell ref="AA888:AC888"/>
    <mergeCell ref="AD888:AE888"/>
    <mergeCell ref="G889:Q889"/>
    <mergeCell ref="R889:T889"/>
    <mergeCell ref="V889:W889"/>
    <mergeCell ref="X889:Z889"/>
    <mergeCell ref="AA889:AC889"/>
    <mergeCell ref="AD889:AE889"/>
    <mergeCell ref="H890:Q890"/>
    <mergeCell ref="R890:T890"/>
    <mergeCell ref="V890:W890"/>
    <mergeCell ref="X890:Z890"/>
    <mergeCell ref="AA890:AC890"/>
    <mergeCell ref="AD890:AE890"/>
    <mergeCell ref="I891:Q891"/>
    <mergeCell ref="R891:T891"/>
    <mergeCell ref="V891:W891"/>
    <mergeCell ref="X891:Z891"/>
    <mergeCell ref="AA891:AC891"/>
    <mergeCell ref="AD891:AE891"/>
    <mergeCell ref="H892:Q892"/>
    <mergeCell ref="R892:T892"/>
    <mergeCell ref="V892:W892"/>
    <mergeCell ref="X892:Z892"/>
    <mergeCell ref="AA892:AC892"/>
    <mergeCell ref="AD892:AE892"/>
    <mergeCell ref="I893:Q893"/>
    <mergeCell ref="R893:T893"/>
    <mergeCell ref="V893:W893"/>
    <mergeCell ref="X893:Z893"/>
    <mergeCell ref="AA893:AC893"/>
    <mergeCell ref="AD893:AE893"/>
    <mergeCell ref="G894:Q894"/>
    <mergeCell ref="R894:T894"/>
    <mergeCell ref="V894:W894"/>
    <mergeCell ref="X894:Z894"/>
    <mergeCell ref="AA894:AC894"/>
    <mergeCell ref="AD894:AE894"/>
    <mergeCell ref="H895:Q895"/>
    <mergeCell ref="R895:T895"/>
    <mergeCell ref="V895:W895"/>
    <mergeCell ref="X895:Z895"/>
    <mergeCell ref="AA895:AC895"/>
    <mergeCell ref="AD895:AE895"/>
    <mergeCell ref="I896:Q896"/>
    <mergeCell ref="R896:T896"/>
    <mergeCell ref="V896:W896"/>
    <mergeCell ref="X896:Z896"/>
    <mergeCell ref="AA896:AC896"/>
    <mergeCell ref="AD896:AE896"/>
    <mergeCell ref="H897:Q897"/>
    <mergeCell ref="R897:T897"/>
    <mergeCell ref="V897:W897"/>
    <mergeCell ref="X897:Z897"/>
    <mergeCell ref="AA897:AC897"/>
    <mergeCell ref="AD897:AE897"/>
    <mergeCell ref="I898:Q898"/>
    <mergeCell ref="R898:T898"/>
    <mergeCell ref="V898:W898"/>
    <mergeCell ref="X898:Z898"/>
    <mergeCell ref="AA898:AC898"/>
    <mergeCell ref="AD898:AE898"/>
    <mergeCell ref="H899:Q899"/>
    <mergeCell ref="R899:T899"/>
    <mergeCell ref="V899:W899"/>
    <mergeCell ref="X899:Z899"/>
    <mergeCell ref="AA899:AC899"/>
    <mergeCell ref="AD899:AE899"/>
    <mergeCell ref="I900:Q900"/>
    <mergeCell ref="R900:T900"/>
    <mergeCell ref="V900:W900"/>
    <mergeCell ref="X900:Z900"/>
    <mergeCell ref="AA900:AC900"/>
    <mergeCell ref="AD900:AE900"/>
    <mergeCell ref="H901:Q901"/>
    <mergeCell ref="R901:T901"/>
    <mergeCell ref="V901:W901"/>
    <mergeCell ref="X901:Z901"/>
    <mergeCell ref="AA901:AC901"/>
    <mergeCell ref="AD901:AE901"/>
    <mergeCell ref="I902:Q902"/>
    <mergeCell ref="R902:T902"/>
    <mergeCell ref="V902:W902"/>
    <mergeCell ref="X902:Z902"/>
    <mergeCell ref="AA902:AC902"/>
    <mergeCell ref="AD902:AE902"/>
    <mergeCell ref="I903:Q903"/>
    <mergeCell ref="R903:T903"/>
    <mergeCell ref="V903:W903"/>
    <mergeCell ref="X903:Z903"/>
    <mergeCell ref="AA903:AC903"/>
    <mergeCell ref="AD903:AE903"/>
    <mergeCell ref="E904:Q904"/>
    <mergeCell ref="R904:T904"/>
    <mergeCell ref="V904:W904"/>
    <mergeCell ref="X904:Z904"/>
    <mergeCell ref="AA904:AC904"/>
    <mergeCell ref="AD904:AE904"/>
    <mergeCell ref="G905:Q905"/>
    <mergeCell ref="R905:T905"/>
    <mergeCell ref="V905:W905"/>
    <mergeCell ref="X905:Z905"/>
    <mergeCell ref="AA905:AC905"/>
    <mergeCell ref="AD905:AE905"/>
    <mergeCell ref="G906:Q906"/>
    <mergeCell ref="R906:T906"/>
    <mergeCell ref="V906:W906"/>
    <mergeCell ref="X906:Z906"/>
    <mergeCell ref="AA906:AC906"/>
    <mergeCell ref="AD906:AE906"/>
    <mergeCell ref="H907:Q907"/>
    <mergeCell ref="R907:T907"/>
    <mergeCell ref="V907:W907"/>
    <mergeCell ref="X907:Z907"/>
    <mergeCell ref="AA907:AC907"/>
    <mergeCell ref="AD907:AE907"/>
    <mergeCell ref="I908:Q908"/>
    <mergeCell ref="R908:T908"/>
    <mergeCell ref="V908:W908"/>
    <mergeCell ref="X908:Z908"/>
    <mergeCell ref="AA908:AC908"/>
    <mergeCell ref="AD908:AE908"/>
    <mergeCell ref="E909:Q909"/>
    <mergeCell ref="R909:T909"/>
    <mergeCell ref="V909:W909"/>
    <mergeCell ref="X909:Z909"/>
    <mergeCell ref="AA909:AC909"/>
    <mergeCell ref="AD909:AE909"/>
    <mergeCell ref="E910:Q910"/>
    <mergeCell ref="R910:T910"/>
    <mergeCell ref="V910:W910"/>
    <mergeCell ref="X910:Z910"/>
    <mergeCell ref="AA910:AC910"/>
    <mergeCell ref="AD910:AE910"/>
    <mergeCell ref="G911:Q911"/>
    <mergeCell ref="R911:T911"/>
    <mergeCell ref="V911:W911"/>
    <mergeCell ref="X911:Z911"/>
    <mergeCell ref="AA911:AC911"/>
    <mergeCell ref="AD911:AE911"/>
    <mergeCell ref="G912:Q912"/>
    <mergeCell ref="R912:T912"/>
    <mergeCell ref="V912:W912"/>
    <mergeCell ref="X912:Z912"/>
    <mergeCell ref="AA912:AC912"/>
    <mergeCell ref="AD912:AE912"/>
    <mergeCell ref="H913:Q913"/>
    <mergeCell ref="R913:T913"/>
    <mergeCell ref="V913:W913"/>
    <mergeCell ref="X913:Z913"/>
    <mergeCell ref="AA913:AC913"/>
    <mergeCell ref="AD913:AE913"/>
    <mergeCell ref="I914:Q914"/>
    <mergeCell ref="R914:T914"/>
    <mergeCell ref="V914:W914"/>
    <mergeCell ref="X914:Z914"/>
    <mergeCell ref="AA914:AC914"/>
    <mergeCell ref="AD914:AE914"/>
    <mergeCell ref="G915:Q915"/>
    <mergeCell ref="R915:T915"/>
    <mergeCell ref="V915:W915"/>
    <mergeCell ref="X915:Z915"/>
    <mergeCell ref="AA915:AC915"/>
    <mergeCell ref="AD915:AE915"/>
    <mergeCell ref="H916:Q916"/>
    <mergeCell ref="R916:T916"/>
    <mergeCell ref="V916:W916"/>
    <mergeCell ref="X916:Z916"/>
    <mergeCell ref="AA916:AC916"/>
    <mergeCell ref="AD916:AE916"/>
    <mergeCell ref="I917:Q917"/>
    <mergeCell ref="R917:T917"/>
    <mergeCell ref="V917:W917"/>
    <mergeCell ref="X917:Z917"/>
    <mergeCell ref="AA917:AC917"/>
    <mergeCell ref="AD917:AE917"/>
    <mergeCell ref="G918:Q918"/>
    <mergeCell ref="R918:T918"/>
    <mergeCell ref="V918:W918"/>
    <mergeCell ref="X918:Z918"/>
    <mergeCell ref="AA918:AC918"/>
    <mergeCell ref="AD918:AE918"/>
    <mergeCell ref="H919:Q919"/>
    <mergeCell ref="R919:T919"/>
    <mergeCell ref="V919:W919"/>
    <mergeCell ref="X919:Z919"/>
    <mergeCell ref="AA919:AC919"/>
    <mergeCell ref="AD919:AE919"/>
    <mergeCell ref="I920:Q920"/>
    <mergeCell ref="R920:T920"/>
    <mergeCell ref="V920:W920"/>
    <mergeCell ref="X920:Z920"/>
    <mergeCell ref="AA920:AC920"/>
    <mergeCell ref="AD920:AE920"/>
    <mergeCell ref="I921:Q921"/>
    <mergeCell ref="R921:T921"/>
    <mergeCell ref="V921:W921"/>
    <mergeCell ref="X921:Z921"/>
    <mergeCell ref="AA921:AC921"/>
    <mergeCell ref="AD921:AE921"/>
    <mergeCell ref="C922:Q922"/>
    <mergeCell ref="R922:T922"/>
    <mergeCell ref="V922:W922"/>
    <mergeCell ref="X922:Z922"/>
    <mergeCell ref="AA922:AC922"/>
    <mergeCell ref="AD922:AE922"/>
    <mergeCell ref="E923:Q923"/>
    <mergeCell ref="R923:T923"/>
    <mergeCell ref="V923:W923"/>
    <mergeCell ref="X923:Z923"/>
    <mergeCell ref="AA923:AC923"/>
    <mergeCell ref="AD923:AE923"/>
    <mergeCell ref="E924:Q924"/>
    <mergeCell ref="R924:T924"/>
    <mergeCell ref="V924:W924"/>
    <mergeCell ref="X924:Z924"/>
    <mergeCell ref="AA924:AC924"/>
    <mergeCell ref="AD924:AE924"/>
    <mergeCell ref="G925:Q925"/>
    <mergeCell ref="R925:T925"/>
    <mergeCell ref="V925:W925"/>
    <mergeCell ref="X925:Z925"/>
    <mergeCell ref="AA925:AC925"/>
    <mergeCell ref="AD925:AE925"/>
    <mergeCell ref="G926:Q926"/>
    <mergeCell ref="R926:T926"/>
    <mergeCell ref="V926:W926"/>
    <mergeCell ref="X926:Z926"/>
    <mergeCell ref="AA926:AC926"/>
    <mergeCell ref="AD926:AE926"/>
    <mergeCell ref="H927:Q927"/>
    <mergeCell ref="R927:T927"/>
    <mergeCell ref="V927:W927"/>
    <mergeCell ref="X927:Z927"/>
    <mergeCell ref="AA927:AC927"/>
    <mergeCell ref="AD927:AE927"/>
    <mergeCell ref="I928:Q928"/>
    <mergeCell ref="R928:T928"/>
    <mergeCell ref="V928:W928"/>
    <mergeCell ref="X928:Z928"/>
    <mergeCell ref="AA928:AC928"/>
    <mergeCell ref="AD928:AE928"/>
    <mergeCell ref="G929:Q929"/>
    <mergeCell ref="R929:T929"/>
    <mergeCell ref="V929:W929"/>
    <mergeCell ref="X929:Z929"/>
    <mergeCell ref="AA929:AC929"/>
    <mergeCell ref="AD929:AE929"/>
    <mergeCell ref="H930:Q930"/>
    <mergeCell ref="R930:T930"/>
    <mergeCell ref="V930:W930"/>
    <mergeCell ref="X930:Z930"/>
    <mergeCell ref="AA930:AC930"/>
    <mergeCell ref="AD930:AE930"/>
    <mergeCell ref="I931:Q931"/>
    <mergeCell ref="R931:T931"/>
    <mergeCell ref="V931:W931"/>
    <mergeCell ref="X931:Z931"/>
    <mergeCell ref="AA931:AC931"/>
    <mergeCell ref="AD931:AE931"/>
    <mergeCell ref="E932:Q932"/>
    <mergeCell ref="R932:T932"/>
    <mergeCell ref="V932:W932"/>
    <mergeCell ref="X932:Z932"/>
    <mergeCell ref="AA932:AC932"/>
    <mergeCell ref="AD932:AE932"/>
    <mergeCell ref="E933:Q933"/>
    <mergeCell ref="R933:T933"/>
    <mergeCell ref="V933:W933"/>
    <mergeCell ref="X933:Z933"/>
    <mergeCell ref="AA933:AC933"/>
    <mergeCell ref="AD933:AE933"/>
    <mergeCell ref="G934:Q934"/>
    <mergeCell ref="R934:T934"/>
    <mergeCell ref="V934:W934"/>
    <mergeCell ref="X934:Z934"/>
    <mergeCell ref="AA934:AC934"/>
    <mergeCell ref="AD934:AE934"/>
    <mergeCell ref="G935:Q935"/>
    <mergeCell ref="R935:T935"/>
    <mergeCell ref="V935:W935"/>
    <mergeCell ref="X935:Z935"/>
    <mergeCell ref="AA935:AC935"/>
    <mergeCell ref="AD935:AE935"/>
    <mergeCell ref="H936:Q936"/>
    <mergeCell ref="R936:T936"/>
    <mergeCell ref="V936:W936"/>
    <mergeCell ref="X936:Z936"/>
    <mergeCell ref="AA936:AC936"/>
    <mergeCell ref="AD936:AE936"/>
    <mergeCell ref="I937:Q937"/>
    <mergeCell ref="R937:T937"/>
    <mergeCell ref="V937:W937"/>
    <mergeCell ref="X937:Z937"/>
    <mergeCell ref="AA937:AC937"/>
    <mergeCell ref="AD937:AE937"/>
    <mergeCell ref="B938:Q938"/>
    <mergeCell ref="R938:T938"/>
    <mergeCell ref="V938:W938"/>
    <mergeCell ref="X938:Z938"/>
    <mergeCell ref="AA938:AC938"/>
    <mergeCell ref="AD938:AE938"/>
    <mergeCell ref="C939:Q939"/>
    <mergeCell ref="R939:T939"/>
    <mergeCell ref="V939:W939"/>
    <mergeCell ref="X939:Z939"/>
    <mergeCell ref="AA939:AC939"/>
    <mergeCell ref="AD939:AE939"/>
    <mergeCell ref="E940:Q940"/>
    <mergeCell ref="R940:T940"/>
    <mergeCell ref="V940:W940"/>
    <mergeCell ref="X940:Z940"/>
    <mergeCell ref="AA940:AC940"/>
    <mergeCell ref="AD940:AE940"/>
    <mergeCell ref="E941:Q941"/>
    <mergeCell ref="R941:T941"/>
    <mergeCell ref="V941:W941"/>
    <mergeCell ref="X941:Z941"/>
    <mergeCell ref="AA941:AC941"/>
    <mergeCell ref="AD941:AE941"/>
    <mergeCell ref="G942:Q942"/>
    <mergeCell ref="R942:T942"/>
    <mergeCell ref="V942:W942"/>
    <mergeCell ref="X942:Z942"/>
    <mergeCell ref="AA942:AC942"/>
    <mergeCell ref="AD942:AE942"/>
    <mergeCell ref="G943:Q943"/>
    <mergeCell ref="R943:T943"/>
    <mergeCell ref="V943:W943"/>
    <mergeCell ref="X943:Z943"/>
    <mergeCell ref="AA943:AC943"/>
    <mergeCell ref="AD943:AE943"/>
    <mergeCell ref="H944:Q944"/>
    <mergeCell ref="R944:T944"/>
    <mergeCell ref="V944:W944"/>
    <mergeCell ref="X944:Z944"/>
    <mergeCell ref="AA944:AC944"/>
    <mergeCell ref="AD944:AE944"/>
    <mergeCell ref="I945:Q945"/>
    <mergeCell ref="R945:T945"/>
    <mergeCell ref="V945:W945"/>
    <mergeCell ref="X945:Z945"/>
    <mergeCell ref="AA945:AC945"/>
    <mergeCell ref="AD945:AE945"/>
    <mergeCell ref="E946:Q946"/>
    <mergeCell ref="R946:T946"/>
    <mergeCell ref="V946:W946"/>
    <mergeCell ref="X946:Z946"/>
    <mergeCell ref="AA946:AC946"/>
    <mergeCell ref="AD946:AE946"/>
    <mergeCell ref="G947:Q947"/>
    <mergeCell ref="R947:T947"/>
    <mergeCell ref="V947:W947"/>
    <mergeCell ref="X947:Z947"/>
    <mergeCell ref="AA947:AC947"/>
    <mergeCell ref="AD947:AE947"/>
    <mergeCell ref="G948:Q948"/>
    <mergeCell ref="R948:T948"/>
    <mergeCell ref="V948:W948"/>
    <mergeCell ref="X948:Z948"/>
    <mergeCell ref="AA948:AC948"/>
    <mergeCell ref="AD948:AE948"/>
    <mergeCell ref="H949:Q949"/>
    <mergeCell ref="R949:T949"/>
    <mergeCell ref="V949:W949"/>
    <mergeCell ref="X949:Z949"/>
    <mergeCell ref="AA949:AC949"/>
    <mergeCell ref="AD949:AE949"/>
    <mergeCell ref="I950:Q950"/>
    <mergeCell ref="R950:T950"/>
    <mergeCell ref="V950:W950"/>
    <mergeCell ref="X950:Z950"/>
    <mergeCell ref="AA950:AC950"/>
    <mergeCell ref="AD950:AE950"/>
    <mergeCell ref="G951:Q951"/>
    <mergeCell ref="R951:T951"/>
    <mergeCell ref="V951:W951"/>
    <mergeCell ref="X951:Z951"/>
    <mergeCell ref="AA951:AC951"/>
    <mergeCell ref="AD951:AE951"/>
    <mergeCell ref="H952:Q952"/>
    <mergeCell ref="R952:T952"/>
    <mergeCell ref="V952:W952"/>
    <mergeCell ref="X952:Z952"/>
    <mergeCell ref="AA952:AC952"/>
    <mergeCell ref="AD952:AE952"/>
    <mergeCell ref="I953:Q953"/>
    <mergeCell ref="R953:T953"/>
    <mergeCell ref="V953:W953"/>
    <mergeCell ref="X953:Z953"/>
    <mergeCell ref="AA953:AC953"/>
    <mergeCell ref="AD953:AE953"/>
    <mergeCell ref="E954:Q954"/>
    <mergeCell ref="R954:T954"/>
    <mergeCell ref="V954:W954"/>
    <mergeCell ref="X954:Z954"/>
    <mergeCell ref="AA954:AC954"/>
    <mergeCell ref="AD954:AE954"/>
    <mergeCell ref="G955:Q955"/>
    <mergeCell ref="R955:T955"/>
    <mergeCell ref="V955:W955"/>
    <mergeCell ref="X955:Z955"/>
    <mergeCell ref="AA955:AC955"/>
    <mergeCell ref="AD955:AE955"/>
    <mergeCell ref="G956:Q956"/>
    <mergeCell ref="R956:T956"/>
    <mergeCell ref="V956:W956"/>
    <mergeCell ref="X956:Z956"/>
    <mergeCell ref="AA956:AC956"/>
    <mergeCell ref="AD956:AE956"/>
    <mergeCell ref="H957:Q957"/>
    <mergeCell ref="R957:T957"/>
    <mergeCell ref="V957:W957"/>
    <mergeCell ref="X957:Z957"/>
    <mergeCell ref="AA957:AC957"/>
    <mergeCell ref="AD957:AE957"/>
    <mergeCell ref="I958:Q958"/>
    <mergeCell ref="R958:T958"/>
    <mergeCell ref="V958:W958"/>
    <mergeCell ref="X958:Z958"/>
    <mergeCell ref="AA958:AC958"/>
    <mergeCell ref="AD958:AE958"/>
    <mergeCell ref="G959:Q959"/>
    <mergeCell ref="R959:T959"/>
    <mergeCell ref="V959:W959"/>
    <mergeCell ref="X959:Z959"/>
    <mergeCell ref="AA959:AC959"/>
    <mergeCell ref="AD959:AE959"/>
    <mergeCell ref="G960:Q960"/>
    <mergeCell ref="R960:T960"/>
    <mergeCell ref="V960:W960"/>
    <mergeCell ref="X960:Z960"/>
    <mergeCell ref="AA960:AC960"/>
    <mergeCell ref="AD960:AE960"/>
    <mergeCell ref="H961:Q961"/>
    <mergeCell ref="R961:T961"/>
    <mergeCell ref="V961:W961"/>
    <mergeCell ref="X961:Z961"/>
    <mergeCell ref="AA961:AC961"/>
    <mergeCell ref="AD961:AE961"/>
    <mergeCell ref="I962:Q962"/>
    <mergeCell ref="R962:T962"/>
    <mergeCell ref="V962:W962"/>
    <mergeCell ref="X962:Z962"/>
    <mergeCell ref="AA962:AC962"/>
    <mergeCell ref="AD962:AE962"/>
    <mergeCell ref="G963:Q963"/>
    <mergeCell ref="R963:T963"/>
    <mergeCell ref="V963:W963"/>
    <mergeCell ref="X963:Z963"/>
    <mergeCell ref="AA963:AC963"/>
    <mergeCell ref="AD963:AE963"/>
    <mergeCell ref="G964:Q964"/>
    <mergeCell ref="R964:T964"/>
    <mergeCell ref="V964:W964"/>
    <mergeCell ref="X964:Z964"/>
    <mergeCell ref="AA964:AC964"/>
    <mergeCell ref="AD964:AE964"/>
    <mergeCell ref="H965:Q965"/>
    <mergeCell ref="R965:T965"/>
    <mergeCell ref="V965:W965"/>
    <mergeCell ref="X965:Z965"/>
    <mergeCell ref="AA965:AC965"/>
    <mergeCell ref="AD965:AE965"/>
    <mergeCell ref="I966:Q966"/>
    <mergeCell ref="R966:T966"/>
    <mergeCell ref="V966:W966"/>
    <mergeCell ref="X966:Z966"/>
    <mergeCell ref="AA966:AC966"/>
    <mergeCell ref="AD966:AE966"/>
    <mergeCell ref="E967:Q967"/>
    <mergeCell ref="R967:T967"/>
    <mergeCell ref="V967:W967"/>
    <mergeCell ref="X967:Z967"/>
    <mergeCell ref="AA967:AC967"/>
    <mergeCell ref="AD967:AE967"/>
    <mergeCell ref="G968:Q968"/>
    <mergeCell ref="R968:T968"/>
    <mergeCell ref="V968:W968"/>
    <mergeCell ref="X968:Z968"/>
    <mergeCell ref="AA968:AC968"/>
    <mergeCell ref="AD968:AE968"/>
    <mergeCell ref="G969:Q969"/>
    <mergeCell ref="R969:T969"/>
    <mergeCell ref="V969:W969"/>
    <mergeCell ref="X969:Z969"/>
    <mergeCell ref="AA969:AC969"/>
    <mergeCell ref="AD969:AE969"/>
    <mergeCell ref="H970:Q970"/>
    <mergeCell ref="R970:T970"/>
    <mergeCell ref="V970:W970"/>
    <mergeCell ref="X970:Z970"/>
    <mergeCell ref="AA970:AC970"/>
    <mergeCell ref="AD970:AE970"/>
    <mergeCell ref="I971:Q971"/>
    <mergeCell ref="R971:T971"/>
    <mergeCell ref="V971:W971"/>
    <mergeCell ref="X971:Z971"/>
    <mergeCell ref="AA971:AC971"/>
    <mergeCell ref="AD971:AE971"/>
    <mergeCell ref="E972:Q972"/>
    <mergeCell ref="R972:T972"/>
    <mergeCell ref="V972:W972"/>
    <mergeCell ref="X972:Z972"/>
    <mergeCell ref="AA972:AC972"/>
    <mergeCell ref="AD972:AE972"/>
    <mergeCell ref="G973:Q973"/>
    <mergeCell ref="R973:T973"/>
    <mergeCell ref="V973:W973"/>
    <mergeCell ref="X973:Z973"/>
    <mergeCell ref="AA973:AC973"/>
    <mergeCell ref="AD973:AE973"/>
    <mergeCell ref="G974:Q974"/>
    <mergeCell ref="R974:T974"/>
    <mergeCell ref="V974:W974"/>
    <mergeCell ref="X974:Z974"/>
    <mergeCell ref="AA974:AC974"/>
    <mergeCell ref="AD974:AE974"/>
    <mergeCell ref="H975:Q975"/>
    <mergeCell ref="R975:T975"/>
    <mergeCell ref="V975:W975"/>
    <mergeCell ref="X975:Z975"/>
    <mergeCell ref="AA975:AC975"/>
    <mergeCell ref="AD975:AE975"/>
    <mergeCell ref="I976:Q976"/>
    <mergeCell ref="R976:T976"/>
    <mergeCell ref="V976:W976"/>
    <mergeCell ref="X976:Z976"/>
    <mergeCell ref="AA976:AC976"/>
    <mergeCell ref="AD976:AE976"/>
    <mergeCell ref="E977:Q977"/>
    <mergeCell ref="R977:T977"/>
    <mergeCell ref="V977:W977"/>
    <mergeCell ref="X977:Z977"/>
    <mergeCell ref="AA977:AC977"/>
    <mergeCell ref="AD977:AE977"/>
    <mergeCell ref="G978:Q978"/>
    <mergeCell ref="R978:T978"/>
    <mergeCell ref="V978:W978"/>
    <mergeCell ref="X978:Z978"/>
    <mergeCell ref="AA978:AC978"/>
    <mergeCell ref="AD978:AE978"/>
    <mergeCell ref="G979:Q979"/>
    <mergeCell ref="R979:T979"/>
    <mergeCell ref="V979:W979"/>
    <mergeCell ref="X979:Z979"/>
    <mergeCell ref="AA979:AC979"/>
    <mergeCell ref="AD979:AE979"/>
    <mergeCell ref="H980:Q980"/>
    <mergeCell ref="R980:T980"/>
    <mergeCell ref="V980:W980"/>
    <mergeCell ref="X980:Z980"/>
    <mergeCell ref="AA980:AC980"/>
    <mergeCell ref="AD980:AE980"/>
    <mergeCell ref="I981:Q981"/>
    <mergeCell ref="R981:T981"/>
    <mergeCell ref="V981:W981"/>
    <mergeCell ref="X981:Z981"/>
    <mergeCell ref="AA981:AC981"/>
    <mergeCell ref="AD981:AE981"/>
    <mergeCell ref="G982:Q982"/>
    <mergeCell ref="R982:T982"/>
    <mergeCell ref="V982:W982"/>
    <mergeCell ref="X982:Z982"/>
    <mergeCell ref="AA982:AC982"/>
    <mergeCell ref="AD982:AE982"/>
    <mergeCell ref="H983:Q983"/>
    <mergeCell ref="R983:T983"/>
    <mergeCell ref="V983:W983"/>
    <mergeCell ref="X983:Z983"/>
    <mergeCell ref="AA983:AC983"/>
    <mergeCell ref="AD983:AE983"/>
    <mergeCell ref="I984:Q984"/>
    <mergeCell ref="R984:T984"/>
    <mergeCell ref="V984:W984"/>
    <mergeCell ref="X984:Z984"/>
    <mergeCell ref="AA984:AC984"/>
    <mergeCell ref="AD984:AE984"/>
    <mergeCell ref="E985:Q985"/>
    <mergeCell ref="R985:T985"/>
    <mergeCell ref="V985:W985"/>
    <mergeCell ref="X985:Z985"/>
    <mergeCell ref="AA985:AC985"/>
    <mergeCell ref="AD985:AE985"/>
    <mergeCell ref="E986:Q986"/>
    <mergeCell ref="R986:T986"/>
    <mergeCell ref="V986:W986"/>
    <mergeCell ref="X986:Z986"/>
    <mergeCell ref="AA986:AC986"/>
    <mergeCell ref="AD986:AE986"/>
    <mergeCell ref="G987:Q987"/>
    <mergeCell ref="R987:T987"/>
    <mergeCell ref="V987:W987"/>
    <mergeCell ref="X987:Z987"/>
    <mergeCell ref="AA987:AC987"/>
    <mergeCell ref="AD987:AE987"/>
    <mergeCell ref="G988:Q988"/>
    <mergeCell ref="R988:T988"/>
    <mergeCell ref="V988:W988"/>
    <mergeCell ref="X988:Z988"/>
    <mergeCell ref="AA988:AC988"/>
    <mergeCell ref="AD988:AE988"/>
    <mergeCell ref="H989:Q989"/>
    <mergeCell ref="R989:T989"/>
    <mergeCell ref="V989:W989"/>
    <mergeCell ref="X989:Z989"/>
    <mergeCell ref="AA989:AC989"/>
    <mergeCell ref="AD989:AE989"/>
    <mergeCell ref="I990:Q990"/>
    <mergeCell ref="R990:T990"/>
    <mergeCell ref="V990:W990"/>
    <mergeCell ref="X990:Z990"/>
    <mergeCell ref="AA990:AC990"/>
    <mergeCell ref="AD990:AE990"/>
    <mergeCell ref="E991:Q991"/>
    <mergeCell ref="R991:T991"/>
    <mergeCell ref="V991:W991"/>
    <mergeCell ref="X991:Z991"/>
    <mergeCell ref="AA991:AC991"/>
    <mergeCell ref="AD991:AE991"/>
    <mergeCell ref="G992:Q992"/>
    <mergeCell ref="R992:T992"/>
    <mergeCell ref="V992:W992"/>
    <mergeCell ref="X992:Z992"/>
    <mergeCell ref="AA992:AC992"/>
    <mergeCell ref="AD992:AE992"/>
    <mergeCell ref="G993:Q993"/>
    <mergeCell ref="R993:T993"/>
    <mergeCell ref="V993:W993"/>
    <mergeCell ref="X993:Z993"/>
    <mergeCell ref="AA993:AC993"/>
    <mergeCell ref="AD993:AE993"/>
    <mergeCell ref="H994:Q994"/>
    <mergeCell ref="R994:T994"/>
    <mergeCell ref="V994:W994"/>
    <mergeCell ref="X994:Z994"/>
    <mergeCell ref="AA994:AC994"/>
    <mergeCell ref="AD994:AE994"/>
    <mergeCell ref="I995:Q995"/>
    <mergeCell ref="R995:T995"/>
    <mergeCell ref="V995:W995"/>
    <mergeCell ref="X995:Z995"/>
    <mergeCell ref="AA995:AC995"/>
    <mergeCell ref="AD995:AE995"/>
    <mergeCell ref="E996:Q996"/>
    <mergeCell ref="R996:T996"/>
    <mergeCell ref="V996:W996"/>
    <mergeCell ref="X996:Z996"/>
    <mergeCell ref="AA996:AC996"/>
    <mergeCell ref="AD996:AE996"/>
    <mergeCell ref="E997:Q997"/>
    <mergeCell ref="R997:T997"/>
    <mergeCell ref="V997:W997"/>
    <mergeCell ref="X997:Z997"/>
    <mergeCell ref="AA997:AC997"/>
    <mergeCell ref="AD997:AE997"/>
    <mergeCell ref="G998:Q998"/>
    <mergeCell ref="R998:T998"/>
    <mergeCell ref="V998:W998"/>
    <mergeCell ref="X998:Z998"/>
    <mergeCell ref="AA998:AC998"/>
    <mergeCell ref="AD998:AE998"/>
    <mergeCell ref="G999:Q999"/>
    <mergeCell ref="R999:T999"/>
    <mergeCell ref="V999:W999"/>
    <mergeCell ref="X999:Z999"/>
    <mergeCell ref="AA999:AC999"/>
    <mergeCell ref="AD999:AE999"/>
    <mergeCell ref="H1000:Q1000"/>
    <mergeCell ref="R1000:T1000"/>
    <mergeCell ref="V1000:W1000"/>
    <mergeCell ref="X1000:Z1000"/>
    <mergeCell ref="AA1000:AC1000"/>
    <mergeCell ref="AD1000:AE1000"/>
    <mergeCell ref="I1001:Q1001"/>
    <mergeCell ref="R1001:T1001"/>
    <mergeCell ref="V1001:W1001"/>
    <mergeCell ref="X1001:Z1001"/>
    <mergeCell ref="AA1001:AC1001"/>
    <mergeCell ref="AD1001:AE1001"/>
    <mergeCell ref="G1002:Q1002"/>
    <mergeCell ref="R1002:T1002"/>
    <mergeCell ref="V1002:W1002"/>
    <mergeCell ref="X1002:Z1002"/>
    <mergeCell ref="AA1002:AC1002"/>
    <mergeCell ref="AD1002:AE1002"/>
    <mergeCell ref="H1003:Q1003"/>
    <mergeCell ref="R1003:T1003"/>
    <mergeCell ref="V1003:W1003"/>
    <mergeCell ref="X1003:Z1003"/>
    <mergeCell ref="AA1003:AC1003"/>
    <mergeCell ref="AD1003:AE1003"/>
    <mergeCell ref="I1004:Q1004"/>
    <mergeCell ref="R1004:T1004"/>
    <mergeCell ref="V1004:W1004"/>
    <mergeCell ref="X1004:Z1004"/>
    <mergeCell ref="AA1004:AC1004"/>
    <mergeCell ref="AD1004:AE1004"/>
    <mergeCell ref="B1005:Q1005"/>
    <mergeCell ref="R1005:T1005"/>
    <mergeCell ref="V1005:W1005"/>
    <mergeCell ref="X1005:Z1005"/>
    <mergeCell ref="AA1005:AC1005"/>
    <mergeCell ref="AD1005:AE1005"/>
    <mergeCell ref="C1006:Q1006"/>
    <mergeCell ref="R1006:T1006"/>
    <mergeCell ref="V1006:W1006"/>
    <mergeCell ref="X1006:Z1006"/>
    <mergeCell ref="AA1006:AC1006"/>
    <mergeCell ref="AD1006:AE1006"/>
    <mergeCell ref="E1007:Q1007"/>
    <mergeCell ref="R1007:T1007"/>
    <mergeCell ref="V1007:W1007"/>
    <mergeCell ref="X1007:Z1007"/>
    <mergeCell ref="AA1007:AC1007"/>
    <mergeCell ref="AD1007:AE1007"/>
    <mergeCell ref="E1008:Q1008"/>
    <mergeCell ref="R1008:T1008"/>
    <mergeCell ref="V1008:W1008"/>
    <mergeCell ref="X1008:Z1008"/>
    <mergeCell ref="AA1008:AC1008"/>
    <mergeCell ref="AD1008:AE1008"/>
    <mergeCell ref="G1009:Q1009"/>
    <mergeCell ref="R1009:T1009"/>
    <mergeCell ref="V1009:W1009"/>
    <mergeCell ref="X1009:Z1009"/>
    <mergeCell ref="AA1009:AC1009"/>
    <mergeCell ref="AD1009:AE1009"/>
    <mergeCell ref="G1010:Q1010"/>
    <mergeCell ref="R1010:T1010"/>
    <mergeCell ref="V1010:W1010"/>
    <mergeCell ref="X1010:Z1010"/>
    <mergeCell ref="AA1010:AC1010"/>
    <mergeCell ref="AD1010:AE1010"/>
    <mergeCell ref="H1011:Q1011"/>
    <mergeCell ref="R1011:T1011"/>
    <mergeCell ref="V1011:W1011"/>
    <mergeCell ref="X1011:Z1011"/>
    <mergeCell ref="AA1011:AC1011"/>
    <mergeCell ref="AD1011:AE1011"/>
    <mergeCell ref="I1012:Q1012"/>
    <mergeCell ref="R1012:T1012"/>
    <mergeCell ref="V1012:W1012"/>
    <mergeCell ref="X1012:Z1012"/>
    <mergeCell ref="AA1012:AC1012"/>
    <mergeCell ref="AD1012:AE1012"/>
    <mergeCell ref="B1013:Q1013"/>
    <mergeCell ref="R1013:T1013"/>
    <mergeCell ref="V1013:W1013"/>
    <mergeCell ref="X1013:Z1013"/>
    <mergeCell ref="AA1013:AC1013"/>
    <mergeCell ref="AD1013:AE1013"/>
    <mergeCell ref="C1014:Q1014"/>
    <mergeCell ref="R1014:T1014"/>
    <mergeCell ref="V1014:W1014"/>
    <mergeCell ref="X1014:Z1014"/>
    <mergeCell ref="AA1014:AC1014"/>
    <mergeCell ref="AD1014:AE1014"/>
    <mergeCell ref="E1015:Q1015"/>
    <mergeCell ref="R1015:T1015"/>
    <mergeCell ref="V1015:W1015"/>
    <mergeCell ref="X1015:Z1015"/>
    <mergeCell ref="AA1015:AC1015"/>
    <mergeCell ref="AD1015:AE1015"/>
    <mergeCell ref="E1016:Q1016"/>
    <mergeCell ref="R1016:T1016"/>
    <mergeCell ref="V1016:W1016"/>
    <mergeCell ref="X1016:Z1016"/>
    <mergeCell ref="AA1016:AC1016"/>
    <mergeCell ref="AD1016:AE1016"/>
    <mergeCell ref="G1017:Q1017"/>
    <mergeCell ref="R1017:T1017"/>
    <mergeCell ref="V1017:W1017"/>
    <mergeCell ref="X1017:Z1017"/>
    <mergeCell ref="AA1017:AC1017"/>
    <mergeCell ref="AD1017:AE1017"/>
    <mergeCell ref="G1018:Q1018"/>
    <mergeCell ref="R1018:T1018"/>
    <mergeCell ref="V1018:W1018"/>
    <mergeCell ref="X1018:Z1018"/>
    <mergeCell ref="AA1018:AC1018"/>
    <mergeCell ref="AD1018:AE1018"/>
    <mergeCell ref="H1019:Q1019"/>
    <mergeCell ref="R1019:T1019"/>
    <mergeCell ref="V1019:W1019"/>
    <mergeCell ref="X1019:Z1019"/>
    <mergeCell ref="AA1019:AC1019"/>
    <mergeCell ref="AD1019:AE1019"/>
    <mergeCell ref="I1020:Q1020"/>
    <mergeCell ref="R1020:T1020"/>
    <mergeCell ref="V1020:W1020"/>
    <mergeCell ref="X1020:Z1020"/>
    <mergeCell ref="AA1020:AC1020"/>
    <mergeCell ref="AD1020:AE1020"/>
    <mergeCell ref="C1021:Q1021"/>
    <mergeCell ref="R1021:T1021"/>
    <mergeCell ref="V1021:W1021"/>
    <mergeCell ref="X1021:Z1021"/>
    <mergeCell ref="AA1021:AC1021"/>
    <mergeCell ref="AD1021:AE1021"/>
    <mergeCell ref="E1022:Q1022"/>
    <mergeCell ref="R1022:T1022"/>
    <mergeCell ref="V1022:W1022"/>
    <mergeCell ref="X1022:Z1022"/>
    <mergeCell ref="AA1022:AC1022"/>
    <mergeCell ref="AD1022:AE1022"/>
    <mergeCell ref="E1023:Q1023"/>
    <mergeCell ref="R1023:T1023"/>
    <mergeCell ref="V1023:W1023"/>
    <mergeCell ref="X1023:Z1023"/>
    <mergeCell ref="AA1023:AC1023"/>
    <mergeCell ref="AD1023:AE1023"/>
    <mergeCell ref="G1024:Q1024"/>
    <mergeCell ref="R1024:T1024"/>
    <mergeCell ref="V1024:W1024"/>
    <mergeCell ref="X1024:Z1024"/>
    <mergeCell ref="AA1024:AC1024"/>
    <mergeCell ref="AD1024:AE1024"/>
    <mergeCell ref="G1025:Q1025"/>
    <mergeCell ref="R1025:T1025"/>
    <mergeCell ref="V1025:W1025"/>
    <mergeCell ref="X1025:Z1025"/>
    <mergeCell ref="AA1025:AC1025"/>
    <mergeCell ref="AD1025:AE1025"/>
    <mergeCell ref="H1026:Q1026"/>
    <mergeCell ref="R1026:T1026"/>
    <mergeCell ref="V1026:W1026"/>
    <mergeCell ref="X1026:Z1026"/>
    <mergeCell ref="AA1026:AC1026"/>
    <mergeCell ref="AD1026:AE1026"/>
    <mergeCell ref="I1027:Q1027"/>
    <mergeCell ref="R1027:T1027"/>
    <mergeCell ref="V1027:W1027"/>
    <mergeCell ref="X1027:Z1027"/>
    <mergeCell ref="AA1027:AC1027"/>
    <mergeCell ref="AD1027:AE1027"/>
    <mergeCell ref="H1028:Q1028"/>
    <mergeCell ref="R1028:T1028"/>
    <mergeCell ref="V1028:W1028"/>
    <mergeCell ref="X1028:Z1028"/>
    <mergeCell ref="AA1028:AC1028"/>
    <mergeCell ref="AD1028:AE1028"/>
    <mergeCell ref="I1029:Q1029"/>
    <mergeCell ref="R1029:T1029"/>
    <mergeCell ref="V1029:W1029"/>
    <mergeCell ref="X1029:Z1029"/>
    <mergeCell ref="AA1029:AC1029"/>
    <mergeCell ref="AD1029:AE1029"/>
    <mergeCell ref="E1030:Q1030"/>
    <mergeCell ref="R1030:T1030"/>
    <mergeCell ref="V1030:W1030"/>
    <mergeCell ref="X1030:Z1030"/>
    <mergeCell ref="AA1030:AC1030"/>
    <mergeCell ref="AD1030:AE1030"/>
    <mergeCell ref="E1031:Q1031"/>
    <mergeCell ref="R1031:T1031"/>
    <mergeCell ref="V1031:W1031"/>
    <mergeCell ref="X1031:Z1031"/>
    <mergeCell ref="AA1031:AC1031"/>
    <mergeCell ref="AD1031:AE1031"/>
    <mergeCell ref="G1032:Q1032"/>
    <mergeCell ref="R1032:T1032"/>
    <mergeCell ref="V1032:W1032"/>
    <mergeCell ref="X1032:Z1032"/>
    <mergeCell ref="AA1032:AC1032"/>
    <mergeCell ref="AD1032:AE1032"/>
    <mergeCell ref="G1033:Q1033"/>
    <mergeCell ref="R1033:T1033"/>
    <mergeCell ref="V1033:W1033"/>
    <mergeCell ref="X1033:Z1033"/>
    <mergeCell ref="AA1033:AC1033"/>
    <mergeCell ref="AD1033:AE1033"/>
    <mergeCell ref="H1034:Q1034"/>
    <mergeCell ref="R1034:T1034"/>
    <mergeCell ref="V1034:W1034"/>
    <mergeCell ref="X1034:Z1034"/>
    <mergeCell ref="AA1034:AC1034"/>
    <mergeCell ref="AD1034:AE1034"/>
    <mergeCell ref="I1035:Q1035"/>
    <mergeCell ref="R1035:T1035"/>
    <mergeCell ref="V1035:W1035"/>
    <mergeCell ref="X1035:Z1035"/>
    <mergeCell ref="AA1035:AC1035"/>
    <mergeCell ref="AD1035:AE1035"/>
    <mergeCell ref="C1036:Q1036"/>
    <mergeCell ref="R1036:T1036"/>
    <mergeCell ref="V1036:W1036"/>
    <mergeCell ref="X1036:Z1036"/>
    <mergeCell ref="AA1036:AC1036"/>
    <mergeCell ref="AD1036:AE1036"/>
    <mergeCell ref="E1037:Q1037"/>
    <mergeCell ref="R1037:T1037"/>
    <mergeCell ref="V1037:W1037"/>
    <mergeCell ref="X1037:Z1037"/>
    <mergeCell ref="AA1037:AC1037"/>
    <mergeCell ref="AD1037:AE1037"/>
    <mergeCell ref="E1038:Q1038"/>
    <mergeCell ref="R1038:T1038"/>
    <mergeCell ref="V1038:W1038"/>
    <mergeCell ref="X1038:Z1038"/>
    <mergeCell ref="AA1038:AC1038"/>
    <mergeCell ref="AD1038:AE1038"/>
    <mergeCell ref="G1039:Q1039"/>
    <mergeCell ref="R1039:T1039"/>
    <mergeCell ref="V1039:W1039"/>
    <mergeCell ref="X1039:Z1039"/>
    <mergeCell ref="AA1039:AC1039"/>
    <mergeCell ref="AD1039:AE1039"/>
    <mergeCell ref="G1040:Q1040"/>
    <mergeCell ref="R1040:T1040"/>
    <mergeCell ref="V1040:W1040"/>
    <mergeCell ref="X1040:Z1040"/>
    <mergeCell ref="AA1040:AC1040"/>
    <mergeCell ref="AD1040:AE1040"/>
    <mergeCell ref="H1041:Q1041"/>
    <mergeCell ref="R1041:T1041"/>
    <mergeCell ref="V1041:W1041"/>
    <mergeCell ref="X1041:Z1041"/>
    <mergeCell ref="AA1041:AC1041"/>
    <mergeCell ref="AD1041:AE1041"/>
    <mergeCell ref="I1042:Q1042"/>
    <mergeCell ref="R1042:T1042"/>
    <mergeCell ref="V1042:W1042"/>
    <mergeCell ref="X1042:Z1042"/>
    <mergeCell ref="AA1042:AC1042"/>
    <mergeCell ref="AD1042:AE1042"/>
    <mergeCell ref="H1043:Q1043"/>
    <mergeCell ref="R1043:T1043"/>
    <mergeCell ref="V1043:W1043"/>
    <mergeCell ref="X1043:Z1043"/>
    <mergeCell ref="AA1043:AC1043"/>
    <mergeCell ref="AD1043:AE1043"/>
    <mergeCell ref="I1044:Q1044"/>
    <mergeCell ref="R1044:T1044"/>
    <mergeCell ref="V1044:W1044"/>
    <mergeCell ref="X1044:Z1044"/>
    <mergeCell ref="AA1044:AC1044"/>
    <mergeCell ref="AD1044:AE1044"/>
    <mergeCell ref="E1045:Q1045"/>
    <mergeCell ref="R1045:T1045"/>
    <mergeCell ref="V1045:W1045"/>
    <mergeCell ref="X1045:Z1045"/>
    <mergeCell ref="AA1045:AC1045"/>
    <mergeCell ref="AD1045:AE1045"/>
    <mergeCell ref="E1046:Q1046"/>
    <mergeCell ref="R1046:T1046"/>
    <mergeCell ref="V1046:W1046"/>
    <mergeCell ref="X1046:Z1046"/>
    <mergeCell ref="AA1046:AC1046"/>
    <mergeCell ref="AD1046:AE1046"/>
    <mergeCell ref="G1047:Q1047"/>
    <mergeCell ref="R1047:T1047"/>
    <mergeCell ref="V1047:W1047"/>
    <mergeCell ref="X1047:Z1047"/>
    <mergeCell ref="AA1047:AC1047"/>
    <mergeCell ref="AD1047:AE1047"/>
    <mergeCell ref="G1048:Q1048"/>
    <mergeCell ref="R1048:T1048"/>
    <mergeCell ref="V1048:W1048"/>
    <mergeCell ref="X1048:Z1048"/>
    <mergeCell ref="AA1048:AC1048"/>
    <mergeCell ref="AD1048:AE1048"/>
    <mergeCell ref="H1049:Q1049"/>
    <mergeCell ref="R1049:T1049"/>
    <mergeCell ref="V1049:W1049"/>
    <mergeCell ref="X1049:Z1049"/>
    <mergeCell ref="AA1049:AC1049"/>
    <mergeCell ref="AD1049:AE1049"/>
    <mergeCell ref="I1050:Q1050"/>
    <mergeCell ref="R1050:T1050"/>
    <mergeCell ref="V1050:W1050"/>
    <mergeCell ref="X1050:Z1050"/>
    <mergeCell ref="AA1050:AC1050"/>
    <mergeCell ref="AD1050:AE1050"/>
    <mergeCell ref="E1051:Q1051"/>
    <mergeCell ref="R1051:T1051"/>
    <mergeCell ref="V1051:W1051"/>
    <mergeCell ref="X1051:Z1051"/>
    <mergeCell ref="AA1051:AC1051"/>
    <mergeCell ref="AD1051:AE1051"/>
    <mergeCell ref="G1052:Q1052"/>
    <mergeCell ref="R1052:T1052"/>
    <mergeCell ref="V1052:W1052"/>
    <mergeCell ref="X1052:Z1052"/>
    <mergeCell ref="AA1052:AC1052"/>
    <mergeCell ref="AD1052:AE1052"/>
    <mergeCell ref="G1053:Q1053"/>
    <mergeCell ref="R1053:T1053"/>
    <mergeCell ref="V1053:W1053"/>
    <mergeCell ref="X1053:Z1053"/>
    <mergeCell ref="AA1053:AC1053"/>
    <mergeCell ref="AD1053:AE1053"/>
    <mergeCell ref="H1054:Q1054"/>
    <mergeCell ref="R1054:T1054"/>
    <mergeCell ref="V1054:W1054"/>
    <mergeCell ref="X1054:Z1054"/>
    <mergeCell ref="AA1054:AC1054"/>
    <mergeCell ref="AD1054:AE1054"/>
    <mergeCell ref="I1055:Q1055"/>
    <mergeCell ref="R1055:T1055"/>
    <mergeCell ref="V1055:W1055"/>
    <mergeCell ref="X1055:Z1055"/>
    <mergeCell ref="AA1055:AC1055"/>
    <mergeCell ref="AD1055:AE1055"/>
    <mergeCell ref="B1056:Q1056"/>
    <mergeCell ref="R1056:T1056"/>
    <mergeCell ref="V1056:W1056"/>
    <mergeCell ref="X1056:Z1056"/>
    <mergeCell ref="AA1056:AC1056"/>
    <mergeCell ref="AD1056:AE1056"/>
    <mergeCell ref="C1057:Q1057"/>
    <mergeCell ref="R1057:T1057"/>
    <mergeCell ref="V1057:W1057"/>
    <mergeCell ref="X1057:Z1057"/>
    <mergeCell ref="AA1057:AC1057"/>
    <mergeCell ref="AD1057:AE1057"/>
    <mergeCell ref="E1058:Q1058"/>
    <mergeCell ref="R1058:T1058"/>
    <mergeCell ref="V1058:W1058"/>
    <mergeCell ref="X1058:Z1058"/>
    <mergeCell ref="AA1058:AC1058"/>
    <mergeCell ref="AD1058:AE1058"/>
    <mergeCell ref="E1059:Q1059"/>
    <mergeCell ref="R1059:T1059"/>
    <mergeCell ref="V1059:W1059"/>
    <mergeCell ref="X1059:Z1059"/>
    <mergeCell ref="AA1059:AC1059"/>
    <mergeCell ref="AD1059:AE1059"/>
    <mergeCell ref="G1060:Q1060"/>
    <mergeCell ref="R1060:T1060"/>
    <mergeCell ref="V1060:W1060"/>
    <mergeCell ref="X1060:Z1060"/>
    <mergeCell ref="AA1060:AC1060"/>
    <mergeCell ref="AD1060:AE1060"/>
    <mergeCell ref="G1061:Q1061"/>
    <mergeCell ref="R1061:T1061"/>
    <mergeCell ref="V1061:W1061"/>
    <mergeCell ref="X1061:Z1061"/>
    <mergeCell ref="AA1061:AC1061"/>
    <mergeCell ref="AD1061:AE1061"/>
    <mergeCell ref="H1062:Q1062"/>
    <mergeCell ref="R1062:T1062"/>
    <mergeCell ref="V1062:W1062"/>
    <mergeCell ref="X1062:Z1062"/>
    <mergeCell ref="AA1062:AC1062"/>
    <mergeCell ref="AD1062:AE1062"/>
    <mergeCell ref="I1063:Q1063"/>
    <mergeCell ref="R1063:T1063"/>
    <mergeCell ref="V1063:W1063"/>
    <mergeCell ref="X1063:Z1063"/>
    <mergeCell ref="AA1063:AC1063"/>
    <mergeCell ref="AD1063:AE1063"/>
    <mergeCell ref="G1064:Q1064"/>
    <mergeCell ref="R1064:T1064"/>
    <mergeCell ref="V1064:W1064"/>
    <mergeCell ref="X1064:Z1064"/>
    <mergeCell ref="AA1064:AC1064"/>
    <mergeCell ref="AD1064:AE1064"/>
    <mergeCell ref="H1065:Q1065"/>
    <mergeCell ref="R1065:T1065"/>
    <mergeCell ref="V1065:W1065"/>
    <mergeCell ref="X1065:Z1065"/>
    <mergeCell ref="AA1065:AC1065"/>
    <mergeCell ref="AD1065:AE1065"/>
    <mergeCell ref="I1066:Q1066"/>
    <mergeCell ref="R1066:T1066"/>
    <mergeCell ref="V1066:W1066"/>
    <mergeCell ref="X1066:Z1066"/>
    <mergeCell ref="AA1066:AC1066"/>
    <mergeCell ref="AD1066:AE1066"/>
    <mergeCell ref="H1067:Q1067"/>
    <mergeCell ref="R1067:T1067"/>
    <mergeCell ref="V1067:W1067"/>
    <mergeCell ref="X1067:Z1067"/>
    <mergeCell ref="AA1067:AC1067"/>
    <mergeCell ref="AD1067:AE1067"/>
    <mergeCell ref="I1068:Q1068"/>
    <mergeCell ref="R1068:T1068"/>
    <mergeCell ref="V1068:W1068"/>
    <mergeCell ref="X1068:Z1068"/>
    <mergeCell ref="AA1068:AC1068"/>
    <mergeCell ref="AD1068:AE1068"/>
    <mergeCell ref="H1069:Q1069"/>
    <mergeCell ref="R1069:T1069"/>
    <mergeCell ref="V1069:W1069"/>
    <mergeCell ref="X1069:Z1069"/>
    <mergeCell ref="AA1069:AC1069"/>
    <mergeCell ref="AD1069:AE1069"/>
    <mergeCell ref="I1070:Q1070"/>
    <mergeCell ref="R1070:T1070"/>
    <mergeCell ref="V1070:W1070"/>
    <mergeCell ref="X1070:Z1070"/>
    <mergeCell ref="AA1070:AC1070"/>
    <mergeCell ref="AD1070:AE1070"/>
    <mergeCell ref="H1071:Q1071"/>
    <mergeCell ref="R1071:T1071"/>
    <mergeCell ref="V1071:W1071"/>
    <mergeCell ref="X1071:Z1071"/>
    <mergeCell ref="AA1071:AC1071"/>
    <mergeCell ref="AD1071:AE1071"/>
    <mergeCell ref="I1072:Q1072"/>
    <mergeCell ref="R1072:T1072"/>
    <mergeCell ref="V1072:W1072"/>
    <mergeCell ref="X1072:Z1072"/>
    <mergeCell ref="AA1072:AC1072"/>
    <mergeCell ref="AD1072:AE1072"/>
    <mergeCell ref="E1073:Q1073"/>
    <mergeCell ref="R1073:T1073"/>
    <mergeCell ref="V1073:W1073"/>
    <mergeCell ref="X1073:Z1073"/>
    <mergeCell ref="AA1073:AC1073"/>
    <mergeCell ref="AD1073:AE1073"/>
    <mergeCell ref="G1074:Q1074"/>
    <mergeCell ref="R1074:T1074"/>
    <mergeCell ref="V1074:W1074"/>
    <mergeCell ref="X1074:Z1074"/>
    <mergeCell ref="AA1074:AC1074"/>
    <mergeCell ref="AD1074:AE1074"/>
    <mergeCell ref="G1075:Q1075"/>
    <mergeCell ref="R1075:T1075"/>
    <mergeCell ref="V1075:W1075"/>
    <mergeCell ref="X1075:Z1075"/>
    <mergeCell ref="AA1075:AC1075"/>
    <mergeCell ref="AD1075:AE1075"/>
    <mergeCell ref="H1076:Q1076"/>
    <mergeCell ref="R1076:T1076"/>
    <mergeCell ref="V1076:W1076"/>
    <mergeCell ref="X1076:Z1076"/>
    <mergeCell ref="AA1076:AC1076"/>
    <mergeCell ref="AD1076:AE1076"/>
    <mergeCell ref="I1077:Q1077"/>
    <mergeCell ref="R1077:T1077"/>
    <mergeCell ref="V1077:W1077"/>
    <mergeCell ref="X1077:Z1077"/>
    <mergeCell ref="AA1077:AC1077"/>
    <mergeCell ref="AD1077:AE1077"/>
    <mergeCell ref="E1078:Q1078"/>
    <mergeCell ref="R1078:T1078"/>
    <mergeCell ref="V1078:W1078"/>
    <mergeCell ref="X1078:Z1078"/>
    <mergeCell ref="AA1078:AC1078"/>
    <mergeCell ref="AD1078:AE1078"/>
    <mergeCell ref="E1079:Q1079"/>
    <mergeCell ref="R1079:T1079"/>
    <mergeCell ref="V1079:W1079"/>
    <mergeCell ref="X1079:Z1079"/>
    <mergeCell ref="AA1079:AC1079"/>
    <mergeCell ref="AD1079:AE1079"/>
    <mergeCell ref="G1080:Q1080"/>
    <mergeCell ref="R1080:T1080"/>
    <mergeCell ref="V1080:W1080"/>
    <mergeCell ref="X1080:Z1080"/>
    <mergeCell ref="AA1080:AC1080"/>
    <mergeCell ref="AD1080:AE1080"/>
    <mergeCell ref="G1081:Q1081"/>
    <mergeCell ref="R1081:T1081"/>
    <mergeCell ref="V1081:W1081"/>
    <mergeCell ref="X1081:Z1081"/>
    <mergeCell ref="AA1081:AC1081"/>
    <mergeCell ref="AD1081:AE1081"/>
    <mergeCell ref="H1082:Q1082"/>
    <mergeCell ref="R1082:T1082"/>
    <mergeCell ref="V1082:W1082"/>
    <mergeCell ref="X1082:Z1082"/>
    <mergeCell ref="AA1082:AC1082"/>
    <mergeCell ref="AD1082:AE1082"/>
    <mergeCell ref="I1083:Q1083"/>
    <mergeCell ref="R1083:T1083"/>
    <mergeCell ref="V1083:W1083"/>
    <mergeCell ref="X1083:Z1083"/>
    <mergeCell ref="AA1083:AC1083"/>
    <mergeCell ref="AD1083:AE1083"/>
    <mergeCell ref="H1084:Q1084"/>
    <mergeCell ref="R1084:T1084"/>
    <mergeCell ref="V1084:W1084"/>
    <mergeCell ref="X1084:Z1084"/>
    <mergeCell ref="AA1084:AC1084"/>
    <mergeCell ref="AD1084:AE1084"/>
    <mergeCell ref="I1085:Q1085"/>
    <mergeCell ref="R1085:T1085"/>
    <mergeCell ref="V1085:W1085"/>
    <mergeCell ref="X1085:Z1085"/>
    <mergeCell ref="AA1085:AC1085"/>
    <mergeCell ref="AD1085:AE1085"/>
    <mergeCell ref="G1086:Q1086"/>
    <mergeCell ref="R1086:T1086"/>
    <mergeCell ref="V1086:W1086"/>
    <mergeCell ref="X1086:Z1086"/>
    <mergeCell ref="AA1086:AC1086"/>
    <mergeCell ref="AD1086:AE1086"/>
    <mergeCell ref="H1087:Q1087"/>
    <mergeCell ref="R1087:T1087"/>
    <mergeCell ref="V1087:W1087"/>
    <mergeCell ref="X1087:Z1087"/>
    <mergeCell ref="AA1087:AC1087"/>
    <mergeCell ref="AD1087:AE1087"/>
    <mergeCell ref="I1088:Q1088"/>
    <mergeCell ref="R1088:T1088"/>
    <mergeCell ref="V1088:W1088"/>
    <mergeCell ref="X1088:Z1088"/>
    <mergeCell ref="AA1088:AC1088"/>
    <mergeCell ref="AD1088:AE1088"/>
    <mergeCell ref="G1089:Q1089"/>
    <mergeCell ref="R1089:T1089"/>
    <mergeCell ref="V1089:W1089"/>
    <mergeCell ref="X1089:Z1089"/>
    <mergeCell ref="AA1089:AC1089"/>
    <mergeCell ref="AD1089:AE1089"/>
    <mergeCell ref="H1090:Q1090"/>
    <mergeCell ref="R1090:T1090"/>
    <mergeCell ref="V1090:W1090"/>
    <mergeCell ref="X1090:Z1090"/>
    <mergeCell ref="AA1090:AC1090"/>
    <mergeCell ref="AD1090:AE1090"/>
    <mergeCell ref="I1091:Q1091"/>
    <mergeCell ref="R1091:T1091"/>
    <mergeCell ref="V1091:W1091"/>
    <mergeCell ref="X1091:Z1091"/>
    <mergeCell ref="AA1091:AC1091"/>
    <mergeCell ref="AD1091:AE1091"/>
    <mergeCell ref="G1092:Q1092"/>
    <mergeCell ref="R1092:T1092"/>
    <mergeCell ref="V1092:W1092"/>
    <mergeCell ref="X1092:Z1092"/>
    <mergeCell ref="AA1092:AC1092"/>
    <mergeCell ref="AD1092:AE1092"/>
    <mergeCell ref="H1093:Q1093"/>
    <mergeCell ref="R1093:T1093"/>
    <mergeCell ref="V1093:W1093"/>
    <mergeCell ref="X1093:Z1093"/>
    <mergeCell ref="AA1093:AC1093"/>
    <mergeCell ref="AD1093:AE1093"/>
    <mergeCell ref="I1094:Q1094"/>
    <mergeCell ref="R1094:T1094"/>
    <mergeCell ref="V1094:W1094"/>
    <mergeCell ref="X1094:Z1094"/>
    <mergeCell ref="AA1094:AC1094"/>
    <mergeCell ref="AD1094:AE1094"/>
    <mergeCell ref="E1095:Q1095"/>
    <mergeCell ref="R1095:T1095"/>
    <mergeCell ref="V1095:W1095"/>
    <mergeCell ref="X1095:Z1095"/>
    <mergeCell ref="AA1095:AC1095"/>
    <mergeCell ref="AD1095:AE1095"/>
    <mergeCell ref="E1096:Q1096"/>
    <mergeCell ref="R1096:T1096"/>
    <mergeCell ref="V1096:W1096"/>
    <mergeCell ref="X1096:Z1096"/>
    <mergeCell ref="AA1096:AC1096"/>
    <mergeCell ref="AD1096:AE1096"/>
    <mergeCell ref="AA1101:AC1101"/>
    <mergeCell ref="AD1101:AE1101"/>
    <mergeCell ref="R1102:T1102"/>
    <mergeCell ref="V1102:W1102"/>
    <mergeCell ref="X1102:Z1102"/>
    <mergeCell ref="AA1102:AC1102"/>
    <mergeCell ref="AD1102:AE1102"/>
    <mergeCell ref="G1097:Q1097"/>
    <mergeCell ref="R1097:T1097"/>
    <mergeCell ref="V1097:W1097"/>
    <mergeCell ref="X1097:Z1097"/>
    <mergeCell ref="AA1097:AC1097"/>
    <mergeCell ref="AD1097:AE1097"/>
    <mergeCell ref="G1098:Q1098"/>
    <mergeCell ref="R1098:T1098"/>
    <mergeCell ref="V1098:W1098"/>
    <mergeCell ref="X1098:Z1098"/>
    <mergeCell ref="AA1098:AC1098"/>
    <mergeCell ref="AD1098:AE1098"/>
    <mergeCell ref="H1099:Q1099"/>
    <mergeCell ref="R1099:T1099"/>
    <mergeCell ref="V1099:W1099"/>
    <mergeCell ref="X1099:Z1099"/>
    <mergeCell ref="AA1099:AC1099"/>
    <mergeCell ref="AD1099:AE1099"/>
    <mergeCell ref="E1103:Q1103"/>
    <mergeCell ref="R1103:T1103"/>
    <mergeCell ref="V1103:W1103"/>
    <mergeCell ref="X1103:Z1103"/>
    <mergeCell ref="AA1103:AC1103"/>
    <mergeCell ref="AD1103:AE1103"/>
    <mergeCell ref="E1104:Q1104"/>
    <mergeCell ref="R1104:T1104"/>
    <mergeCell ref="V1104:W1104"/>
    <mergeCell ref="X1104:Z1104"/>
    <mergeCell ref="AA1104:AC1104"/>
    <mergeCell ref="AD1104:AE1104"/>
    <mergeCell ref="A1:AE1"/>
    <mergeCell ref="A2:AE2"/>
    <mergeCell ref="A3:AE3"/>
    <mergeCell ref="I1108:Q1108"/>
    <mergeCell ref="R1108:T1108"/>
    <mergeCell ref="V1108:W1108"/>
    <mergeCell ref="X1108:Z1108"/>
    <mergeCell ref="AA1108:AC1108"/>
    <mergeCell ref="AD1108:AE1108"/>
    <mergeCell ref="C1102:Q1102"/>
    <mergeCell ref="I1100:Q1100"/>
    <mergeCell ref="R1100:T1100"/>
    <mergeCell ref="V1100:W1100"/>
    <mergeCell ref="X1100:Z1100"/>
    <mergeCell ref="AA1100:AC1100"/>
    <mergeCell ref="AD1100:AE1100"/>
    <mergeCell ref="B1101:Q1101"/>
    <mergeCell ref="R1101:T1101"/>
    <mergeCell ref="V1101:W1101"/>
    <mergeCell ref="X1101:Z1101"/>
    <mergeCell ref="B1109:W1109"/>
    <mergeCell ref="X1109:Z1109"/>
    <mergeCell ref="AA1109:AC1109"/>
    <mergeCell ref="AD1109:AE1109"/>
    <mergeCell ref="G1105:Q1105"/>
    <mergeCell ref="R1105:T1105"/>
    <mergeCell ref="V1105:W1105"/>
    <mergeCell ref="X1105:Z1105"/>
    <mergeCell ref="AA1105:AC1105"/>
    <mergeCell ref="AD1105:AE1105"/>
    <mergeCell ref="G1106:Q1106"/>
    <mergeCell ref="R1106:T1106"/>
    <mergeCell ref="V1106:W1106"/>
    <mergeCell ref="X1106:Z1106"/>
    <mergeCell ref="AA1106:AC1106"/>
    <mergeCell ref="AD1106:AE1106"/>
    <mergeCell ref="H1107:Q1107"/>
    <mergeCell ref="R1107:T1107"/>
    <mergeCell ref="V1107:W1107"/>
    <mergeCell ref="X1107:Z1107"/>
    <mergeCell ref="AA1107:AC1107"/>
    <mergeCell ref="AD1107:AE1107"/>
  </mergeCells>
  <pageMargins left="1.1811023622047245" right="0.39370078740157483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1"/>
  <sheetViews>
    <sheetView zoomScaleNormal="100" workbookViewId="0">
      <selection activeCell="A4" sqref="A4:XFD4"/>
    </sheetView>
  </sheetViews>
  <sheetFormatPr defaultRowHeight="15" x14ac:dyDescent="0.25"/>
  <cols>
    <col min="1" max="10" width="0.5703125" customWidth="1"/>
    <col min="11" max="11" width="3.42578125" customWidth="1"/>
    <col min="12" max="12" width="4.28515625" customWidth="1"/>
    <col min="13" max="15" width="9.140625" customWidth="1"/>
    <col min="16" max="16" width="3" customWidth="1"/>
    <col min="17" max="17" width="9.140625" customWidth="1"/>
    <col min="18" max="18" width="7.140625" customWidth="1"/>
    <col min="19" max="19" width="2" customWidth="1"/>
    <col min="20" max="20" width="2.85546875" customWidth="1"/>
    <col min="21" max="21" width="1.85546875" customWidth="1"/>
    <col min="22" max="22" width="6.7109375" customWidth="1"/>
    <col min="23" max="23" width="0.7109375" customWidth="1"/>
    <col min="24" max="24" width="9.85546875" customWidth="1"/>
    <col min="25" max="25" width="3" customWidth="1"/>
    <col min="26" max="26" width="3.7109375" customWidth="1"/>
    <col min="27" max="27" width="5.42578125" customWidth="1"/>
    <col min="28" max="28" width="3.42578125" customWidth="1"/>
    <col min="29" max="29" width="4.140625" customWidth="1"/>
    <col min="30" max="30" width="5" customWidth="1"/>
    <col min="31" max="31" width="8.28515625" customWidth="1"/>
    <col min="32" max="32" width="0.85546875" customWidth="1"/>
    <col min="33" max="33" width="9.140625" customWidth="1"/>
    <col min="34" max="34" width="0.5703125" customWidth="1"/>
  </cols>
  <sheetData>
    <row r="1" spans="1:34" ht="64.5" customHeight="1" x14ac:dyDescent="0.25">
      <c r="A1" s="193" t="s">
        <v>870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</row>
    <row r="2" spans="1:34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</row>
    <row r="3" spans="1:34" x14ac:dyDescent="0.25">
      <c r="A3" s="203" t="s">
        <v>871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</row>
    <row r="4" spans="1:34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</row>
    <row r="5" spans="1:34" x14ac:dyDescent="0.25">
      <c r="B5" s="7"/>
      <c r="C5" s="7"/>
      <c r="D5" s="7"/>
      <c r="E5" s="7"/>
      <c r="F5" s="7"/>
      <c r="G5" s="7"/>
      <c r="H5" s="7"/>
      <c r="I5" s="7"/>
      <c r="J5" s="7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7"/>
      <c r="W5" s="205"/>
      <c r="X5" s="205"/>
      <c r="Y5" s="205"/>
      <c r="Z5" s="205"/>
      <c r="AA5" s="205"/>
      <c r="AB5" s="205"/>
      <c r="AC5" s="205"/>
      <c r="AD5" s="205"/>
      <c r="AE5" s="205"/>
      <c r="AF5" s="204" t="s">
        <v>874</v>
      </c>
      <c r="AG5" s="204"/>
      <c r="AH5" s="204"/>
    </row>
    <row r="6" spans="1:34" ht="23.25" customHeight="1" x14ac:dyDescent="0.25">
      <c r="B6" s="199" t="s">
        <v>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 t="s">
        <v>861</v>
      </c>
      <c r="T6" s="199"/>
      <c r="U6" s="199"/>
      <c r="V6" s="6" t="s">
        <v>1</v>
      </c>
      <c r="W6" s="200" t="s">
        <v>2</v>
      </c>
      <c r="X6" s="200"/>
      <c r="Y6" s="200" t="s">
        <v>3</v>
      </c>
      <c r="Z6" s="200"/>
      <c r="AA6" s="200" t="s">
        <v>859</v>
      </c>
      <c r="AB6" s="200"/>
      <c r="AC6" s="200"/>
      <c r="AD6" s="200" t="s">
        <v>860</v>
      </c>
      <c r="AE6" s="200"/>
      <c r="AF6" s="200" t="s">
        <v>4</v>
      </c>
      <c r="AG6" s="200"/>
      <c r="AH6" s="200"/>
    </row>
    <row r="7" spans="1:34" x14ac:dyDescent="0.25">
      <c r="B7" s="201">
        <v>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2">
        <v>2</v>
      </c>
      <c r="T7" s="202"/>
      <c r="U7" s="202"/>
      <c r="V7" s="3">
        <v>3</v>
      </c>
      <c r="W7" s="202">
        <v>4</v>
      </c>
      <c r="X7" s="202"/>
      <c r="Y7" s="202">
        <v>5</v>
      </c>
      <c r="Z7" s="202"/>
      <c r="AA7" s="202">
        <v>6</v>
      </c>
      <c r="AB7" s="202"/>
      <c r="AC7" s="202"/>
      <c r="AD7" s="202">
        <v>7</v>
      </c>
      <c r="AE7" s="202"/>
      <c r="AF7" s="202">
        <v>8</v>
      </c>
      <c r="AG7" s="202"/>
      <c r="AH7" s="202"/>
    </row>
    <row r="8" spans="1:34" ht="15" customHeight="1" x14ac:dyDescent="0.25">
      <c r="B8" s="189" t="s">
        <v>862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 t="s">
        <v>863</v>
      </c>
      <c r="T8" s="190"/>
      <c r="U8" s="190"/>
      <c r="V8" s="4"/>
      <c r="W8" s="190"/>
      <c r="X8" s="190"/>
      <c r="Y8" s="190"/>
      <c r="Z8" s="190"/>
      <c r="AA8" s="191">
        <v>7135205636.6099997</v>
      </c>
      <c r="AB8" s="191"/>
      <c r="AC8" s="191"/>
      <c r="AD8" s="191">
        <v>6675427087.2700005</v>
      </c>
      <c r="AE8" s="191"/>
      <c r="AF8" s="192">
        <v>93.556197638076142</v>
      </c>
      <c r="AG8" s="192"/>
      <c r="AH8" s="192"/>
    </row>
    <row r="9" spans="1:34" ht="15" customHeight="1" x14ac:dyDescent="0.25">
      <c r="B9" s="5"/>
      <c r="C9" s="189" t="s">
        <v>5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0" t="s">
        <v>863</v>
      </c>
      <c r="T9" s="190"/>
      <c r="U9" s="190"/>
      <c r="V9" s="4" t="s">
        <v>6</v>
      </c>
      <c r="W9" s="190"/>
      <c r="X9" s="190"/>
      <c r="Y9" s="190"/>
      <c r="Z9" s="190"/>
      <c r="AA9" s="191">
        <v>794509005.79999995</v>
      </c>
      <c r="AB9" s="191"/>
      <c r="AC9" s="191"/>
      <c r="AD9" s="191">
        <v>699748472.34000003</v>
      </c>
      <c r="AE9" s="191"/>
      <c r="AF9" s="192">
        <v>88.07306993775552</v>
      </c>
      <c r="AG9" s="192"/>
      <c r="AH9" s="192"/>
    </row>
    <row r="10" spans="1:34" ht="23.25" customHeight="1" x14ac:dyDescent="0.25">
      <c r="B10" s="5"/>
      <c r="C10" s="5"/>
      <c r="D10" s="189" t="s">
        <v>7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90" t="s">
        <v>863</v>
      </c>
      <c r="T10" s="190"/>
      <c r="U10" s="190"/>
      <c r="V10" s="4" t="s">
        <v>8</v>
      </c>
      <c r="W10" s="190"/>
      <c r="X10" s="190"/>
      <c r="Y10" s="190"/>
      <c r="Z10" s="190"/>
      <c r="AA10" s="191">
        <v>3934000</v>
      </c>
      <c r="AB10" s="191"/>
      <c r="AC10" s="191"/>
      <c r="AD10" s="191">
        <v>3427703.34</v>
      </c>
      <c r="AE10" s="191"/>
      <c r="AF10" s="192">
        <v>87.130232333502789</v>
      </c>
      <c r="AG10" s="192"/>
      <c r="AH10" s="192"/>
    </row>
    <row r="11" spans="1:34" ht="23.25" customHeight="1" x14ac:dyDescent="0.25">
      <c r="B11" s="5"/>
      <c r="C11" s="5"/>
      <c r="D11" s="5"/>
      <c r="E11" s="6"/>
      <c r="F11" s="189" t="s">
        <v>9</v>
      </c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90" t="s">
        <v>863</v>
      </c>
      <c r="T11" s="190"/>
      <c r="U11" s="190"/>
      <c r="V11" s="4" t="s">
        <v>8</v>
      </c>
      <c r="W11" s="190" t="s">
        <v>10</v>
      </c>
      <c r="X11" s="190"/>
      <c r="Y11" s="190"/>
      <c r="Z11" s="190"/>
      <c r="AA11" s="191">
        <v>3934000</v>
      </c>
      <c r="AB11" s="191"/>
      <c r="AC11" s="191"/>
      <c r="AD11" s="191">
        <v>3427703.34</v>
      </c>
      <c r="AE11" s="191"/>
      <c r="AF11" s="192">
        <v>87.130232333502789</v>
      </c>
      <c r="AG11" s="192"/>
      <c r="AH11" s="192"/>
    </row>
    <row r="12" spans="1:34" ht="15" customHeight="1" x14ac:dyDescent="0.25">
      <c r="B12" s="5"/>
      <c r="C12" s="5"/>
      <c r="D12" s="5"/>
      <c r="E12" s="6"/>
      <c r="F12" s="189" t="s">
        <v>11</v>
      </c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90" t="s">
        <v>863</v>
      </c>
      <c r="T12" s="190"/>
      <c r="U12" s="190"/>
      <c r="V12" s="4" t="s">
        <v>8</v>
      </c>
      <c r="W12" s="190" t="s">
        <v>12</v>
      </c>
      <c r="X12" s="190"/>
      <c r="Y12" s="190"/>
      <c r="Z12" s="190"/>
      <c r="AA12" s="191">
        <v>3934000</v>
      </c>
      <c r="AB12" s="191"/>
      <c r="AC12" s="191"/>
      <c r="AD12" s="191">
        <v>3427703.34</v>
      </c>
      <c r="AE12" s="191"/>
      <c r="AF12" s="192">
        <v>87.130232333502789</v>
      </c>
      <c r="AG12" s="192"/>
      <c r="AH12" s="192"/>
    </row>
    <row r="13" spans="1:34" ht="23.25" customHeight="1" x14ac:dyDescent="0.25">
      <c r="B13" s="5"/>
      <c r="C13" s="5"/>
      <c r="D13" s="5"/>
      <c r="E13" s="6"/>
      <c r="F13" s="6"/>
      <c r="G13" s="6"/>
      <c r="H13" s="189" t="s">
        <v>13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90" t="s">
        <v>863</v>
      </c>
      <c r="T13" s="190"/>
      <c r="U13" s="190"/>
      <c r="V13" s="4" t="s">
        <v>8</v>
      </c>
      <c r="W13" s="190" t="s">
        <v>14</v>
      </c>
      <c r="X13" s="190"/>
      <c r="Y13" s="190"/>
      <c r="Z13" s="190"/>
      <c r="AA13" s="191">
        <v>3934000</v>
      </c>
      <c r="AB13" s="191"/>
      <c r="AC13" s="191"/>
      <c r="AD13" s="191">
        <v>3427703.34</v>
      </c>
      <c r="AE13" s="191"/>
      <c r="AF13" s="192">
        <v>87.130232333502789</v>
      </c>
      <c r="AG13" s="192"/>
      <c r="AH13" s="192"/>
    </row>
    <row r="14" spans="1:34" ht="15" customHeight="1" x14ac:dyDescent="0.25">
      <c r="B14" s="5"/>
      <c r="C14" s="5"/>
      <c r="D14" s="5"/>
      <c r="E14" s="5"/>
      <c r="F14" s="5"/>
      <c r="G14" s="5"/>
      <c r="H14" s="189" t="s">
        <v>15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90" t="s">
        <v>863</v>
      </c>
      <c r="T14" s="190"/>
      <c r="U14" s="190"/>
      <c r="V14" s="4" t="s">
        <v>8</v>
      </c>
      <c r="W14" s="190" t="s">
        <v>16</v>
      </c>
      <c r="X14" s="190"/>
      <c r="Y14" s="190"/>
      <c r="Z14" s="190"/>
      <c r="AA14" s="191">
        <v>3934000</v>
      </c>
      <c r="AB14" s="191"/>
      <c r="AC14" s="191"/>
      <c r="AD14" s="191">
        <v>3427703.34</v>
      </c>
      <c r="AE14" s="191"/>
      <c r="AF14" s="192">
        <v>87.130232333502789</v>
      </c>
      <c r="AG14" s="192"/>
      <c r="AH14" s="192"/>
    </row>
    <row r="15" spans="1:34" ht="45.75" customHeight="1" x14ac:dyDescent="0.25">
      <c r="B15" s="5"/>
      <c r="C15" s="5"/>
      <c r="D15" s="5"/>
      <c r="E15" s="5"/>
      <c r="F15" s="5"/>
      <c r="G15" s="5"/>
      <c r="H15" s="5"/>
      <c r="I15" s="189" t="s">
        <v>17</v>
      </c>
      <c r="J15" s="189"/>
      <c r="K15" s="189"/>
      <c r="L15" s="189"/>
      <c r="M15" s="189"/>
      <c r="N15" s="189"/>
      <c r="O15" s="189"/>
      <c r="P15" s="189"/>
      <c r="Q15" s="189"/>
      <c r="R15" s="189"/>
      <c r="S15" s="190" t="s">
        <v>863</v>
      </c>
      <c r="T15" s="190"/>
      <c r="U15" s="190"/>
      <c r="V15" s="4" t="s">
        <v>8</v>
      </c>
      <c r="W15" s="190" t="s">
        <v>16</v>
      </c>
      <c r="X15" s="190"/>
      <c r="Y15" s="190" t="s">
        <v>18</v>
      </c>
      <c r="Z15" s="190"/>
      <c r="AA15" s="191">
        <v>3934000</v>
      </c>
      <c r="AB15" s="191"/>
      <c r="AC15" s="191"/>
      <c r="AD15" s="191">
        <v>3427703.34</v>
      </c>
      <c r="AE15" s="191"/>
      <c r="AF15" s="192">
        <v>87.130232333502789</v>
      </c>
      <c r="AG15" s="192"/>
      <c r="AH15" s="192"/>
    </row>
    <row r="16" spans="1:34" ht="23.25" customHeight="1" x14ac:dyDescent="0.25">
      <c r="B16" s="5"/>
      <c r="C16" s="5"/>
      <c r="D16" s="5"/>
      <c r="E16" s="5"/>
      <c r="F16" s="5"/>
      <c r="G16" s="5"/>
      <c r="H16" s="5"/>
      <c r="I16" s="6"/>
      <c r="J16" s="189" t="s">
        <v>19</v>
      </c>
      <c r="K16" s="189"/>
      <c r="L16" s="189"/>
      <c r="M16" s="189"/>
      <c r="N16" s="189"/>
      <c r="O16" s="189"/>
      <c r="P16" s="189"/>
      <c r="Q16" s="189"/>
      <c r="R16" s="189"/>
      <c r="S16" s="190" t="s">
        <v>863</v>
      </c>
      <c r="T16" s="190"/>
      <c r="U16" s="190"/>
      <c r="V16" s="4" t="s">
        <v>8</v>
      </c>
      <c r="W16" s="190" t="s">
        <v>16</v>
      </c>
      <c r="X16" s="190"/>
      <c r="Y16" s="190" t="s">
        <v>20</v>
      </c>
      <c r="Z16" s="190"/>
      <c r="AA16" s="191">
        <v>3934000</v>
      </c>
      <c r="AB16" s="191"/>
      <c r="AC16" s="191"/>
      <c r="AD16" s="191">
        <v>3427703.34</v>
      </c>
      <c r="AE16" s="191"/>
      <c r="AF16" s="192">
        <v>87.130232333502789</v>
      </c>
      <c r="AG16" s="192"/>
      <c r="AH16" s="192"/>
    </row>
    <row r="17" spans="2:34" ht="34.5" customHeight="1" x14ac:dyDescent="0.25">
      <c r="B17" s="5"/>
      <c r="C17" s="5"/>
      <c r="D17" s="189" t="s">
        <v>37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90" t="s">
        <v>863</v>
      </c>
      <c r="T17" s="190"/>
      <c r="U17" s="190"/>
      <c r="V17" s="4" t="s">
        <v>38</v>
      </c>
      <c r="W17" s="190"/>
      <c r="X17" s="190"/>
      <c r="Y17" s="190"/>
      <c r="Z17" s="190"/>
      <c r="AA17" s="191">
        <v>257786400.75</v>
      </c>
      <c r="AB17" s="191"/>
      <c r="AC17" s="191"/>
      <c r="AD17" s="191">
        <v>241118328.97</v>
      </c>
      <c r="AE17" s="191"/>
      <c r="AF17" s="192">
        <v>93.534153961765966</v>
      </c>
      <c r="AG17" s="192"/>
      <c r="AH17" s="192"/>
    </row>
    <row r="18" spans="2:34" ht="15" customHeight="1" x14ac:dyDescent="0.25">
      <c r="B18" s="5"/>
      <c r="C18" s="5"/>
      <c r="D18" s="5"/>
      <c r="E18" s="6"/>
      <c r="F18" s="189" t="s">
        <v>39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 t="s">
        <v>863</v>
      </c>
      <c r="T18" s="190"/>
      <c r="U18" s="190"/>
      <c r="V18" s="4" t="s">
        <v>38</v>
      </c>
      <c r="W18" s="190" t="s">
        <v>40</v>
      </c>
      <c r="X18" s="190"/>
      <c r="Y18" s="190"/>
      <c r="Z18" s="190"/>
      <c r="AA18" s="191">
        <v>5053000</v>
      </c>
      <c r="AB18" s="191"/>
      <c r="AC18" s="191"/>
      <c r="AD18" s="191">
        <v>5053000</v>
      </c>
      <c r="AE18" s="191"/>
      <c r="AF18" s="192">
        <v>100</v>
      </c>
      <c r="AG18" s="192"/>
      <c r="AH18" s="192"/>
    </row>
    <row r="19" spans="2:34" ht="15" customHeight="1" x14ac:dyDescent="0.25">
      <c r="B19" s="5"/>
      <c r="C19" s="5"/>
      <c r="D19" s="5"/>
      <c r="E19" s="6"/>
      <c r="F19" s="189" t="s">
        <v>41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90" t="s">
        <v>863</v>
      </c>
      <c r="T19" s="190"/>
      <c r="U19" s="190"/>
      <c r="V19" s="4" t="s">
        <v>38</v>
      </c>
      <c r="W19" s="190" t="s">
        <v>42</v>
      </c>
      <c r="X19" s="190"/>
      <c r="Y19" s="190"/>
      <c r="Z19" s="190"/>
      <c r="AA19" s="191">
        <v>5053000</v>
      </c>
      <c r="AB19" s="191"/>
      <c r="AC19" s="191"/>
      <c r="AD19" s="191">
        <v>5053000</v>
      </c>
      <c r="AE19" s="191"/>
      <c r="AF19" s="192">
        <v>100</v>
      </c>
      <c r="AG19" s="192"/>
      <c r="AH19" s="192"/>
    </row>
    <row r="20" spans="2:34" ht="34.5" customHeight="1" x14ac:dyDescent="0.25">
      <c r="B20" s="5"/>
      <c r="C20" s="5"/>
      <c r="D20" s="5"/>
      <c r="E20" s="6"/>
      <c r="F20" s="6"/>
      <c r="G20" s="6"/>
      <c r="H20" s="189" t="s">
        <v>43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90" t="s">
        <v>863</v>
      </c>
      <c r="T20" s="190"/>
      <c r="U20" s="190"/>
      <c r="V20" s="4" t="s">
        <v>38</v>
      </c>
      <c r="W20" s="190" t="s">
        <v>44</v>
      </c>
      <c r="X20" s="190"/>
      <c r="Y20" s="190"/>
      <c r="Z20" s="190"/>
      <c r="AA20" s="191">
        <v>5053000</v>
      </c>
      <c r="AB20" s="191"/>
      <c r="AC20" s="191"/>
      <c r="AD20" s="191">
        <v>5053000</v>
      </c>
      <c r="AE20" s="191"/>
      <c r="AF20" s="192">
        <v>100</v>
      </c>
      <c r="AG20" s="192"/>
      <c r="AH20" s="192"/>
    </row>
    <row r="21" spans="2:34" ht="45.75" customHeight="1" x14ac:dyDescent="0.25">
      <c r="B21" s="5"/>
      <c r="C21" s="5"/>
      <c r="D21" s="5"/>
      <c r="E21" s="5"/>
      <c r="F21" s="5"/>
      <c r="G21" s="5"/>
      <c r="H21" s="189" t="s">
        <v>45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90" t="s">
        <v>863</v>
      </c>
      <c r="T21" s="190"/>
      <c r="U21" s="190"/>
      <c r="V21" s="4" t="s">
        <v>38</v>
      </c>
      <c r="W21" s="190" t="s">
        <v>46</v>
      </c>
      <c r="X21" s="190"/>
      <c r="Y21" s="190"/>
      <c r="Z21" s="190"/>
      <c r="AA21" s="191">
        <v>5053000</v>
      </c>
      <c r="AB21" s="191"/>
      <c r="AC21" s="191"/>
      <c r="AD21" s="191">
        <v>5053000</v>
      </c>
      <c r="AE21" s="191"/>
      <c r="AF21" s="192">
        <v>100</v>
      </c>
      <c r="AG21" s="192"/>
      <c r="AH21" s="192"/>
    </row>
    <row r="22" spans="2:34" ht="45.75" customHeight="1" x14ac:dyDescent="0.25">
      <c r="B22" s="5"/>
      <c r="C22" s="5"/>
      <c r="D22" s="5"/>
      <c r="E22" s="5"/>
      <c r="F22" s="5"/>
      <c r="G22" s="5"/>
      <c r="H22" s="5"/>
      <c r="I22" s="189" t="s">
        <v>17</v>
      </c>
      <c r="J22" s="189"/>
      <c r="K22" s="189"/>
      <c r="L22" s="189"/>
      <c r="M22" s="189"/>
      <c r="N22" s="189"/>
      <c r="O22" s="189"/>
      <c r="P22" s="189"/>
      <c r="Q22" s="189"/>
      <c r="R22" s="189"/>
      <c r="S22" s="190" t="s">
        <v>863</v>
      </c>
      <c r="T22" s="190"/>
      <c r="U22" s="190"/>
      <c r="V22" s="4" t="s">
        <v>38</v>
      </c>
      <c r="W22" s="190" t="s">
        <v>46</v>
      </c>
      <c r="X22" s="190"/>
      <c r="Y22" s="190" t="s">
        <v>18</v>
      </c>
      <c r="Z22" s="190"/>
      <c r="AA22" s="191">
        <v>4978479.34</v>
      </c>
      <c r="AB22" s="191"/>
      <c r="AC22" s="191"/>
      <c r="AD22" s="191">
        <v>4978479.34</v>
      </c>
      <c r="AE22" s="191"/>
      <c r="AF22" s="192">
        <v>100</v>
      </c>
      <c r="AG22" s="192"/>
      <c r="AH22" s="192"/>
    </row>
    <row r="23" spans="2:34" ht="23.25" customHeight="1" x14ac:dyDescent="0.25">
      <c r="B23" s="5"/>
      <c r="C23" s="5"/>
      <c r="D23" s="5"/>
      <c r="E23" s="5"/>
      <c r="F23" s="5"/>
      <c r="G23" s="5"/>
      <c r="H23" s="5"/>
      <c r="I23" s="6"/>
      <c r="J23" s="189" t="s">
        <v>19</v>
      </c>
      <c r="K23" s="189"/>
      <c r="L23" s="189"/>
      <c r="M23" s="189"/>
      <c r="N23" s="189"/>
      <c r="O23" s="189"/>
      <c r="P23" s="189"/>
      <c r="Q23" s="189"/>
      <c r="R23" s="189"/>
      <c r="S23" s="190" t="s">
        <v>863</v>
      </c>
      <c r="T23" s="190"/>
      <c r="U23" s="190"/>
      <c r="V23" s="4" t="s">
        <v>38</v>
      </c>
      <c r="W23" s="190" t="s">
        <v>46</v>
      </c>
      <c r="X23" s="190"/>
      <c r="Y23" s="190" t="s">
        <v>20</v>
      </c>
      <c r="Z23" s="190"/>
      <c r="AA23" s="191">
        <v>4978479.34</v>
      </c>
      <c r="AB23" s="191"/>
      <c r="AC23" s="191"/>
      <c r="AD23" s="191">
        <v>4978479.34</v>
      </c>
      <c r="AE23" s="191"/>
      <c r="AF23" s="192">
        <v>100</v>
      </c>
      <c r="AG23" s="192"/>
      <c r="AH23" s="192"/>
    </row>
    <row r="24" spans="2:34" ht="23.25" customHeight="1" x14ac:dyDescent="0.25">
      <c r="B24" s="5"/>
      <c r="C24" s="5"/>
      <c r="D24" s="5"/>
      <c r="E24" s="5"/>
      <c r="F24" s="5"/>
      <c r="G24" s="5"/>
      <c r="H24" s="5"/>
      <c r="I24" s="189" t="s">
        <v>29</v>
      </c>
      <c r="J24" s="189"/>
      <c r="K24" s="189"/>
      <c r="L24" s="189"/>
      <c r="M24" s="189"/>
      <c r="N24" s="189"/>
      <c r="O24" s="189"/>
      <c r="P24" s="189"/>
      <c r="Q24" s="189"/>
      <c r="R24" s="189"/>
      <c r="S24" s="190" t="s">
        <v>863</v>
      </c>
      <c r="T24" s="190"/>
      <c r="U24" s="190"/>
      <c r="V24" s="4" t="s">
        <v>38</v>
      </c>
      <c r="W24" s="190" t="s">
        <v>46</v>
      </c>
      <c r="X24" s="190"/>
      <c r="Y24" s="190" t="s">
        <v>30</v>
      </c>
      <c r="Z24" s="190"/>
      <c r="AA24" s="191">
        <v>74520.66</v>
      </c>
      <c r="AB24" s="191"/>
      <c r="AC24" s="191"/>
      <c r="AD24" s="191">
        <v>74520.66</v>
      </c>
      <c r="AE24" s="191"/>
      <c r="AF24" s="192">
        <v>100</v>
      </c>
      <c r="AG24" s="192"/>
      <c r="AH24" s="192"/>
    </row>
    <row r="25" spans="2:34" ht="23.25" customHeight="1" x14ac:dyDescent="0.25">
      <c r="B25" s="5"/>
      <c r="C25" s="5"/>
      <c r="D25" s="5"/>
      <c r="E25" s="5"/>
      <c r="F25" s="5"/>
      <c r="G25" s="5"/>
      <c r="H25" s="5"/>
      <c r="I25" s="6"/>
      <c r="J25" s="189" t="s">
        <v>31</v>
      </c>
      <c r="K25" s="189"/>
      <c r="L25" s="189"/>
      <c r="M25" s="189"/>
      <c r="N25" s="189"/>
      <c r="O25" s="189"/>
      <c r="P25" s="189"/>
      <c r="Q25" s="189"/>
      <c r="R25" s="189"/>
      <c r="S25" s="190" t="s">
        <v>863</v>
      </c>
      <c r="T25" s="190"/>
      <c r="U25" s="190"/>
      <c r="V25" s="4" t="s">
        <v>38</v>
      </c>
      <c r="W25" s="190" t="s">
        <v>46</v>
      </c>
      <c r="X25" s="190"/>
      <c r="Y25" s="190" t="s">
        <v>32</v>
      </c>
      <c r="Z25" s="190"/>
      <c r="AA25" s="191">
        <v>74520.66</v>
      </c>
      <c r="AB25" s="191"/>
      <c r="AC25" s="191"/>
      <c r="AD25" s="191">
        <v>74520.66</v>
      </c>
      <c r="AE25" s="191"/>
      <c r="AF25" s="192">
        <v>100</v>
      </c>
      <c r="AG25" s="192"/>
      <c r="AH25" s="192"/>
    </row>
    <row r="26" spans="2:34" ht="15" customHeight="1" x14ac:dyDescent="0.25">
      <c r="B26" s="5"/>
      <c r="C26" s="5"/>
      <c r="D26" s="5"/>
      <c r="E26" s="6"/>
      <c r="F26" s="189" t="s">
        <v>47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90" t="s">
        <v>863</v>
      </c>
      <c r="T26" s="190"/>
      <c r="U26" s="190"/>
      <c r="V26" s="4" t="s">
        <v>38</v>
      </c>
      <c r="W26" s="190" t="s">
        <v>48</v>
      </c>
      <c r="X26" s="190"/>
      <c r="Y26" s="190"/>
      <c r="Z26" s="190"/>
      <c r="AA26" s="191">
        <v>6545000</v>
      </c>
      <c r="AB26" s="191"/>
      <c r="AC26" s="191"/>
      <c r="AD26" s="191">
        <v>6051753.5199999996</v>
      </c>
      <c r="AE26" s="191"/>
      <c r="AF26" s="192">
        <v>92.463766539343013</v>
      </c>
      <c r="AG26" s="192"/>
      <c r="AH26" s="192"/>
    </row>
    <row r="27" spans="2:34" ht="15" customHeight="1" x14ac:dyDescent="0.25">
      <c r="B27" s="5"/>
      <c r="C27" s="5"/>
      <c r="D27" s="5"/>
      <c r="E27" s="6"/>
      <c r="F27" s="189" t="s">
        <v>49</v>
      </c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90" t="s">
        <v>863</v>
      </c>
      <c r="T27" s="190"/>
      <c r="U27" s="190"/>
      <c r="V27" s="4" t="s">
        <v>38</v>
      </c>
      <c r="W27" s="190" t="s">
        <v>50</v>
      </c>
      <c r="X27" s="190"/>
      <c r="Y27" s="190"/>
      <c r="Z27" s="190"/>
      <c r="AA27" s="191">
        <v>6545000</v>
      </c>
      <c r="AB27" s="191"/>
      <c r="AC27" s="191"/>
      <c r="AD27" s="191">
        <v>6051753.5199999996</v>
      </c>
      <c r="AE27" s="191"/>
      <c r="AF27" s="192">
        <v>92.463766539343013</v>
      </c>
      <c r="AG27" s="192"/>
      <c r="AH27" s="192"/>
    </row>
    <row r="28" spans="2:34" ht="45.75" customHeight="1" x14ac:dyDescent="0.25">
      <c r="B28" s="5"/>
      <c r="C28" s="5"/>
      <c r="D28" s="5"/>
      <c r="E28" s="6"/>
      <c r="F28" s="6"/>
      <c r="G28" s="6"/>
      <c r="H28" s="189" t="s">
        <v>51</v>
      </c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90" t="s">
        <v>863</v>
      </c>
      <c r="T28" s="190"/>
      <c r="U28" s="190"/>
      <c r="V28" s="4" t="s">
        <v>38</v>
      </c>
      <c r="W28" s="190" t="s">
        <v>52</v>
      </c>
      <c r="X28" s="190"/>
      <c r="Y28" s="190"/>
      <c r="Z28" s="190"/>
      <c r="AA28" s="191">
        <v>6545000</v>
      </c>
      <c r="AB28" s="191"/>
      <c r="AC28" s="191"/>
      <c r="AD28" s="191">
        <v>6051753.5199999996</v>
      </c>
      <c r="AE28" s="191"/>
      <c r="AF28" s="192">
        <v>92.463766539343013</v>
      </c>
      <c r="AG28" s="192"/>
      <c r="AH28" s="192"/>
    </row>
    <row r="29" spans="2:34" ht="34.5" customHeight="1" x14ac:dyDescent="0.25">
      <c r="B29" s="5"/>
      <c r="C29" s="5"/>
      <c r="D29" s="5"/>
      <c r="E29" s="5"/>
      <c r="F29" s="5"/>
      <c r="G29" s="5"/>
      <c r="H29" s="189" t="s">
        <v>53</v>
      </c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90" t="s">
        <v>863</v>
      </c>
      <c r="T29" s="190"/>
      <c r="U29" s="190"/>
      <c r="V29" s="4" t="s">
        <v>38</v>
      </c>
      <c r="W29" s="190" t="s">
        <v>54</v>
      </c>
      <c r="X29" s="190"/>
      <c r="Y29" s="190"/>
      <c r="Z29" s="190"/>
      <c r="AA29" s="191">
        <v>6545000</v>
      </c>
      <c r="AB29" s="191"/>
      <c r="AC29" s="191"/>
      <c r="AD29" s="191">
        <v>6051753.5199999996</v>
      </c>
      <c r="AE29" s="191"/>
      <c r="AF29" s="192">
        <v>92.463766539343013</v>
      </c>
      <c r="AG29" s="192"/>
      <c r="AH29" s="192"/>
    </row>
    <row r="30" spans="2:34" ht="45.75" customHeight="1" x14ac:dyDescent="0.25">
      <c r="B30" s="5"/>
      <c r="C30" s="5"/>
      <c r="D30" s="5"/>
      <c r="E30" s="5"/>
      <c r="F30" s="5"/>
      <c r="G30" s="5"/>
      <c r="H30" s="5"/>
      <c r="I30" s="189" t="s">
        <v>17</v>
      </c>
      <c r="J30" s="189"/>
      <c r="K30" s="189"/>
      <c r="L30" s="189"/>
      <c r="M30" s="189"/>
      <c r="N30" s="189"/>
      <c r="O30" s="189"/>
      <c r="P30" s="189"/>
      <c r="Q30" s="189"/>
      <c r="R30" s="189"/>
      <c r="S30" s="190" t="s">
        <v>863</v>
      </c>
      <c r="T30" s="190"/>
      <c r="U30" s="190"/>
      <c r="V30" s="4" t="s">
        <v>38</v>
      </c>
      <c r="W30" s="190" t="s">
        <v>54</v>
      </c>
      <c r="X30" s="190"/>
      <c r="Y30" s="190" t="s">
        <v>18</v>
      </c>
      <c r="Z30" s="190"/>
      <c r="AA30" s="191">
        <v>5688000</v>
      </c>
      <c r="AB30" s="191"/>
      <c r="AC30" s="191"/>
      <c r="AD30" s="191">
        <v>5456175.6200000001</v>
      </c>
      <c r="AE30" s="191"/>
      <c r="AF30" s="192">
        <v>95.924325246132213</v>
      </c>
      <c r="AG30" s="192"/>
      <c r="AH30" s="192"/>
    </row>
    <row r="31" spans="2:34" ht="23.25" customHeight="1" x14ac:dyDescent="0.25">
      <c r="B31" s="5"/>
      <c r="C31" s="5"/>
      <c r="D31" s="5"/>
      <c r="E31" s="5"/>
      <c r="F31" s="5"/>
      <c r="G31" s="5"/>
      <c r="H31" s="5"/>
      <c r="I31" s="6"/>
      <c r="J31" s="189" t="s">
        <v>19</v>
      </c>
      <c r="K31" s="189"/>
      <c r="L31" s="189"/>
      <c r="M31" s="189"/>
      <c r="N31" s="189"/>
      <c r="O31" s="189"/>
      <c r="P31" s="189"/>
      <c r="Q31" s="189"/>
      <c r="R31" s="189"/>
      <c r="S31" s="190" t="s">
        <v>863</v>
      </c>
      <c r="T31" s="190"/>
      <c r="U31" s="190"/>
      <c r="V31" s="4" t="s">
        <v>38</v>
      </c>
      <c r="W31" s="190" t="s">
        <v>54</v>
      </c>
      <c r="X31" s="190"/>
      <c r="Y31" s="190" t="s">
        <v>20</v>
      </c>
      <c r="Z31" s="190"/>
      <c r="AA31" s="191">
        <v>5688000</v>
      </c>
      <c r="AB31" s="191"/>
      <c r="AC31" s="191"/>
      <c r="AD31" s="191">
        <v>5456175.6200000001</v>
      </c>
      <c r="AE31" s="191"/>
      <c r="AF31" s="192">
        <v>95.924325246132213</v>
      </c>
      <c r="AG31" s="192"/>
      <c r="AH31" s="192"/>
    </row>
    <row r="32" spans="2:34" ht="23.25" customHeight="1" x14ac:dyDescent="0.25">
      <c r="B32" s="5"/>
      <c r="C32" s="5"/>
      <c r="D32" s="5"/>
      <c r="E32" s="5"/>
      <c r="F32" s="5"/>
      <c r="G32" s="5"/>
      <c r="H32" s="5"/>
      <c r="I32" s="189" t="s">
        <v>29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90" t="s">
        <v>863</v>
      </c>
      <c r="T32" s="190"/>
      <c r="U32" s="190"/>
      <c r="V32" s="4" t="s">
        <v>38</v>
      </c>
      <c r="W32" s="190" t="s">
        <v>54</v>
      </c>
      <c r="X32" s="190"/>
      <c r="Y32" s="190" t="s">
        <v>30</v>
      </c>
      <c r="Z32" s="190"/>
      <c r="AA32" s="191">
        <v>857000</v>
      </c>
      <c r="AB32" s="191"/>
      <c r="AC32" s="191"/>
      <c r="AD32" s="191">
        <v>595577.9</v>
      </c>
      <c r="AE32" s="191"/>
      <c r="AF32" s="192">
        <v>69.495670945157528</v>
      </c>
      <c r="AG32" s="192"/>
      <c r="AH32" s="192"/>
    </row>
    <row r="33" spans="2:34" ht="23.25" customHeight="1" x14ac:dyDescent="0.25">
      <c r="B33" s="5"/>
      <c r="C33" s="5"/>
      <c r="D33" s="5"/>
      <c r="E33" s="5"/>
      <c r="F33" s="5"/>
      <c r="G33" s="5"/>
      <c r="H33" s="5"/>
      <c r="I33" s="6"/>
      <c r="J33" s="189" t="s">
        <v>31</v>
      </c>
      <c r="K33" s="189"/>
      <c r="L33" s="189"/>
      <c r="M33" s="189"/>
      <c r="N33" s="189"/>
      <c r="O33" s="189"/>
      <c r="P33" s="189"/>
      <c r="Q33" s="189"/>
      <c r="R33" s="189"/>
      <c r="S33" s="190" t="s">
        <v>863</v>
      </c>
      <c r="T33" s="190"/>
      <c r="U33" s="190"/>
      <c r="V33" s="4" t="s">
        <v>38</v>
      </c>
      <c r="W33" s="190" t="s">
        <v>54</v>
      </c>
      <c r="X33" s="190"/>
      <c r="Y33" s="190" t="s">
        <v>32</v>
      </c>
      <c r="Z33" s="190"/>
      <c r="AA33" s="191">
        <v>857000</v>
      </c>
      <c r="AB33" s="191"/>
      <c r="AC33" s="191"/>
      <c r="AD33" s="191">
        <v>595577.9</v>
      </c>
      <c r="AE33" s="191"/>
      <c r="AF33" s="192">
        <v>69.495670945157528</v>
      </c>
      <c r="AG33" s="192"/>
      <c r="AH33" s="192"/>
    </row>
    <row r="34" spans="2:34" ht="15" customHeight="1" x14ac:dyDescent="0.25">
      <c r="B34" s="5"/>
      <c r="C34" s="5"/>
      <c r="D34" s="5"/>
      <c r="E34" s="6"/>
      <c r="F34" s="189" t="s">
        <v>55</v>
      </c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90" t="s">
        <v>863</v>
      </c>
      <c r="T34" s="190"/>
      <c r="U34" s="190"/>
      <c r="V34" s="4" t="s">
        <v>38</v>
      </c>
      <c r="W34" s="190" t="s">
        <v>56</v>
      </c>
      <c r="X34" s="190"/>
      <c r="Y34" s="190"/>
      <c r="Z34" s="190"/>
      <c r="AA34" s="191">
        <v>5372000</v>
      </c>
      <c r="AB34" s="191"/>
      <c r="AC34" s="191"/>
      <c r="AD34" s="191">
        <v>5361919.4800000004</v>
      </c>
      <c r="AE34" s="191"/>
      <c r="AF34" s="192">
        <v>99.812350707371564</v>
      </c>
      <c r="AG34" s="192"/>
      <c r="AH34" s="192"/>
    </row>
    <row r="35" spans="2:34" ht="15" customHeight="1" x14ac:dyDescent="0.25">
      <c r="B35" s="5"/>
      <c r="C35" s="5"/>
      <c r="D35" s="5"/>
      <c r="E35" s="6"/>
      <c r="F35" s="189" t="s">
        <v>57</v>
      </c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90" t="s">
        <v>863</v>
      </c>
      <c r="T35" s="190"/>
      <c r="U35" s="190"/>
      <c r="V35" s="4" t="s">
        <v>38</v>
      </c>
      <c r="W35" s="190" t="s">
        <v>58</v>
      </c>
      <c r="X35" s="190"/>
      <c r="Y35" s="190"/>
      <c r="Z35" s="190"/>
      <c r="AA35" s="191">
        <v>5372000</v>
      </c>
      <c r="AB35" s="191"/>
      <c r="AC35" s="191"/>
      <c r="AD35" s="191">
        <v>5361919.4800000004</v>
      </c>
      <c r="AE35" s="191"/>
      <c r="AF35" s="192">
        <v>99.812350707371564</v>
      </c>
      <c r="AG35" s="192"/>
      <c r="AH35" s="192"/>
    </row>
    <row r="36" spans="2:34" ht="45.75" customHeight="1" x14ac:dyDescent="0.25">
      <c r="B36" s="5"/>
      <c r="C36" s="5"/>
      <c r="D36" s="5"/>
      <c r="E36" s="6"/>
      <c r="F36" s="6"/>
      <c r="G36" s="6"/>
      <c r="H36" s="189" t="s">
        <v>59</v>
      </c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90" t="s">
        <v>863</v>
      </c>
      <c r="T36" s="190"/>
      <c r="U36" s="190"/>
      <c r="V36" s="4" t="s">
        <v>38</v>
      </c>
      <c r="W36" s="190" t="s">
        <v>60</v>
      </c>
      <c r="X36" s="190"/>
      <c r="Y36" s="190"/>
      <c r="Z36" s="190"/>
      <c r="AA36" s="191">
        <v>5372000</v>
      </c>
      <c r="AB36" s="191"/>
      <c r="AC36" s="191"/>
      <c r="AD36" s="191">
        <v>5361919.4800000004</v>
      </c>
      <c r="AE36" s="191"/>
      <c r="AF36" s="192">
        <v>99.812350707371564</v>
      </c>
      <c r="AG36" s="192"/>
      <c r="AH36" s="192"/>
    </row>
    <row r="37" spans="2:34" ht="23.25" customHeight="1" x14ac:dyDescent="0.25">
      <c r="B37" s="5"/>
      <c r="C37" s="5"/>
      <c r="D37" s="5"/>
      <c r="E37" s="5"/>
      <c r="F37" s="5"/>
      <c r="G37" s="5"/>
      <c r="H37" s="189" t="s">
        <v>61</v>
      </c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90" t="s">
        <v>863</v>
      </c>
      <c r="T37" s="190"/>
      <c r="U37" s="190"/>
      <c r="V37" s="4" t="s">
        <v>38</v>
      </c>
      <c r="W37" s="190" t="s">
        <v>62</v>
      </c>
      <c r="X37" s="190"/>
      <c r="Y37" s="190"/>
      <c r="Z37" s="190"/>
      <c r="AA37" s="191">
        <v>5372000</v>
      </c>
      <c r="AB37" s="191"/>
      <c r="AC37" s="191"/>
      <c r="AD37" s="191">
        <v>5361919.4800000004</v>
      </c>
      <c r="AE37" s="191"/>
      <c r="AF37" s="192">
        <v>99.812350707371564</v>
      </c>
      <c r="AG37" s="192"/>
      <c r="AH37" s="192"/>
    </row>
    <row r="38" spans="2:34" ht="45.75" customHeight="1" x14ac:dyDescent="0.25">
      <c r="B38" s="5"/>
      <c r="C38" s="5"/>
      <c r="D38" s="5"/>
      <c r="E38" s="5"/>
      <c r="F38" s="5"/>
      <c r="G38" s="5"/>
      <c r="H38" s="5"/>
      <c r="I38" s="189" t="s">
        <v>17</v>
      </c>
      <c r="J38" s="189"/>
      <c r="K38" s="189"/>
      <c r="L38" s="189"/>
      <c r="M38" s="189"/>
      <c r="N38" s="189"/>
      <c r="O38" s="189"/>
      <c r="P38" s="189"/>
      <c r="Q38" s="189"/>
      <c r="R38" s="189"/>
      <c r="S38" s="190" t="s">
        <v>863</v>
      </c>
      <c r="T38" s="190"/>
      <c r="U38" s="190"/>
      <c r="V38" s="4" t="s">
        <v>38</v>
      </c>
      <c r="W38" s="190" t="s">
        <v>62</v>
      </c>
      <c r="X38" s="190"/>
      <c r="Y38" s="190" t="s">
        <v>18</v>
      </c>
      <c r="Z38" s="190"/>
      <c r="AA38" s="191">
        <v>5372000</v>
      </c>
      <c r="AB38" s="191"/>
      <c r="AC38" s="191"/>
      <c r="AD38" s="191">
        <v>5361919.4800000004</v>
      </c>
      <c r="AE38" s="191"/>
      <c r="AF38" s="192">
        <v>99.812350707371564</v>
      </c>
      <c r="AG38" s="192"/>
      <c r="AH38" s="192"/>
    </row>
    <row r="39" spans="2:34" ht="23.25" customHeight="1" x14ac:dyDescent="0.25">
      <c r="B39" s="5"/>
      <c r="C39" s="5"/>
      <c r="D39" s="5"/>
      <c r="E39" s="5"/>
      <c r="F39" s="5"/>
      <c r="G39" s="5"/>
      <c r="H39" s="5"/>
      <c r="I39" s="6"/>
      <c r="J39" s="189" t="s">
        <v>19</v>
      </c>
      <c r="K39" s="189"/>
      <c r="L39" s="189"/>
      <c r="M39" s="189"/>
      <c r="N39" s="189"/>
      <c r="O39" s="189"/>
      <c r="P39" s="189"/>
      <c r="Q39" s="189"/>
      <c r="R39" s="189"/>
      <c r="S39" s="190" t="s">
        <v>863</v>
      </c>
      <c r="T39" s="190"/>
      <c r="U39" s="190"/>
      <c r="V39" s="4" t="s">
        <v>38</v>
      </c>
      <c r="W39" s="190" t="s">
        <v>62</v>
      </c>
      <c r="X39" s="190"/>
      <c r="Y39" s="190" t="s">
        <v>20</v>
      </c>
      <c r="Z39" s="190"/>
      <c r="AA39" s="191">
        <v>5372000</v>
      </c>
      <c r="AB39" s="191"/>
      <c r="AC39" s="191"/>
      <c r="AD39" s="191">
        <v>5361919.4800000004</v>
      </c>
      <c r="AE39" s="191"/>
      <c r="AF39" s="192">
        <v>99.812350707371564</v>
      </c>
      <c r="AG39" s="192"/>
      <c r="AH39" s="192"/>
    </row>
    <row r="40" spans="2:34" ht="15" customHeight="1" x14ac:dyDescent="0.25">
      <c r="B40" s="5"/>
      <c r="C40" s="5"/>
      <c r="D40" s="5"/>
      <c r="E40" s="6"/>
      <c r="F40" s="189" t="s">
        <v>63</v>
      </c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 t="s">
        <v>863</v>
      </c>
      <c r="T40" s="190"/>
      <c r="U40" s="190"/>
      <c r="V40" s="4" t="s">
        <v>38</v>
      </c>
      <c r="W40" s="190" t="s">
        <v>64</v>
      </c>
      <c r="X40" s="190"/>
      <c r="Y40" s="190"/>
      <c r="Z40" s="190"/>
      <c r="AA40" s="191">
        <v>1912000</v>
      </c>
      <c r="AB40" s="191"/>
      <c r="AC40" s="191"/>
      <c r="AD40" s="191">
        <v>1134645.3500000001</v>
      </c>
      <c r="AE40" s="191"/>
      <c r="AF40" s="192">
        <v>59.343376046025107</v>
      </c>
      <c r="AG40" s="192"/>
      <c r="AH40" s="192"/>
    </row>
    <row r="41" spans="2:34" ht="23.25" customHeight="1" x14ac:dyDescent="0.25">
      <c r="B41" s="5"/>
      <c r="C41" s="5"/>
      <c r="D41" s="5"/>
      <c r="E41" s="6"/>
      <c r="F41" s="189" t="s">
        <v>65</v>
      </c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90" t="s">
        <v>863</v>
      </c>
      <c r="T41" s="190"/>
      <c r="U41" s="190"/>
      <c r="V41" s="4" t="s">
        <v>38</v>
      </c>
      <c r="W41" s="190" t="s">
        <v>66</v>
      </c>
      <c r="X41" s="190"/>
      <c r="Y41" s="190"/>
      <c r="Z41" s="190"/>
      <c r="AA41" s="191">
        <v>1912000</v>
      </c>
      <c r="AB41" s="191"/>
      <c r="AC41" s="191"/>
      <c r="AD41" s="191">
        <v>1134645.3500000001</v>
      </c>
      <c r="AE41" s="191"/>
      <c r="AF41" s="192">
        <v>59.343376046025107</v>
      </c>
      <c r="AG41" s="192"/>
      <c r="AH41" s="192"/>
    </row>
    <row r="42" spans="2:34" ht="34.5" customHeight="1" x14ac:dyDescent="0.25">
      <c r="B42" s="5"/>
      <c r="C42" s="5"/>
      <c r="D42" s="5"/>
      <c r="E42" s="6"/>
      <c r="F42" s="6"/>
      <c r="G42" s="6"/>
      <c r="H42" s="189" t="s">
        <v>67</v>
      </c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90" t="s">
        <v>863</v>
      </c>
      <c r="T42" s="190"/>
      <c r="U42" s="190"/>
      <c r="V42" s="4" t="s">
        <v>38</v>
      </c>
      <c r="W42" s="190" t="s">
        <v>68</v>
      </c>
      <c r="X42" s="190"/>
      <c r="Y42" s="190"/>
      <c r="Z42" s="190"/>
      <c r="AA42" s="191">
        <v>1912000</v>
      </c>
      <c r="AB42" s="191"/>
      <c r="AC42" s="191"/>
      <c r="AD42" s="191">
        <v>1134645.3500000001</v>
      </c>
      <c r="AE42" s="191"/>
      <c r="AF42" s="192">
        <v>59.343376046025107</v>
      </c>
      <c r="AG42" s="192"/>
      <c r="AH42" s="192"/>
    </row>
    <row r="43" spans="2:34" ht="113.25" customHeight="1" x14ac:dyDescent="0.25">
      <c r="B43" s="5"/>
      <c r="C43" s="5"/>
      <c r="D43" s="5"/>
      <c r="E43" s="5"/>
      <c r="F43" s="5"/>
      <c r="G43" s="5"/>
      <c r="H43" s="189" t="s">
        <v>69</v>
      </c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90" t="s">
        <v>863</v>
      </c>
      <c r="T43" s="190"/>
      <c r="U43" s="190"/>
      <c r="V43" s="4" t="s">
        <v>38</v>
      </c>
      <c r="W43" s="190" t="s">
        <v>70</v>
      </c>
      <c r="X43" s="190"/>
      <c r="Y43" s="190"/>
      <c r="Z43" s="190"/>
      <c r="AA43" s="191">
        <v>1912000</v>
      </c>
      <c r="AB43" s="191"/>
      <c r="AC43" s="191"/>
      <c r="AD43" s="191">
        <v>1134645.3500000001</v>
      </c>
      <c r="AE43" s="191"/>
      <c r="AF43" s="192">
        <v>59.343376046025107</v>
      </c>
      <c r="AG43" s="192"/>
      <c r="AH43" s="192"/>
    </row>
    <row r="44" spans="2:34" ht="45.75" customHeight="1" x14ac:dyDescent="0.25">
      <c r="B44" s="5"/>
      <c r="C44" s="5"/>
      <c r="D44" s="5"/>
      <c r="E44" s="5"/>
      <c r="F44" s="5"/>
      <c r="G44" s="5"/>
      <c r="H44" s="5"/>
      <c r="I44" s="189" t="s">
        <v>17</v>
      </c>
      <c r="J44" s="189"/>
      <c r="K44" s="189"/>
      <c r="L44" s="189"/>
      <c r="M44" s="189"/>
      <c r="N44" s="189"/>
      <c r="O44" s="189"/>
      <c r="P44" s="189"/>
      <c r="Q44" s="189"/>
      <c r="R44" s="189"/>
      <c r="S44" s="190" t="s">
        <v>863</v>
      </c>
      <c r="T44" s="190"/>
      <c r="U44" s="190"/>
      <c r="V44" s="4" t="s">
        <v>38</v>
      </c>
      <c r="W44" s="190" t="s">
        <v>70</v>
      </c>
      <c r="X44" s="190"/>
      <c r="Y44" s="190" t="s">
        <v>18</v>
      </c>
      <c r="Z44" s="190"/>
      <c r="AA44" s="191">
        <v>1500000</v>
      </c>
      <c r="AB44" s="191"/>
      <c r="AC44" s="191"/>
      <c r="AD44" s="191">
        <v>1134645.3500000001</v>
      </c>
      <c r="AE44" s="191"/>
      <c r="AF44" s="192">
        <v>75.643023333333332</v>
      </c>
      <c r="AG44" s="192"/>
      <c r="AH44" s="192"/>
    </row>
    <row r="45" spans="2:34" ht="23.25" customHeight="1" x14ac:dyDescent="0.25">
      <c r="B45" s="5"/>
      <c r="C45" s="5"/>
      <c r="D45" s="5"/>
      <c r="E45" s="5"/>
      <c r="F45" s="5"/>
      <c r="G45" s="5"/>
      <c r="H45" s="5"/>
      <c r="I45" s="6"/>
      <c r="J45" s="189" t="s">
        <v>19</v>
      </c>
      <c r="K45" s="189"/>
      <c r="L45" s="189"/>
      <c r="M45" s="189"/>
      <c r="N45" s="189"/>
      <c r="O45" s="189"/>
      <c r="P45" s="189"/>
      <c r="Q45" s="189"/>
      <c r="R45" s="189"/>
      <c r="S45" s="190" t="s">
        <v>863</v>
      </c>
      <c r="T45" s="190"/>
      <c r="U45" s="190"/>
      <c r="V45" s="4" t="s">
        <v>38</v>
      </c>
      <c r="W45" s="190" t="s">
        <v>70</v>
      </c>
      <c r="X45" s="190"/>
      <c r="Y45" s="190" t="s">
        <v>20</v>
      </c>
      <c r="Z45" s="190"/>
      <c r="AA45" s="191">
        <v>1500000</v>
      </c>
      <c r="AB45" s="191"/>
      <c r="AC45" s="191"/>
      <c r="AD45" s="191">
        <v>1134645.3500000001</v>
      </c>
      <c r="AE45" s="191"/>
      <c r="AF45" s="192">
        <v>75.643023333333332</v>
      </c>
      <c r="AG45" s="192"/>
      <c r="AH45" s="192"/>
    </row>
    <row r="46" spans="2:34" ht="23.25" customHeight="1" x14ac:dyDescent="0.25">
      <c r="B46" s="5"/>
      <c r="C46" s="5"/>
      <c r="D46" s="5"/>
      <c r="E46" s="5"/>
      <c r="F46" s="5"/>
      <c r="G46" s="5"/>
      <c r="H46" s="5"/>
      <c r="I46" s="189" t="s">
        <v>29</v>
      </c>
      <c r="J46" s="189"/>
      <c r="K46" s="189"/>
      <c r="L46" s="189"/>
      <c r="M46" s="189"/>
      <c r="N46" s="189"/>
      <c r="O46" s="189"/>
      <c r="P46" s="189"/>
      <c r="Q46" s="189"/>
      <c r="R46" s="189"/>
      <c r="S46" s="190" t="s">
        <v>863</v>
      </c>
      <c r="T46" s="190"/>
      <c r="U46" s="190"/>
      <c r="V46" s="4" t="s">
        <v>38</v>
      </c>
      <c r="W46" s="190" t="s">
        <v>70</v>
      </c>
      <c r="X46" s="190"/>
      <c r="Y46" s="190" t="s">
        <v>30</v>
      </c>
      <c r="Z46" s="190"/>
      <c r="AA46" s="191">
        <v>412000</v>
      </c>
      <c r="AB46" s="191"/>
      <c r="AC46" s="191"/>
      <c r="AD46" s="191">
        <v>0</v>
      </c>
      <c r="AE46" s="191"/>
      <c r="AF46" s="192">
        <v>0</v>
      </c>
      <c r="AG46" s="192"/>
      <c r="AH46" s="192"/>
    </row>
    <row r="47" spans="2:34" ht="23.25" customHeight="1" x14ac:dyDescent="0.25">
      <c r="B47" s="5"/>
      <c r="C47" s="5"/>
      <c r="D47" s="5"/>
      <c r="E47" s="5"/>
      <c r="F47" s="5"/>
      <c r="G47" s="5"/>
      <c r="H47" s="5"/>
      <c r="I47" s="6"/>
      <c r="J47" s="189" t="s">
        <v>31</v>
      </c>
      <c r="K47" s="189"/>
      <c r="L47" s="189"/>
      <c r="M47" s="189"/>
      <c r="N47" s="189"/>
      <c r="O47" s="189"/>
      <c r="P47" s="189"/>
      <c r="Q47" s="189"/>
      <c r="R47" s="189"/>
      <c r="S47" s="190" t="s">
        <v>863</v>
      </c>
      <c r="T47" s="190"/>
      <c r="U47" s="190"/>
      <c r="V47" s="4" t="s">
        <v>38</v>
      </c>
      <c r="W47" s="190" t="s">
        <v>70</v>
      </c>
      <c r="X47" s="190"/>
      <c r="Y47" s="190" t="s">
        <v>32</v>
      </c>
      <c r="Z47" s="190"/>
      <c r="AA47" s="191">
        <v>412000</v>
      </c>
      <c r="AB47" s="191"/>
      <c r="AC47" s="191"/>
      <c r="AD47" s="191">
        <v>0</v>
      </c>
      <c r="AE47" s="191"/>
      <c r="AF47" s="192">
        <v>0</v>
      </c>
      <c r="AG47" s="192"/>
      <c r="AH47" s="192"/>
    </row>
    <row r="48" spans="2:34" ht="23.25" customHeight="1" x14ac:dyDescent="0.25">
      <c r="B48" s="5"/>
      <c r="C48" s="5"/>
      <c r="D48" s="5"/>
      <c r="E48" s="6"/>
      <c r="F48" s="189" t="s">
        <v>71</v>
      </c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90" t="s">
        <v>863</v>
      </c>
      <c r="T48" s="190"/>
      <c r="U48" s="190"/>
      <c r="V48" s="4" t="s">
        <v>38</v>
      </c>
      <c r="W48" s="190" t="s">
        <v>72</v>
      </c>
      <c r="X48" s="190"/>
      <c r="Y48" s="190"/>
      <c r="Z48" s="190"/>
      <c r="AA48" s="191">
        <v>662000</v>
      </c>
      <c r="AB48" s="191"/>
      <c r="AC48" s="191"/>
      <c r="AD48" s="191">
        <v>591283.71</v>
      </c>
      <c r="AE48" s="191"/>
      <c r="AF48" s="192">
        <v>89.317780966767373</v>
      </c>
      <c r="AG48" s="192"/>
      <c r="AH48" s="192"/>
    </row>
    <row r="49" spans="2:34" ht="15" customHeight="1" x14ac:dyDescent="0.25">
      <c r="B49" s="5"/>
      <c r="C49" s="5"/>
      <c r="D49" s="5"/>
      <c r="E49" s="6"/>
      <c r="F49" s="189" t="s">
        <v>11</v>
      </c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90" t="s">
        <v>863</v>
      </c>
      <c r="T49" s="190"/>
      <c r="U49" s="190"/>
      <c r="V49" s="4" t="s">
        <v>38</v>
      </c>
      <c r="W49" s="190" t="s">
        <v>73</v>
      </c>
      <c r="X49" s="190"/>
      <c r="Y49" s="190"/>
      <c r="Z49" s="190"/>
      <c r="AA49" s="191">
        <v>662000</v>
      </c>
      <c r="AB49" s="191"/>
      <c r="AC49" s="191"/>
      <c r="AD49" s="191">
        <v>591283.71</v>
      </c>
      <c r="AE49" s="191"/>
      <c r="AF49" s="192">
        <v>89.317780966767373</v>
      </c>
      <c r="AG49" s="192"/>
      <c r="AH49" s="192"/>
    </row>
    <row r="50" spans="2:34" ht="23.25" customHeight="1" x14ac:dyDescent="0.25">
      <c r="B50" s="5"/>
      <c r="C50" s="5"/>
      <c r="D50" s="5"/>
      <c r="E50" s="6"/>
      <c r="F50" s="6"/>
      <c r="G50" s="6"/>
      <c r="H50" s="189" t="s">
        <v>13</v>
      </c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90" t="s">
        <v>863</v>
      </c>
      <c r="T50" s="190"/>
      <c r="U50" s="190"/>
      <c r="V50" s="4" t="s">
        <v>38</v>
      </c>
      <c r="W50" s="190" t="s">
        <v>74</v>
      </c>
      <c r="X50" s="190"/>
      <c r="Y50" s="190"/>
      <c r="Z50" s="190"/>
      <c r="AA50" s="191">
        <v>662000</v>
      </c>
      <c r="AB50" s="191"/>
      <c r="AC50" s="191"/>
      <c r="AD50" s="191">
        <v>591283.71</v>
      </c>
      <c r="AE50" s="191"/>
      <c r="AF50" s="192">
        <v>89.317780966767373</v>
      </c>
      <c r="AG50" s="192"/>
      <c r="AH50" s="192"/>
    </row>
    <row r="51" spans="2:34" ht="23.25" customHeight="1" x14ac:dyDescent="0.25">
      <c r="B51" s="5"/>
      <c r="C51" s="5"/>
      <c r="D51" s="5"/>
      <c r="E51" s="5"/>
      <c r="F51" s="5"/>
      <c r="G51" s="5"/>
      <c r="H51" s="189" t="s">
        <v>75</v>
      </c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90" t="s">
        <v>863</v>
      </c>
      <c r="T51" s="190"/>
      <c r="U51" s="190"/>
      <c r="V51" s="4" t="s">
        <v>38</v>
      </c>
      <c r="W51" s="190" t="s">
        <v>76</v>
      </c>
      <c r="X51" s="190"/>
      <c r="Y51" s="190"/>
      <c r="Z51" s="190"/>
      <c r="AA51" s="191">
        <v>662000</v>
      </c>
      <c r="AB51" s="191"/>
      <c r="AC51" s="191"/>
      <c r="AD51" s="191">
        <v>591283.71</v>
      </c>
      <c r="AE51" s="191"/>
      <c r="AF51" s="192">
        <v>89.317780966767373</v>
      </c>
      <c r="AG51" s="192"/>
      <c r="AH51" s="192"/>
    </row>
    <row r="52" spans="2:34" ht="45.75" customHeight="1" x14ac:dyDescent="0.25">
      <c r="B52" s="5"/>
      <c r="C52" s="5"/>
      <c r="D52" s="5"/>
      <c r="E52" s="5"/>
      <c r="F52" s="5"/>
      <c r="G52" s="5"/>
      <c r="H52" s="5"/>
      <c r="I52" s="189" t="s">
        <v>17</v>
      </c>
      <c r="J52" s="189"/>
      <c r="K52" s="189"/>
      <c r="L52" s="189"/>
      <c r="M52" s="189"/>
      <c r="N52" s="189"/>
      <c r="O52" s="189"/>
      <c r="P52" s="189"/>
      <c r="Q52" s="189"/>
      <c r="R52" s="189"/>
      <c r="S52" s="190" t="s">
        <v>863</v>
      </c>
      <c r="T52" s="190"/>
      <c r="U52" s="190"/>
      <c r="V52" s="4" t="s">
        <v>38</v>
      </c>
      <c r="W52" s="190" t="s">
        <v>76</v>
      </c>
      <c r="X52" s="190"/>
      <c r="Y52" s="190" t="s">
        <v>18</v>
      </c>
      <c r="Z52" s="190"/>
      <c r="AA52" s="191">
        <v>576000</v>
      </c>
      <c r="AB52" s="191"/>
      <c r="AC52" s="191"/>
      <c r="AD52" s="191">
        <v>506683.71</v>
      </c>
      <c r="AE52" s="191"/>
      <c r="AF52" s="192">
        <v>87.965921875000006</v>
      </c>
      <c r="AG52" s="192"/>
      <c r="AH52" s="192"/>
    </row>
    <row r="53" spans="2:34" ht="23.25" customHeight="1" x14ac:dyDescent="0.25">
      <c r="B53" s="5"/>
      <c r="C53" s="5"/>
      <c r="D53" s="5"/>
      <c r="E53" s="5"/>
      <c r="F53" s="5"/>
      <c r="G53" s="5"/>
      <c r="H53" s="5"/>
      <c r="I53" s="6"/>
      <c r="J53" s="189" t="s">
        <v>19</v>
      </c>
      <c r="K53" s="189"/>
      <c r="L53" s="189"/>
      <c r="M53" s="189"/>
      <c r="N53" s="189"/>
      <c r="O53" s="189"/>
      <c r="P53" s="189"/>
      <c r="Q53" s="189"/>
      <c r="R53" s="189"/>
      <c r="S53" s="190" t="s">
        <v>863</v>
      </c>
      <c r="T53" s="190"/>
      <c r="U53" s="190"/>
      <c r="V53" s="4" t="s">
        <v>38</v>
      </c>
      <c r="W53" s="190" t="s">
        <v>76</v>
      </c>
      <c r="X53" s="190"/>
      <c r="Y53" s="190" t="s">
        <v>20</v>
      </c>
      <c r="Z53" s="190"/>
      <c r="AA53" s="191">
        <v>576000</v>
      </c>
      <c r="AB53" s="191"/>
      <c r="AC53" s="191"/>
      <c r="AD53" s="191">
        <v>506683.71</v>
      </c>
      <c r="AE53" s="191"/>
      <c r="AF53" s="192">
        <v>87.965921875000006</v>
      </c>
      <c r="AG53" s="192"/>
      <c r="AH53" s="192"/>
    </row>
    <row r="54" spans="2:34" ht="23.25" customHeight="1" x14ac:dyDescent="0.25">
      <c r="B54" s="5"/>
      <c r="C54" s="5"/>
      <c r="D54" s="5"/>
      <c r="E54" s="5"/>
      <c r="F54" s="5"/>
      <c r="G54" s="5"/>
      <c r="H54" s="5"/>
      <c r="I54" s="189" t="s">
        <v>29</v>
      </c>
      <c r="J54" s="189"/>
      <c r="K54" s="189"/>
      <c r="L54" s="189"/>
      <c r="M54" s="189"/>
      <c r="N54" s="189"/>
      <c r="O54" s="189"/>
      <c r="P54" s="189"/>
      <c r="Q54" s="189"/>
      <c r="R54" s="189"/>
      <c r="S54" s="190" t="s">
        <v>863</v>
      </c>
      <c r="T54" s="190"/>
      <c r="U54" s="190"/>
      <c r="V54" s="4" t="s">
        <v>38</v>
      </c>
      <c r="W54" s="190" t="s">
        <v>76</v>
      </c>
      <c r="X54" s="190"/>
      <c r="Y54" s="190" t="s">
        <v>30</v>
      </c>
      <c r="Z54" s="190"/>
      <c r="AA54" s="191">
        <v>86000</v>
      </c>
      <c r="AB54" s="191"/>
      <c r="AC54" s="191"/>
      <c r="AD54" s="191">
        <v>84600</v>
      </c>
      <c r="AE54" s="191"/>
      <c r="AF54" s="192">
        <v>98.372093023255815</v>
      </c>
      <c r="AG54" s="192"/>
      <c r="AH54" s="192"/>
    </row>
    <row r="55" spans="2:34" ht="23.25" customHeight="1" x14ac:dyDescent="0.25">
      <c r="B55" s="5"/>
      <c r="C55" s="5"/>
      <c r="D55" s="5"/>
      <c r="E55" s="5"/>
      <c r="F55" s="5"/>
      <c r="G55" s="5"/>
      <c r="H55" s="5"/>
      <c r="I55" s="6"/>
      <c r="J55" s="189" t="s">
        <v>31</v>
      </c>
      <c r="K55" s="189"/>
      <c r="L55" s="189"/>
      <c r="M55" s="189"/>
      <c r="N55" s="189"/>
      <c r="O55" s="189"/>
      <c r="P55" s="189"/>
      <c r="Q55" s="189"/>
      <c r="R55" s="189"/>
      <c r="S55" s="190" t="s">
        <v>863</v>
      </c>
      <c r="T55" s="190"/>
      <c r="U55" s="190"/>
      <c r="V55" s="4" t="s">
        <v>38</v>
      </c>
      <c r="W55" s="190" t="s">
        <v>76</v>
      </c>
      <c r="X55" s="190"/>
      <c r="Y55" s="190" t="s">
        <v>32</v>
      </c>
      <c r="Z55" s="190"/>
      <c r="AA55" s="191">
        <v>86000</v>
      </c>
      <c r="AB55" s="191"/>
      <c r="AC55" s="191"/>
      <c r="AD55" s="191">
        <v>84600</v>
      </c>
      <c r="AE55" s="191"/>
      <c r="AF55" s="192">
        <v>98.372093023255815</v>
      </c>
      <c r="AG55" s="192"/>
      <c r="AH55" s="192"/>
    </row>
    <row r="56" spans="2:34" ht="23.25" customHeight="1" x14ac:dyDescent="0.25">
      <c r="B56" s="5"/>
      <c r="C56" s="5"/>
      <c r="D56" s="5"/>
      <c r="E56" s="6"/>
      <c r="F56" s="189" t="s">
        <v>9</v>
      </c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90" t="s">
        <v>863</v>
      </c>
      <c r="T56" s="190"/>
      <c r="U56" s="190"/>
      <c r="V56" s="4" t="s">
        <v>38</v>
      </c>
      <c r="W56" s="190" t="s">
        <v>10</v>
      </c>
      <c r="X56" s="190"/>
      <c r="Y56" s="190"/>
      <c r="Z56" s="190"/>
      <c r="AA56" s="191">
        <v>235375400.75</v>
      </c>
      <c r="AB56" s="191"/>
      <c r="AC56" s="191"/>
      <c r="AD56" s="191">
        <v>220258227.86000001</v>
      </c>
      <c r="AE56" s="191"/>
      <c r="AF56" s="192">
        <v>93.577420222406147</v>
      </c>
      <c r="AG56" s="192"/>
      <c r="AH56" s="192"/>
    </row>
    <row r="57" spans="2:34" ht="15" customHeight="1" x14ac:dyDescent="0.25">
      <c r="B57" s="5"/>
      <c r="C57" s="5"/>
      <c r="D57" s="5"/>
      <c r="E57" s="6"/>
      <c r="F57" s="189" t="s">
        <v>77</v>
      </c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90" t="s">
        <v>863</v>
      </c>
      <c r="T57" s="190"/>
      <c r="U57" s="190"/>
      <c r="V57" s="4" t="s">
        <v>38</v>
      </c>
      <c r="W57" s="190" t="s">
        <v>78</v>
      </c>
      <c r="X57" s="190"/>
      <c r="Y57" s="190"/>
      <c r="Z57" s="190"/>
      <c r="AA57" s="191">
        <v>10823000</v>
      </c>
      <c r="AB57" s="191"/>
      <c r="AC57" s="191"/>
      <c r="AD57" s="191">
        <v>9708878.9100000001</v>
      </c>
      <c r="AE57" s="191"/>
      <c r="AF57" s="192">
        <v>89.705986417813918</v>
      </c>
      <c r="AG57" s="192"/>
      <c r="AH57" s="192"/>
    </row>
    <row r="58" spans="2:34" ht="23.25" customHeight="1" x14ac:dyDescent="0.25">
      <c r="B58" s="5"/>
      <c r="C58" s="5"/>
      <c r="D58" s="5"/>
      <c r="E58" s="6"/>
      <c r="F58" s="6"/>
      <c r="G58" s="6"/>
      <c r="H58" s="189" t="s">
        <v>79</v>
      </c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90" t="s">
        <v>863</v>
      </c>
      <c r="T58" s="190"/>
      <c r="U58" s="190"/>
      <c r="V58" s="4" t="s">
        <v>38</v>
      </c>
      <c r="W58" s="190" t="s">
        <v>80</v>
      </c>
      <c r="X58" s="190"/>
      <c r="Y58" s="190"/>
      <c r="Z58" s="190"/>
      <c r="AA58" s="191">
        <v>10823000</v>
      </c>
      <c r="AB58" s="191"/>
      <c r="AC58" s="191"/>
      <c r="AD58" s="191">
        <v>9708878.9100000001</v>
      </c>
      <c r="AE58" s="191"/>
      <c r="AF58" s="192">
        <v>89.705986417813918</v>
      </c>
      <c r="AG58" s="192"/>
      <c r="AH58" s="192"/>
    </row>
    <row r="59" spans="2:34" ht="23.25" customHeight="1" x14ac:dyDescent="0.25">
      <c r="B59" s="5"/>
      <c r="C59" s="5"/>
      <c r="D59" s="5"/>
      <c r="E59" s="5"/>
      <c r="F59" s="5"/>
      <c r="G59" s="5"/>
      <c r="H59" s="189" t="s">
        <v>81</v>
      </c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90" t="s">
        <v>863</v>
      </c>
      <c r="T59" s="190"/>
      <c r="U59" s="190"/>
      <c r="V59" s="4" t="s">
        <v>38</v>
      </c>
      <c r="W59" s="190" t="s">
        <v>82</v>
      </c>
      <c r="X59" s="190"/>
      <c r="Y59" s="190"/>
      <c r="Z59" s="190"/>
      <c r="AA59" s="191">
        <v>10823000</v>
      </c>
      <c r="AB59" s="191"/>
      <c r="AC59" s="191"/>
      <c r="AD59" s="191">
        <v>9708878.9100000001</v>
      </c>
      <c r="AE59" s="191"/>
      <c r="AF59" s="192">
        <v>89.705986417813918</v>
      </c>
      <c r="AG59" s="192"/>
      <c r="AH59" s="192"/>
    </row>
    <row r="60" spans="2:34" ht="45.75" customHeight="1" x14ac:dyDescent="0.25">
      <c r="B60" s="5"/>
      <c r="C60" s="5"/>
      <c r="D60" s="5"/>
      <c r="E60" s="5"/>
      <c r="F60" s="5"/>
      <c r="G60" s="5"/>
      <c r="H60" s="5"/>
      <c r="I60" s="189" t="s">
        <v>17</v>
      </c>
      <c r="J60" s="189"/>
      <c r="K60" s="189"/>
      <c r="L60" s="189"/>
      <c r="M60" s="189"/>
      <c r="N60" s="189"/>
      <c r="O60" s="189"/>
      <c r="P60" s="189"/>
      <c r="Q60" s="189"/>
      <c r="R60" s="189"/>
      <c r="S60" s="190" t="s">
        <v>863</v>
      </c>
      <c r="T60" s="190"/>
      <c r="U60" s="190"/>
      <c r="V60" s="4" t="s">
        <v>38</v>
      </c>
      <c r="W60" s="190" t="s">
        <v>82</v>
      </c>
      <c r="X60" s="190"/>
      <c r="Y60" s="190" t="s">
        <v>18</v>
      </c>
      <c r="Z60" s="190"/>
      <c r="AA60" s="191">
        <v>9688600</v>
      </c>
      <c r="AB60" s="191"/>
      <c r="AC60" s="191"/>
      <c r="AD60" s="191">
        <v>8919244.6099999994</v>
      </c>
      <c r="AE60" s="191"/>
      <c r="AF60" s="192">
        <v>92.059168610531955</v>
      </c>
      <c r="AG60" s="192"/>
      <c r="AH60" s="192"/>
    </row>
    <row r="61" spans="2:34" ht="23.25" customHeight="1" x14ac:dyDescent="0.25">
      <c r="B61" s="5"/>
      <c r="C61" s="5"/>
      <c r="D61" s="5"/>
      <c r="E61" s="5"/>
      <c r="F61" s="5"/>
      <c r="G61" s="5"/>
      <c r="H61" s="5"/>
      <c r="I61" s="6"/>
      <c r="J61" s="189" t="s">
        <v>19</v>
      </c>
      <c r="K61" s="189"/>
      <c r="L61" s="189"/>
      <c r="M61" s="189"/>
      <c r="N61" s="189"/>
      <c r="O61" s="189"/>
      <c r="P61" s="189"/>
      <c r="Q61" s="189"/>
      <c r="R61" s="189"/>
      <c r="S61" s="190" t="s">
        <v>863</v>
      </c>
      <c r="T61" s="190"/>
      <c r="U61" s="190"/>
      <c r="V61" s="4" t="s">
        <v>38</v>
      </c>
      <c r="W61" s="190" t="s">
        <v>82</v>
      </c>
      <c r="X61" s="190"/>
      <c r="Y61" s="190" t="s">
        <v>20</v>
      </c>
      <c r="Z61" s="190"/>
      <c r="AA61" s="191">
        <v>9688600</v>
      </c>
      <c r="AB61" s="191"/>
      <c r="AC61" s="191"/>
      <c r="AD61" s="191">
        <v>8919244.6099999994</v>
      </c>
      <c r="AE61" s="191"/>
      <c r="AF61" s="192">
        <v>92.059168610531955</v>
      </c>
      <c r="AG61" s="192"/>
      <c r="AH61" s="192"/>
    </row>
    <row r="62" spans="2:34" ht="23.25" customHeight="1" x14ac:dyDescent="0.25">
      <c r="B62" s="5"/>
      <c r="C62" s="5"/>
      <c r="D62" s="5"/>
      <c r="E62" s="5"/>
      <c r="F62" s="5"/>
      <c r="G62" s="5"/>
      <c r="H62" s="5"/>
      <c r="I62" s="189" t="s">
        <v>29</v>
      </c>
      <c r="J62" s="189"/>
      <c r="K62" s="189"/>
      <c r="L62" s="189"/>
      <c r="M62" s="189"/>
      <c r="N62" s="189"/>
      <c r="O62" s="189"/>
      <c r="P62" s="189"/>
      <c r="Q62" s="189"/>
      <c r="R62" s="189"/>
      <c r="S62" s="190" t="s">
        <v>863</v>
      </c>
      <c r="T62" s="190"/>
      <c r="U62" s="190"/>
      <c r="V62" s="4" t="s">
        <v>38</v>
      </c>
      <c r="W62" s="190" t="s">
        <v>82</v>
      </c>
      <c r="X62" s="190"/>
      <c r="Y62" s="190" t="s">
        <v>30</v>
      </c>
      <c r="Z62" s="190"/>
      <c r="AA62" s="191">
        <v>1134400</v>
      </c>
      <c r="AB62" s="191"/>
      <c r="AC62" s="191"/>
      <c r="AD62" s="191">
        <v>789634.3</v>
      </c>
      <c r="AE62" s="191"/>
      <c r="AF62" s="192">
        <v>69.608101198871651</v>
      </c>
      <c r="AG62" s="192"/>
      <c r="AH62" s="192"/>
    </row>
    <row r="63" spans="2:34" ht="23.25" customHeight="1" x14ac:dyDescent="0.25">
      <c r="B63" s="5"/>
      <c r="C63" s="5"/>
      <c r="D63" s="5"/>
      <c r="E63" s="5"/>
      <c r="F63" s="5"/>
      <c r="G63" s="5"/>
      <c r="H63" s="5"/>
      <c r="I63" s="6"/>
      <c r="J63" s="189" t="s">
        <v>31</v>
      </c>
      <c r="K63" s="189"/>
      <c r="L63" s="189"/>
      <c r="M63" s="189"/>
      <c r="N63" s="189"/>
      <c r="O63" s="189"/>
      <c r="P63" s="189"/>
      <c r="Q63" s="189"/>
      <c r="R63" s="189"/>
      <c r="S63" s="190" t="s">
        <v>863</v>
      </c>
      <c r="T63" s="190"/>
      <c r="U63" s="190"/>
      <c r="V63" s="4" t="s">
        <v>38</v>
      </c>
      <c r="W63" s="190" t="s">
        <v>82</v>
      </c>
      <c r="X63" s="190"/>
      <c r="Y63" s="190" t="s">
        <v>32</v>
      </c>
      <c r="Z63" s="190"/>
      <c r="AA63" s="191">
        <v>1134400</v>
      </c>
      <c r="AB63" s="191"/>
      <c r="AC63" s="191"/>
      <c r="AD63" s="191">
        <v>789634.3</v>
      </c>
      <c r="AE63" s="191"/>
      <c r="AF63" s="192">
        <v>69.608101198871651</v>
      </c>
      <c r="AG63" s="192"/>
      <c r="AH63" s="192"/>
    </row>
    <row r="64" spans="2:34" ht="23.25" customHeight="1" x14ac:dyDescent="0.25">
      <c r="B64" s="5"/>
      <c r="C64" s="5"/>
      <c r="D64" s="5"/>
      <c r="E64" s="6"/>
      <c r="F64" s="189" t="s">
        <v>83</v>
      </c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90" t="s">
        <v>863</v>
      </c>
      <c r="T64" s="190"/>
      <c r="U64" s="190"/>
      <c r="V64" s="4" t="s">
        <v>38</v>
      </c>
      <c r="W64" s="190" t="s">
        <v>84</v>
      </c>
      <c r="X64" s="190"/>
      <c r="Y64" s="190"/>
      <c r="Z64" s="190"/>
      <c r="AA64" s="191">
        <v>614000</v>
      </c>
      <c r="AB64" s="191"/>
      <c r="AC64" s="191"/>
      <c r="AD64" s="191">
        <v>611690</v>
      </c>
      <c r="AE64" s="191"/>
      <c r="AF64" s="192">
        <v>99.623778501628664</v>
      </c>
      <c r="AG64" s="192"/>
      <c r="AH64" s="192"/>
    </row>
    <row r="65" spans="2:34" ht="23.25" customHeight="1" x14ac:dyDescent="0.25">
      <c r="B65" s="5"/>
      <c r="C65" s="5"/>
      <c r="D65" s="5"/>
      <c r="E65" s="6"/>
      <c r="F65" s="6"/>
      <c r="G65" s="6"/>
      <c r="H65" s="189" t="s">
        <v>85</v>
      </c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90" t="s">
        <v>863</v>
      </c>
      <c r="T65" s="190"/>
      <c r="U65" s="190"/>
      <c r="V65" s="4" t="s">
        <v>38</v>
      </c>
      <c r="W65" s="190" t="s">
        <v>86</v>
      </c>
      <c r="X65" s="190"/>
      <c r="Y65" s="190"/>
      <c r="Z65" s="190"/>
      <c r="AA65" s="191">
        <v>614000</v>
      </c>
      <c r="AB65" s="191"/>
      <c r="AC65" s="191"/>
      <c r="AD65" s="191">
        <v>611690</v>
      </c>
      <c r="AE65" s="191"/>
      <c r="AF65" s="192">
        <v>99.623778501628664</v>
      </c>
      <c r="AG65" s="192"/>
      <c r="AH65" s="192"/>
    </row>
    <row r="66" spans="2:34" ht="68.25" customHeight="1" x14ac:dyDescent="0.25">
      <c r="B66" s="5"/>
      <c r="C66" s="5"/>
      <c r="D66" s="5"/>
      <c r="E66" s="5"/>
      <c r="F66" s="5"/>
      <c r="G66" s="5"/>
      <c r="H66" s="189" t="s">
        <v>87</v>
      </c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90" t="s">
        <v>863</v>
      </c>
      <c r="T66" s="190"/>
      <c r="U66" s="190"/>
      <c r="V66" s="4" t="s">
        <v>38</v>
      </c>
      <c r="W66" s="190" t="s">
        <v>88</v>
      </c>
      <c r="X66" s="190"/>
      <c r="Y66" s="190"/>
      <c r="Z66" s="190"/>
      <c r="AA66" s="191">
        <v>614000</v>
      </c>
      <c r="AB66" s="191"/>
      <c r="AC66" s="191"/>
      <c r="AD66" s="191">
        <v>611690</v>
      </c>
      <c r="AE66" s="191"/>
      <c r="AF66" s="192">
        <v>99.623778501628664</v>
      </c>
      <c r="AG66" s="192"/>
      <c r="AH66" s="192"/>
    </row>
    <row r="67" spans="2:34" ht="23.25" customHeight="1" x14ac:dyDescent="0.25">
      <c r="B67" s="5"/>
      <c r="C67" s="5"/>
      <c r="D67" s="5"/>
      <c r="E67" s="5"/>
      <c r="F67" s="5"/>
      <c r="G67" s="5"/>
      <c r="H67" s="5"/>
      <c r="I67" s="189" t="s">
        <v>29</v>
      </c>
      <c r="J67" s="189"/>
      <c r="K67" s="189"/>
      <c r="L67" s="189"/>
      <c r="M67" s="189"/>
      <c r="N67" s="189"/>
      <c r="O67" s="189"/>
      <c r="P67" s="189"/>
      <c r="Q67" s="189"/>
      <c r="R67" s="189"/>
      <c r="S67" s="190" t="s">
        <v>863</v>
      </c>
      <c r="T67" s="190"/>
      <c r="U67" s="190"/>
      <c r="V67" s="4" t="s">
        <v>38</v>
      </c>
      <c r="W67" s="190" t="s">
        <v>88</v>
      </c>
      <c r="X67" s="190"/>
      <c r="Y67" s="190" t="s">
        <v>30</v>
      </c>
      <c r="Z67" s="190"/>
      <c r="AA67" s="191">
        <v>614000</v>
      </c>
      <c r="AB67" s="191"/>
      <c r="AC67" s="191"/>
      <c r="AD67" s="191">
        <v>611690</v>
      </c>
      <c r="AE67" s="191"/>
      <c r="AF67" s="192">
        <v>99.623778501628664</v>
      </c>
      <c r="AG67" s="192"/>
      <c r="AH67" s="192"/>
    </row>
    <row r="68" spans="2:34" ht="23.25" customHeight="1" x14ac:dyDescent="0.25">
      <c r="B68" s="5"/>
      <c r="C68" s="5"/>
      <c r="D68" s="5"/>
      <c r="E68" s="5"/>
      <c r="F68" s="5"/>
      <c r="G68" s="5"/>
      <c r="H68" s="5"/>
      <c r="I68" s="6"/>
      <c r="J68" s="189" t="s">
        <v>31</v>
      </c>
      <c r="K68" s="189"/>
      <c r="L68" s="189"/>
      <c r="M68" s="189"/>
      <c r="N68" s="189"/>
      <c r="O68" s="189"/>
      <c r="P68" s="189"/>
      <c r="Q68" s="189"/>
      <c r="R68" s="189"/>
      <c r="S68" s="190" t="s">
        <v>863</v>
      </c>
      <c r="T68" s="190"/>
      <c r="U68" s="190"/>
      <c r="V68" s="4" t="s">
        <v>38</v>
      </c>
      <c r="W68" s="190" t="s">
        <v>88</v>
      </c>
      <c r="X68" s="190"/>
      <c r="Y68" s="190" t="s">
        <v>32</v>
      </c>
      <c r="Z68" s="190"/>
      <c r="AA68" s="191">
        <v>614000</v>
      </c>
      <c r="AB68" s="191"/>
      <c r="AC68" s="191"/>
      <c r="AD68" s="191">
        <v>611690</v>
      </c>
      <c r="AE68" s="191"/>
      <c r="AF68" s="192">
        <v>99.623778501628664</v>
      </c>
      <c r="AG68" s="192"/>
      <c r="AH68" s="192"/>
    </row>
    <row r="69" spans="2:34" ht="15" customHeight="1" x14ac:dyDescent="0.25">
      <c r="B69" s="5"/>
      <c r="C69" s="5"/>
      <c r="D69" s="5"/>
      <c r="E69" s="6"/>
      <c r="F69" s="189" t="s">
        <v>11</v>
      </c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90" t="s">
        <v>863</v>
      </c>
      <c r="T69" s="190"/>
      <c r="U69" s="190"/>
      <c r="V69" s="4" t="s">
        <v>38</v>
      </c>
      <c r="W69" s="190" t="s">
        <v>12</v>
      </c>
      <c r="X69" s="190"/>
      <c r="Y69" s="190"/>
      <c r="Z69" s="190"/>
      <c r="AA69" s="191">
        <v>223938400.75</v>
      </c>
      <c r="AB69" s="191"/>
      <c r="AC69" s="191"/>
      <c r="AD69" s="191">
        <v>209937658.94999999</v>
      </c>
      <c r="AE69" s="191"/>
      <c r="AF69" s="192">
        <v>93.747949546344159</v>
      </c>
      <c r="AG69" s="192"/>
      <c r="AH69" s="192"/>
    </row>
    <row r="70" spans="2:34" ht="23.25" customHeight="1" x14ac:dyDescent="0.25">
      <c r="B70" s="5"/>
      <c r="C70" s="5"/>
      <c r="D70" s="5"/>
      <c r="E70" s="6"/>
      <c r="F70" s="6"/>
      <c r="G70" s="6"/>
      <c r="H70" s="189" t="s">
        <v>13</v>
      </c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90" t="s">
        <v>863</v>
      </c>
      <c r="T70" s="190"/>
      <c r="U70" s="190"/>
      <c r="V70" s="4" t="s">
        <v>38</v>
      </c>
      <c r="W70" s="190" t="s">
        <v>14</v>
      </c>
      <c r="X70" s="190"/>
      <c r="Y70" s="190"/>
      <c r="Z70" s="190"/>
      <c r="AA70" s="191">
        <v>223938400.75</v>
      </c>
      <c r="AB70" s="191"/>
      <c r="AC70" s="191"/>
      <c r="AD70" s="191">
        <v>209937658.94999999</v>
      </c>
      <c r="AE70" s="191"/>
      <c r="AF70" s="192">
        <v>93.747949546344159</v>
      </c>
      <c r="AG70" s="192"/>
      <c r="AH70" s="192"/>
    </row>
    <row r="71" spans="2:34" ht="15" customHeight="1" x14ac:dyDescent="0.25">
      <c r="B71" s="5"/>
      <c r="C71" s="5"/>
      <c r="D71" s="5"/>
      <c r="E71" s="5"/>
      <c r="F71" s="5"/>
      <c r="G71" s="5"/>
      <c r="H71" s="189" t="s">
        <v>89</v>
      </c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90" t="s">
        <v>863</v>
      </c>
      <c r="T71" s="190"/>
      <c r="U71" s="190"/>
      <c r="V71" s="4" t="s">
        <v>38</v>
      </c>
      <c r="W71" s="190" t="s">
        <v>90</v>
      </c>
      <c r="X71" s="190"/>
      <c r="Y71" s="190"/>
      <c r="Z71" s="190"/>
      <c r="AA71" s="191">
        <v>223938400.75</v>
      </c>
      <c r="AB71" s="191"/>
      <c r="AC71" s="191"/>
      <c r="AD71" s="191">
        <v>209937658.94999999</v>
      </c>
      <c r="AE71" s="191"/>
      <c r="AF71" s="192">
        <v>93.747949546344159</v>
      </c>
      <c r="AG71" s="192"/>
      <c r="AH71" s="192"/>
    </row>
    <row r="72" spans="2:34" ht="45.75" customHeight="1" x14ac:dyDescent="0.25">
      <c r="B72" s="5"/>
      <c r="C72" s="5"/>
      <c r="D72" s="5"/>
      <c r="E72" s="5"/>
      <c r="F72" s="5"/>
      <c r="G72" s="5"/>
      <c r="H72" s="5"/>
      <c r="I72" s="189" t="s">
        <v>17</v>
      </c>
      <c r="J72" s="189"/>
      <c r="K72" s="189"/>
      <c r="L72" s="189"/>
      <c r="M72" s="189"/>
      <c r="N72" s="189"/>
      <c r="O72" s="189"/>
      <c r="P72" s="189"/>
      <c r="Q72" s="189"/>
      <c r="R72" s="189"/>
      <c r="S72" s="190" t="s">
        <v>863</v>
      </c>
      <c r="T72" s="190"/>
      <c r="U72" s="190"/>
      <c r="V72" s="4" t="s">
        <v>38</v>
      </c>
      <c r="W72" s="190" t="s">
        <v>90</v>
      </c>
      <c r="X72" s="190"/>
      <c r="Y72" s="190" t="s">
        <v>18</v>
      </c>
      <c r="Z72" s="190"/>
      <c r="AA72" s="191">
        <v>214807400.75</v>
      </c>
      <c r="AB72" s="191"/>
      <c r="AC72" s="191"/>
      <c r="AD72" s="191">
        <v>204805687.84</v>
      </c>
      <c r="AE72" s="191"/>
      <c r="AF72" s="192">
        <v>95.343869496544812</v>
      </c>
      <c r="AG72" s="192"/>
      <c r="AH72" s="192"/>
    </row>
    <row r="73" spans="2:34" ht="23.25" customHeight="1" x14ac:dyDescent="0.25">
      <c r="B73" s="5"/>
      <c r="C73" s="5"/>
      <c r="D73" s="5"/>
      <c r="E73" s="5"/>
      <c r="F73" s="5"/>
      <c r="G73" s="5"/>
      <c r="H73" s="5"/>
      <c r="I73" s="6"/>
      <c r="J73" s="189" t="s">
        <v>19</v>
      </c>
      <c r="K73" s="189"/>
      <c r="L73" s="189"/>
      <c r="M73" s="189"/>
      <c r="N73" s="189"/>
      <c r="O73" s="189"/>
      <c r="P73" s="189"/>
      <c r="Q73" s="189"/>
      <c r="R73" s="189"/>
      <c r="S73" s="190" t="s">
        <v>863</v>
      </c>
      <c r="T73" s="190"/>
      <c r="U73" s="190"/>
      <c r="V73" s="4" t="s">
        <v>38</v>
      </c>
      <c r="W73" s="190" t="s">
        <v>90</v>
      </c>
      <c r="X73" s="190"/>
      <c r="Y73" s="190" t="s">
        <v>20</v>
      </c>
      <c r="Z73" s="190"/>
      <c r="AA73" s="191">
        <v>214807400.75</v>
      </c>
      <c r="AB73" s="191"/>
      <c r="AC73" s="191"/>
      <c r="AD73" s="191">
        <v>204805687.84</v>
      </c>
      <c r="AE73" s="191"/>
      <c r="AF73" s="192">
        <v>95.343869496544812</v>
      </c>
      <c r="AG73" s="192"/>
      <c r="AH73" s="192"/>
    </row>
    <row r="74" spans="2:34" ht="23.25" customHeight="1" x14ac:dyDescent="0.25">
      <c r="B74" s="5"/>
      <c r="C74" s="5"/>
      <c r="D74" s="5"/>
      <c r="E74" s="5"/>
      <c r="F74" s="5"/>
      <c r="G74" s="5"/>
      <c r="H74" s="5"/>
      <c r="I74" s="189" t="s">
        <v>29</v>
      </c>
      <c r="J74" s="189"/>
      <c r="K74" s="189"/>
      <c r="L74" s="189"/>
      <c r="M74" s="189"/>
      <c r="N74" s="189"/>
      <c r="O74" s="189"/>
      <c r="P74" s="189"/>
      <c r="Q74" s="189"/>
      <c r="R74" s="189"/>
      <c r="S74" s="190" t="s">
        <v>863</v>
      </c>
      <c r="T74" s="190"/>
      <c r="U74" s="190"/>
      <c r="V74" s="4" t="s">
        <v>38</v>
      </c>
      <c r="W74" s="190" t="s">
        <v>90</v>
      </c>
      <c r="X74" s="190"/>
      <c r="Y74" s="190" t="s">
        <v>30</v>
      </c>
      <c r="Z74" s="190"/>
      <c r="AA74" s="191">
        <v>7925005.0899999999</v>
      </c>
      <c r="AB74" s="191"/>
      <c r="AC74" s="191"/>
      <c r="AD74" s="191">
        <v>4047165.24</v>
      </c>
      <c r="AE74" s="191"/>
      <c r="AF74" s="192">
        <v>51.068298304398951</v>
      </c>
      <c r="AG74" s="192"/>
      <c r="AH74" s="192"/>
    </row>
    <row r="75" spans="2:34" ht="23.25" customHeight="1" x14ac:dyDescent="0.25">
      <c r="B75" s="5"/>
      <c r="C75" s="5"/>
      <c r="D75" s="5"/>
      <c r="E75" s="5"/>
      <c r="F75" s="5"/>
      <c r="G75" s="5"/>
      <c r="H75" s="5"/>
      <c r="I75" s="6"/>
      <c r="J75" s="189" t="s">
        <v>31</v>
      </c>
      <c r="K75" s="189"/>
      <c r="L75" s="189"/>
      <c r="M75" s="189"/>
      <c r="N75" s="189"/>
      <c r="O75" s="189"/>
      <c r="P75" s="189"/>
      <c r="Q75" s="189"/>
      <c r="R75" s="189"/>
      <c r="S75" s="190" t="s">
        <v>863</v>
      </c>
      <c r="T75" s="190"/>
      <c r="U75" s="190"/>
      <c r="V75" s="4" t="s">
        <v>38</v>
      </c>
      <c r="W75" s="190" t="s">
        <v>90</v>
      </c>
      <c r="X75" s="190"/>
      <c r="Y75" s="190" t="s">
        <v>32</v>
      </c>
      <c r="Z75" s="190"/>
      <c r="AA75" s="191">
        <v>7925005.0899999999</v>
      </c>
      <c r="AB75" s="191"/>
      <c r="AC75" s="191"/>
      <c r="AD75" s="191">
        <v>4047165.24</v>
      </c>
      <c r="AE75" s="191"/>
      <c r="AF75" s="192">
        <v>51.068298304398951</v>
      </c>
      <c r="AG75" s="192"/>
      <c r="AH75" s="192"/>
    </row>
    <row r="76" spans="2:34" ht="15" customHeight="1" x14ac:dyDescent="0.25">
      <c r="B76" s="5"/>
      <c r="C76" s="5"/>
      <c r="D76" s="5"/>
      <c r="E76" s="5"/>
      <c r="F76" s="5"/>
      <c r="G76" s="5"/>
      <c r="H76" s="5"/>
      <c r="I76" s="189" t="s">
        <v>91</v>
      </c>
      <c r="J76" s="189"/>
      <c r="K76" s="189"/>
      <c r="L76" s="189"/>
      <c r="M76" s="189"/>
      <c r="N76" s="189"/>
      <c r="O76" s="189"/>
      <c r="P76" s="189"/>
      <c r="Q76" s="189"/>
      <c r="R76" s="189"/>
      <c r="S76" s="190" t="s">
        <v>863</v>
      </c>
      <c r="T76" s="190"/>
      <c r="U76" s="190"/>
      <c r="V76" s="4" t="s">
        <v>38</v>
      </c>
      <c r="W76" s="190" t="s">
        <v>90</v>
      </c>
      <c r="X76" s="190"/>
      <c r="Y76" s="190" t="s">
        <v>92</v>
      </c>
      <c r="Z76" s="190"/>
      <c r="AA76" s="191">
        <v>1105869.9099999999</v>
      </c>
      <c r="AB76" s="191"/>
      <c r="AC76" s="191"/>
      <c r="AD76" s="191">
        <v>1069075.48</v>
      </c>
      <c r="AE76" s="191"/>
      <c r="AF76" s="192">
        <v>96.672806659510258</v>
      </c>
      <c r="AG76" s="192"/>
      <c r="AH76" s="192"/>
    </row>
    <row r="77" spans="2:34" ht="23.25" customHeight="1" x14ac:dyDescent="0.25">
      <c r="B77" s="5"/>
      <c r="C77" s="5"/>
      <c r="D77" s="5"/>
      <c r="E77" s="5"/>
      <c r="F77" s="5"/>
      <c r="G77" s="5"/>
      <c r="H77" s="5"/>
      <c r="I77" s="6"/>
      <c r="J77" s="189" t="s">
        <v>93</v>
      </c>
      <c r="K77" s="189"/>
      <c r="L77" s="189"/>
      <c r="M77" s="189"/>
      <c r="N77" s="189"/>
      <c r="O77" s="189"/>
      <c r="P77" s="189"/>
      <c r="Q77" s="189"/>
      <c r="R77" s="189"/>
      <c r="S77" s="190" t="s">
        <v>863</v>
      </c>
      <c r="T77" s="190"/>
      <c r="U77" s="190"/>
      <c r="V77" s="4" t="s">
        <v>38</v>
      </c>
      <c r="W77" s="190" t="s">
        <v>90</v>
      </c>
      <c r="X77" s="190"/>
      <c r="Y77" s="190" t="s">
        <v>94</v>
      </c>
      <c r="Z77" s="190"/>
      <c r="AA77" s="191">
        <v>1105869.9099999999</v>
      </c>
      <c r="AB77" s="191"/>
      <c r="AC77" s="191"/>
      <c r="AD77" s="191">
        <v>1069075.48</v>
      </c>
      <c r="AE77" s="191"/>
      <c r="AF77" s="192">
        <v>96.672806659510258</v>
      </c>
      <c r="AG77" s="192"/>
      <c r="AH77" s="192"/>
    </row>
    <row r="78" spans="2:34" ht="15" customHeight="1" x14ac:dyDescent="0.25">
      <c r="B78" s="5"/>
      <c r="C78" s="5"/>
      <c r="D78" s="5"/>
      <c r="E78" s="5"/>
      <c r="F78" s="5"/>
      <c r="G78" s="5"/>
      <c r="H78" s="5"/>
      <c r="I78" s="189" t="s">
        <v>33</v>
      </c>
      <c r="J78" s="189"/>
      <c r="K78" s="189"/>
      <c r="L78" s="189"/>
      <c r="M78" s="189"/>
      <c r="N78" s="189"/>
      <c r="O78" s="189"/>
      <c r="P78" s="189"/>
      <c r="Q78" s="189"/>
      <c r="R78" s="189"/>
      <c r="S78" s="190" t="s">
        <v>863</v>
      </c>
      <c r="T78" s="190"/>
      <c r="U78" s="190"/>
      <c r="V78" s="4" t="s">
        <v>38</v>
      </c>
      <c r="W78" s="190" t="s">
        <v>90</v>
      </c>
      <c r="X78" s="190"/>
      <c r="Y78" s="190" t="s">
        <v>34</v>
      </c>
      <c r="Z78" s="190"/>
      <c r="AA78" s="191">
        <v>100125</v>
      </c>
      <c r="AB78" s="191"/>
      <c r="AC78" s="191"/>
      <c r="AD78" s="191">
        <v>15730.39</v>
      </c>
      <c r="AE78" s="191"/>
      <c r="AF78" s="192">
        <v>15.710751560549314</v>
      </c>
      <c r="AG78" s="192"/>
      <c r="AH78" s="192"/>
    </row>
    <row r="79" spans="2:34" ht="15" customHeight="1" x14ac:dyDescent="0.25">
      <c r="B79" s="5"/>
      <c r="C79" s="5"/>
      <c r="D79" s="5"/>
      <c r="E79" s="5"/>
      <c r="F79" s="5"/>
      <c r="G79" s="5"/>
      <c r="H79" s="5"/>
      <c r="I79" s="6"/>
      <c r="J79" s="189" t="s">
        <v>35</v>
      </c>
      <c r="K79" s="189"/>
      <c r="L79" s="189"/>
      <c r="M79" s="189"/>
      <c r="N79" s="189"/>
      <c r="O79" s="189"/>
      <c r="P79" s="189"/>
      <c r="Q79" s="189"/>
      <c r="R79" s="189"/>
      <c r="S79" s="190" t="s">
        <v>863</v>
      </c>
      <c r="T79" s="190"/>
      <c r="U79" s="190"/>
      <c r="V79" s="4" t="s">
        <v>38</v>
      </c>
      <c r="W79" s="190" t="s">
        <v>90</v>
      </c>
      <c r="X79" s="190"/>
      <c r="Y79" s="190" t="s">
        <v>36</v>
      </c>
      <c r="Z79" s="190"/>
      <c r="AA79" s="191">
        <v>100125</v>
      </c>
      <c r="AB79" s="191"/>
      <c r="AC79" s="191"/>
      <c r="AD79" s="191">
        <v>15730.39</v>
      </c>
      <c r="AE79" s="191"/>
      <c r="AF79" s="192">
        <v>15.710751560549314</v>
      </c>
      <c r="AG79" s="192"/>
      <c r="AH79" s="192"/>
    </row>
    <row r="80" spans="2:34" ht="15" customHeight="1" x14ac:dyDescent="0.25">
      <c r="B80" s="5"/>
      <c r="C80" s="5"/>
      <c r="D80" s="5"/>
      <c r="E80" s="6"/>
      <c r="F80" s="189" t="s">
        <v>95</v>
      </c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90" t="s">
        <v>863</v>
      </c>
      <c r="T80" s="190"/>
      <c r="U80" s="190"/>
      <c r="V80" s="4" t="s">
        <v>38</v>
      </c>
      <c r="W80" s="190" t="s">
        <v>96</v>
      </c>
      <c r="X80" s="190"/>
      <c r="Y80" s="190"/>
      <c r="Z80" s="190"/>
      <c r="AA80" s="191">
        <v>2867000</v>
      </c>
      <c r="AB80" s="191"/>
      <c r="AC80" s="191"/>
      <c r="AD80" s="191">
        <v>2667499.0499999998</v>
      </c>
      <c r="AE80" s="191"/>
      <c r="AF80" s="192">
        <v>93.041473665852806</v>
      </c>
      <c r="AG80" s="192"/>
      <c r="AH80" s="192"/>
    </row>
    <row r="81" spans="2:34" ht="23.25" customHeight="1" x14ac:dyDescent="0.25">
      <c r="B81" s="5"/>
      <c r="C81" s="5"/>
      <c r="D81" s="5"/>
      <c r="E81" s="6"/>
      <c r="F81" s="189" t="s">
        <v>97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90" t="s">
        <v>863</v>
      </c>
      <c r="T81" s="190"/>
      <c r="U81" s="190"/>
      <c r="V81" s="4" t="s">
        <v>38</v>
      </c>
      <c r="W81" s="190" t="s">
        <v>98</v>
      </c>
      <c r="X81" s="190"/>
      <c r="Y81" s="190"/>
      <c r="Z81" s="190"/>
      <c r="AA81" s="191">
        <v>2867000</v>
      </c>
      <c r="AB81" s="191"/>
      <c r="AC81" s="191"/>
      <c r="AD81" s="191">
        <v>2667499.0499999998</v>
      </c>
      <c r="AE81" s="191"/>
      <c r="AF81" s="192">
        <v>93.041473665852806</v>
      </c>
      <c r="AG81" s="192"/>
      <c r="AH81" s="192"/>
    </row>
    <row r="82" spans="2:34" ht="45.75" customHeight="1" x14ac:dyDescent="0.25">
      <c r="B82" s="5"/>
      <c r="C82" s="5"/>
      <c r="D82" s="5"/>
      <c r="E82" s="6"/>
      <c r="F82" s="6"/>
      <c r="G82" s="6"/>
      <c r="H82" s="189" t="s">
        <v>99</v>
      </c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90" t="s">
        <v>863</v>
      </c>
      <c r="T82" s="190"/>
      <c r="U82" s="190"/>
      <c r="V82" s="4" t="s">
        <v>38</v>
      </c>
      <c r="W82" s="190" t="s">
        <v>100</v>
      </c>
      <c r="X82" s="190"/>
      <c r="Y82" s="190"/>
      <c r="Z82" s="190"/>
      <c r="AA82" s="191">
        <v>2867000</v>
      </c>
      <c r="AB82" s="191"/>
      <c r="AC82" s="191"/>
      <c r="AD82" s="191">
        <v>2667499.0499999998</v>
      </c>
      <c r="AE82" s="191"/>
      <c r="AF82" s="192">
        <v>93.041473665852806</v>
      </c>
      <c r="AG82" s="192"/>
      <c r="AH82" s="192"/>
    </row>
    <row r="83" spans="2:34" ht="102" customHeight="1" x14ac:dyDescent="0.25">
      <c r="B83" s="5"/>
      <c r="C83" s="5"/>
      <c r="D83" s="5"/>
      <c r="E83" s="5"/>
      <c r="F83" s="5"/>
      <c r="G83" s="5"/>
      <c r="H83" s="189" t="s">
        <v>101</v>
      </c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90" t="s">
        <v>863</v>
      </c>
      <c r="T83" s="190"/>
      <c r="U83" s="190"/>
      <c r="V83" s="4" t="s">
        <v>38</v>
      </c>
      <c r="W83" s="190" t="s">
        <v>102</v>
      </c>
      <c r="X83" s="190"/>
      <c r="Y83" s="190"/>
      <c r="Z83" s="190"/>
      <c r="AA83" s="191">
        <v>2867000</v>
      </c>
      <c r="AB83" s="191"/>
      <c r="AC83" s="191"/>
      <c r="AD83" s="191">
        <v>2667499.0499999998</v>
      </c>
      <c r="AE83" s="191"/>
      <c r="AF83" s="192">
        <v>93.041473665852806</v>
      </c>
      <c r="AG83" s="192"/>
      <c r="AH83" s="192"/>
    </row>
    <row r="84" spans="2:34" ht="45.75" customHeight="1" x14ac:dyDescent="0.25">
      <c r="B84" s="5"/>
      <c r="C84" s="5"/>
      <c r="D84" s="5"/>
      <c r="E84" s="5"/>
      <c r="F84" s="5"/>
      <c r="G84" s="5"/>
      <c r="H84" s="5"/>
      <c r="I84" s="189" t="s">
        <v>17</v>
      </c>
      <c r="J84" s="189"/>
      <c r="K84" s="189"/>
      <c r="L84" s="189"/>
      <c r="M84" s="189"/>
      <c r="N84" s="189"/>
      <c r="O84" s="189"/>
      <c r="P84" s="189"/>
      <c r="Q84" s="189"/>
      <c r="R84" s="189"/>
      <c r="S84" s="190" t="s">
        <v>863</v>
      </c>
      <c r="T84" s="190"/>
      <c r="U84" s="190"/>
      <c r="V84" s="4" t="s">
        <v>38</v>
      </c>
      <c r="W84" s="190" t="s">
        <v>102</v>
      </c>
      <c r="X84" s="190"/>
      <c r="Y84" s="190" t="s">
        <v>18</v>
      </c>
      <c r="Z84" s="190"/>
      <c r="AA84" s="191">
        <v>2607100</v>
      </c>
      <c r="AB84" s="191"/>
      <c r="AC84" s="191"/>
      <c r="AD84" s="191">
        <v>2600435.0499999998</v>
      </c>
      <c r="AE84" s="191"/>
      <c r="AF84" s="192">
        <v>99.744353879789799</v>
      </c>
      <c r="AG84" s="192"/>
      <c r="AH84" s="192"/>
    </row>
    <row r="85" spans="2:34" ht="23.25" customHeight="1" x14ac:dyDescent="0.25">
      <c r="B85" s="5"/>
      <c r="C85" s="5"/>
      <c r="D85" s="5"/>
      <c r="E85" s="5"/>
      <c r="F85" s="5"/>
      <c r="G85" s="5"/>
      <c r="H85" s="5"/>
      <c r="I85" s="6"/>
      <c r="J85" s="189" t="s">
        <v>19</v>
      </c>
      <c r="K85" s="189"/>
      <c r="L85" s="189"/>
      <c r="M85" s="189"/>
      <c r="N85" s="189"/>
      <c r="O85" s="189"/>
      <c r="P85" s="189"/>
      <c r="Q85" s="189"/>
      <c r="R85" s="189"/>
      <c r="S85" s="190" t="s">
        <v>863</v>
      </c>
      <c r="T85" s="190"/>
      <c r="U85" s="190"/>
      <c r="V85" s="4" t="s">
        <v>38</v>
      </c>
      <c r="W85" s="190" t="s">
        <v>102</v>
      </c>
      <c r="X85" s="190"/>
      <c r="Y85" s="190" t="s">
        <v>20</v>
      </c>
      <c r="Z85" s="190"/>
      <c r="AA85" s="191">
        <v>2607100</v>
      </c>
      <c r="AB85" s="191"/>
      <c r="AC85" s="191"/>
      <c r="AD85" s="191">
        <v>2600435.0499999998</v>
      </c>
      <c r="AE85" s="191"/>
      <c r="AF85" s="192">
        <v>99.744353879789799</v>
      </c>
      <c r="AG85" s="192"/>
      <c r="AH85" s="192"/>
    </row>
    <row r="86" spans="2:34" ht="23.25" customHeight="1" x14ac:dyDescent="0.25">
      <c r="B86" s="5"/>
      <c r="C86" s="5"/>
      <c r="D86" s="5"/>
      <c r="E86" s="5"/>
      <c r="F86" s="5"/>
      <c r="G86" s="5"/>
      <c r="H86" s="5"/>
      <c r="I86" s="189" t="s">
        <v>29</v>
      </c>
      <c r="J86" s="189"/>
      <c r="K86" s="189"/>
      <c r="L86" s="189"/>
      <c r="M86" s="189"/>
      <c r="N86" s="189"/>
      <c r="O86" s="189"/>
      <c r="P86" s="189"/>
      <c r="Q86" s="189"/>
      <c r="R86" s="189"/>
      <c r="S86" s="190" t="s">
        <v>863</v>
      </c>
      <c r="T86" s="190"/>
      <c r="U86" s="190"/>
      <c r="V86" s="4" t="s">
        <v>38</v>
      </c>
      <c r="W86" s="190" t="s">
        <v>102</v>
      </c>
      <c r="X86" s="190"/>
      <c r="Y86" s="190" t="s">
        <v>30</v>
      </c>
      <c r="Z86" s="190"/>
      <c r="AA86" s="191">
        <v>259900</v>
      </c>
      <c r="AB86" s="191"/>
      <c r="AC86" s="191"/>
      <c r="AD86" s="191">
        <v>67064</v>
      </c>
      <c r="AE86" s="191"/>
      <c r="AF86" s="192">
        <v>25.803770681031168</v>
      </c>
      <c r="AG86" s="192"/>
      <c r="AH86" s="192"/>
    </row>
    <row r="87" spans="2:34" ht="23.25" customHeight="1" x14ac:dyDescent="0.25">
      <c r="B87" s="5"/>
      <c r="C87" s="5"/>
      <c r="D87" s="5"/>
      <c r="E87" s="5"/>
      <c r="F87" s="5"/>
      <c r="G87" s="5"/>
      <c r="H87" s="5"/>
      <c r="I87" s="6"/>
      <c r="J87" s="189" t="s">
        <v>31</v>
      </c>
      <c r="K87" s="189"/>
      <c r="L87" s="189"/>
      <c r="M87" s="189"/>
      <c r="N87" s="189"/>
      <c r="O87" s="189"/>
      <c r="P87" s="189"/>
      <c r="Q87" s="189"/>
      <c r="R87" s="189"/>
      <c r="S87" s="190" t="s">
        <v>863</v>
      </c>
      <c r="T87" s="190"/>
      <c r="U87" s="190"/>
      <c r="V87" s="4" t="s">
        <v>38</v>
      </c>
      <c r="W87" s="190" t="s">
        <v>102</v>
      </c>
      <c r="X87" s="190"/>
      <c r="Y87" s="190" t="s">
        <v>32</v>
      </c>
      <c r="Z87" s="190"/>
      <c r="AA87" s="191">
        <v>259900</v>
      </c>
      <c r="AB87" s="191"/>
      <c r="AC87" s="191"/>
      <c r="AD87" s="191">
        <v>67064</v>
      </c>
      <c r="AE87" s="191"/>
      <c r="AF87" s="192">
        <v>25.803770681031168</v>
      </c>
      <c r="AG87" s="192"/>
      <c r="AH87" s="192"/>
    </row>
    <row r="88" spans="2:34" ht="15" customHeight="1" x14ac:dyDescent="0.25">
      <c r="B88" s="5"/>
      <c r="C88" s="5"/>
      <c r="D88" s="189" t="s">
        <v>121</v>
      </c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90" t="s">
        <v>863</v>
      </c>
      <c r="T88" s="190"/>
      <c r="U88" s="190"/>
      <c r="V88" s="4" t="s">
        <v>122</v>
      </c>
      <c r="W88" s="190"/>
      <c r="X88" s="190"/>
      <c r="Y88" s="190"/>
      <c r="Z88" s="190"/>
      <c r="AA88" s="191">
        <v>532788605.05000001</v>
      </c>
      <c r="AB88" s="191"/>
      <c r="AC88" s="191"/>
      <c r="AD88" s="191">
        <v>455202440.02999997</v>
      </c>
      <c r="AE88" s="191"/>
      <c r="AF88" s="192">
        <v>85.437720648563996</v>
      </c>
      <c r="AG88" s="192"/>
      <c r="AH88" s="192"/>
    </row>
    <row r="89" spans="2:34" ht="15" customHeight="1" x14ac:dyDescent="0.25">
      <c r="B89" s="5"/>
      <c r="C89" s="5"/>
      <c r="D89" s="5"/>
      <c r="E89" s="6"/>
      <c r="F89" s="189" t="s">
        <v>47</v>
      </c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90" t="s">
        <v>863</v>
      </c>
      <c r="T89" s="190"/>
      <c r="U89" s="190"/>
      <c r="V89" s="4" t="s">
        <v>122</v>
      </c>
      <c r="W89" s="190" t="s">
        <v>48</v>
      </c>
      <c r="X89" s="190"/>
      <c r="Y89" s="190"/>
      <c r="Z89" s="190"/>
      <c r="AA89" s="191">
        <v>1760000</v>
      </c>
      <c r="AB89" s="191"/>
      <c r="AC89" s="191"/>
      <c r="AD89" s="191">
        <v>1760000</v>
      </c>
      <c r="AE89" s="191"/>
      <c r="AF89" s="192">
        <v>100</v>
      </c>
      <c r="AG89" s="192"/>
      <c r="AH89" s="192"/>
    </row>
    <row r="90" spans="2:34" ht="15" customHeight="1" x14ac:dyDescent="0.25">
      <c r="B90" s="5"/>
      <c r="C90" s="5"/>
      <c r="D90" s="5"/>
      <c r="E90" s="6"/>
      <c r="F90" s="189" t="s">
        <v>123</v>
      </c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90" t="s">
        <v>863</v>
      </c>
      <c r="T90" s="190"/>
      <c r="U90" s="190"/>
      <c r="V90" s="4" t="s">
        <v>122</v>
      </c>
      <c r="W90" s="190" t="s">
        <v>124</v>
      </c>
      <c r="X90" s="190"/>
      <c r="Y90" s="190"/>
      <c r="Z90" s="190"/>
      <c r="AA90" s="191">
        <v>1760000</v>
      </c>
      <c r="AB90" s="191"/>
      <c r="AC90" s="191"/>
      <c r="AD90" s="191">
        <v>1760000</v>
      </c>
      <c r="AE90" s="191"/>
      <c r="AF90" s="192">
        <v>100</v>
      </c>
      <c r="AG90" s="192"/>
      <c r="AH90" s="192"/>
    </row>
    <row r="91" spans="2:34" ht="34.5" customHeight="1" x14ac:dyDescent="0.25">
      <c r="B91" s="5"/>
      <c r="C91" s="5"/>
      <c r="D91" s="5"/>
      <c r="E91" s="6"/>
      <c r="F91" s="6"/>
      <c r="G91" s="6"/>
      <c r="H91" s="189" t="s">
        <v>125</v>
      </c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90" t="s">
        <v>863</v>
      </c>
      <c r="T91" s="190"/>
      <c r="U91" s="190"/>
      <c r="V91" s="4" t="s">
        <v>122</v>
      </c>
      <c r="W91" s="190" t="s">
        <v>126</v>
      </c>
      <c r="X91" s="190"/>
      <c r="Y91" s="190"/>
      <c r="Z91" s="190"/>
      <c r="AA91" s="191">
        <v>1760000</v>
      </c>
      <c r="AB91" s="191"/>
      <c r="AC91" s="191"/>
      <c r="AD91" s="191">
        <v>1760000</v>
      </c>
      <c r="AE91" s="191"/>
      <c r="AF91" s="192">
        <v>100</v>
      </c>
      <c r="AG91" s="192"/>
      <c r="AH91" s="192"/>
    </row>
    <row r="92" spans="2:34" ht="45.75" customHeight="1" x14ac:dyDescent="0.25">
      <c r="B92" s="5"/>
      <c r="C92" s="5"/>
      <c r="D92" s="5"/>
      <c r="E92" s="5"/>
      <c r="F92" s="5"/>
      <c r="G92" s="5"/>
      <c r="H92" s="189" t="s">
        <v>127</v>
      </c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90" t="s">
        <v>863</v>
      </c>
      <c r="T92" s="190"/>
      <c r="U92" s="190"/>
      <c r="V92" s="4" t="s">
        <v>122</v>
      </c>
      <c r="W92" s="190" t="s">
        <v>128</v>
      </c>
      <c r="X92" s="190"/>
      <c r="Y92" s="190"/>
      <c r="Z92" s="190"/>
      <c r="AA92" s="191">
        <v>1760000</v>
      </c>
      <c r="AB92" s="191"/>
      <c r="AC92" s="191"/>
      <c r="AD92" s="191">
        <v>1760000</v>
      </c>
      <c r="AE92" s="191"/>
      <c r="AF92" s="192">
        <v>100</v>
      </c>
      <c r="AG92" s="192"/>
      <c r="AH92" s="192"/>
    </row>
    <row r="93" spans="2:34" ht="45.75" customHeight="1" x14ac:dyDescent="0.25">
      <c r="B93" s="5"/>
      <c r="C93" s="5"/>
      <c r="D93" s="5"/>
      <c r="E93" s="5"/>
      <c r="F93" s="5"/>
      <c r="G93" s="5"/>
      <c r="H93" s="5"/>
      <c r="I93" s="189" t="s">
        <v>17</v>
      </c>
      <c r="J93" s="189"/>
      <c r="K93" s="189"/>
      <c r="L93" s="189"/>
      <c r="M93" s="189"/>
      <c r="N93" s="189"/>
      <c r="O93" s="189"/>
      <c r="P93" s="189"/>
      <c r="Q93" s="189"/>
      <c r="R93" s="189"/>
      <c r="S93" s="190" t="s">
        <v>863</v>
      </c>
      <c r="T93" s="190"/>
      <c r="U93" s="190"/>
      <c r="V93" s="4" t="s">
        <v>122</v>
      </c>
      <c r="W93" s="190" t="s">
        <v>128</v>
      </c>
      <c r="X93" s="190"/>
      <c r="Y93" s="190" t="s">
        <v>18</v>
      </c>
      <c r="Z93" s="190"/>
      <c r="AA93" s="191">
        <v>1760000</v>
      </c>
      <c r="AB93" s="191"/>
      <c r="AC93" s="191"/>
      <c r="AD93" s="191">
        <v>1760000</v>
      </c>
      <c r="AE93" s="191"/>
      <c r="AF93" s="192">
        <v>100</v>
      </c>
      <c r="AG93" s="192"/>
      <c r="AH93" s="192"/>
    </row>
    <row r="94" spans="2:34" ht="15" customHeight="1" x14ac:dyDescent="0.25">
      <c r="B94" s="5"/>
      <c r="C94" s="5"/>
      <c r="D94" s="5"/>
      <c r="E94" s="5"/>
      <c r="F94" s="5"/>
      <c r="G94" s="5"/>
      <c r="H94" s="5"/>
      <c r="I94" s="6"/>
      <c r="J94" s="189" t="s">
        <v>129</v>
      </c>
      <c r="K94" s="189"/>
      <c r="L94" s="189"/>
      <c r="M94" s="189"/>
      <c r="N94" s="189"/>
      <c r="O94" s="189"/>
      <c r="P94" s="189"/>
      <c r="Q94" s="189"/>
      <c r="R94" s="189"/>
      <c r="S94" s="190" t="s">
        <v>863</v>
      </c>
      <c r="T94" s="190"/>
      <c r="U94" s="190"/>
      <c r="V94" s="4" t="s">
        <v>122</v>
      </c>
      <c r="W94" s="190" t="s">
        <v>128</v>
      </c>
      <c r="X94" s="190"/>
      <c r="Y94" s="190" t="s">
        <v>130</v>
      </c>
      <c r="Z94" s="190"/>
      <c r="AA94" s="191">
        <v>1760000</v>
      </c>
      <c r="AB94" s="191"/>
      <c r="AC94" s="191"/>
      <c r="AD94" s="191">
        <v>1760000</v>
      </c>
      <c r="AE94" s="191"/>
      <c r="AF94" s="192">
        <v>100</v>
      </c>
      <c r="AG94" s="192"/>
      <c r="AH94" s="192"/>
    </row>
    <row r="95" spans="2:34" ht="15" customHeight="1" x14ac:dyDescent="0.25">
      <c r="B95" s="5"/>
      <c r="C95" s="5"/>
      <c r="D95" s="5"/>
      <c r="E95" s="6"/>
      <c r="F95" s="189" t="s">
        <v>55</v>
      </c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90" t="s">
        <v>863</v>
      </c>
      <c r="T95" s="190"/>
      <c r="U95" s="190"/>
      <c r="V95" s="4" t="s">
        <v>122</v>
      </c>
      <c r="W95" s="190" t="s">
        <v>56</v>
      </c>
      <c r="X95" s="190"/>
      <c r="Y95" s="190"/>
      <c r="Z95" s="190"/>
      <c r="AA95" s="191">
        <v>3905741</v>
      </c>
      <c r="AB95" s="191"/>
      <c r="AC95" s="191"/>
      <c r="AD95" s="191">
        <v>2625952.8199999998</v>
      </c>
      <c r="AE95" s="191"/>
      <c r="AF95" s="192">
        <v>67.233152940760789</v>
      </c>
      <c r="AG95" s="192"/>
      <c r="AH95" s="192"/>
    </row>
    <row r="96" spans="2:34" ht="15" customHeight="1" x14ac:dyDescent="0.25">
      <c r="B96" s="5"/>
      <c r="C96" s="5"/>
      <c r="D96" s="5"/>
      <c r="E96" s="6"/>
      <c r="F96" s="189" t="s">
        <v>57</v>
      </c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90" t="s">
        <v>863</v>
      </c>
      <c r="T96" s="190"/>
      <c r="U96" s="190"/>
      <c r="V96" s="4" t="s">
        <v>122</v>
      </c>
      <c r="W96" s="190" t="s">
        <v>58</v>
      </c>
      <c r="X96" s="190"/>
      <c r="Y96" s="190"/>
      <c r="Z96" s="190"/>
      <c r="AA96" s="191">
        <v>3904728</v>
      </c>
      <c r="AB96" s="191"/>
      <c r="AC96" s="191"/>
      <c r="AD96" s="191">
        <v>2625952.8199999998</v>
      </c>
      <c r="AE96" s="191"/>
      <c r="AF96" s="192">
        <v>67.250595175899576</v>
      </c>
      <c r="AG96" s="192"/>
      <c r="AH96" s="192"/>
    </row>
    <row r="97" spans="2:34" ht="15" customHeight="1" x14ac:dyDescent="0.25">
      <c r="B97" s="5"/>
      <c r="C97" s="5"/>
      <c r="D97" s="5"/>
      <c r="E97" s="6"/>
      <c r="F97" s="6"/>
      <c r="G97" s="6"/>
      <c r="H97" s="189" t="s">
        <v>131</v>
      </c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90" t="s">
        <v>863</v>
      </c>
      <c r="T97" s="190"/>
      <c r="U97" s="190"/>
      <c r="V97" s="4" t="s">
        <v>122</v>
      </c>
      <c r="W97" s="190" t="s">
        <v>132</v>
      </c>
      <c r="X97" s="190"/>
      <c r="Y97" s="190"/>
      <c r="Z97" s="190"/>
      <c r="AA97" s="191">
        <v>3521400</v>
      </c>
      <c r="AB97" s="191"/>
      <c r="AC97" s="191"/>
      <c r="AD97" s="191">
        <v>2242624.8199999998</v>
      </c>
      <c r="AE97" s="191"/>
      <c r="AF97" s="192">
        <v>63.685602885216099</v>
      </c>
      <c r="AG97" s="192"/>
      <c r="AH97" s="192"/>
    </row>
    <row r="98" spans="2:34" ht="15" customHeight="1" x14ac:dyDescent="0.25">
      <c r="B98" s="5"/>
      <c r="C98" s="5"/>
      <c r="D98" s="5"/>
      <c r="E98" s="5"/>
      <c r="F98" s="5"/>
      <c r="G98" s="5"/>
      <c r="H98" s="189" t="s">
        <v>133</v>
      </c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90" t="s">
        <v>863</v>
      </c>
      <c r="T98" s="190"/>
      <c r="U98" s="190"/>
      <c r="V98" s="4" t="s">
        <v>122</v>
      </c>
      <c r="W98" s="190" t="s">
        <v>134</v>
      </c>
      <c r="X98" s="190"/>
      <c r="Y98" s="190"/>
      <c r="Z98" s="190"/>
      <c r="AA98" s="191">
        <v>3521400</v>
      </c>
      <c r="AB98" s="191"/>
      <c r="AC98" s="191"/>
      <c r="AD98" s="191">
        <v>2242624.8199999998</v>
      </c>
      <c r="AE98" s="191"/>
      <c r="AF98" s="192">
        <v>63.685602885216099</v>
      </c>
      <c r="AG98" s="192"/>
      <c r="AH98" s="192"/>
    </row>
    <row r="99" spans="2:34" ht="23.25" customHeight="1" x14ac:dyDescent="0.25">
      <c r="B99" s="5"/>
      <c r="C99" s="5"/>
      <c r="D99" s="5"/>
      <c r="E99" s="5"/>
      <c r="F99" s="5"/>
      <c r="G99" s="5"/>
      <c r="H99" s="5"/>
      <c r="I99" s="189" t="s">
        <v>29</v>
      </c>
      <c r="J99" s="189"/>
      <c r="K99" s="189"/>
      <c r="L99" s="189"/>
      <c r="M99" s="189"/>
      <c r="N99" s="189"/>
      <c r="O99" s="189"/>
      <c r="P99" s="189"/>
      <c r="Q99" s="189"/>
      <c r="R99" s="189"/>
      <c r="S99" s="190" t="s">
        <v>863</v>
      </c>
      <c r="T99" s="190"/>
      <c r="U99" s="190"/>
      <c r="V99" s="4" t="s">
        <v>122</v>
      </c>
      <c r="W99" s="190" t="s">
        <v>134</v>
      </c>
      <c r="X99" s="190"/>
      <c r="Y99" s="190" t="s">
        <v>30</v>
      </c>
      <c r="Z99" s="190"/>
      <c r="AA99" s="191">
        <v>3521400</v>
      </c>
      <c r="AB99" s="191"/>
      <c r="AC99" s="191"/>
      <c r="AD99" s="191">
        <v>2242624.8199999998</v>
      </c>
      <c r="AE99" s="191"/>
      <c r="AF99" s="192">
        <v>63.685602885216099</v>
      </c>
      <c r="AG99" s="192"/>
      <c r="AH99" s="192"/>
    </row>
    <row r="100" spans="2:34" ht="23.25" customHeight="1" x14ac:dyDescent="0.25">
      <c r="B100" s="5"/>
      <c r="C100" s="5"/>
      <c r="D100" s="5"/>
      <c r="E100" s="5"/>
      <c r="F100" s="5"/>
      <c r="G100" s="5"/>
      <c r="H100" s="5"/>
      <c r="I100" s="6"/>
      <c r="J100" s="189" t="s">
        <v>31</v>
      </c>
      <c r="K100" s="189"/>
      <c r="L100" s="189"/>
      <c r="M100" s="189"/>
      <c r="N100" s="189"/>
      <c r="O100" s="189"/>
      <c r="P100" s="189"/>
      <c r="Q100" s="189"/>
      <c r="R100" s="189"/>
      <c r="S100" s="190" t="s">
        <v>863</v>
      </c>
      <c r="T100" s="190"/>
      <c r="U100" s="190"/>
      <c r="V100" s="4" t="s">
        <v>122</v>
      </c>
      <c r="W100" s="190" t="s">
        <v>134</v>
      </c>
      <c r="X100" s="190"/>
      <c r="Y100" s="190" t="s">
        <v>32</v>
      </c>
      <c r="Z100" s="190"/>
      <c r="AA100" s="191">
        <v>3521400</v>
      </c>
      <c r="AB100" s="191"/>
      <c r="AC100" s="191"/>
      <c r="AD100" s="191">
        <v>2242624.8199999998</v>
      </c>
      <c r="AE100" s="191"/>
      <c r="AF100" s="192">
        <v>63.685602885216099</v>
      </c>
      <c r="AG100" s="192"/>
      <c r="AH100" s="192"/>
    </row>
    <row r="101" spans="2:34" ht="23.25" customHeight="1" x14ac:dyDescent="0.25">
      <c r="B101" s="5"/>
      <c r="C101" s="5"/>
      <c r="D101" s="5"/>
      <c r="E101" s="6"/>
      <c r="F101" s="6"/>
      <c r="G101" s="6"/>
      <c r="H101" s="189" t="s">
        <v>135</v>
      </c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90" t="s">
        <v>863</v>
      </c>
      <c r="T101" s="190"/>
      <c r="U101" s="190"/>
      <c r="V101" s="4" t="s">
        <v>122</v>
      </c>
      <c r="W101" s="190" t="s">
        <v>136</v>
      </c>
      <c r="X101" s="190"/>
      <c r="Y101" s="190"/>
      <c r="Z101" s="190"/>
      <c r="AA101" s="191">
        <v>383328</v>
      </c>
      <c r="AB101" s="191"/>
      <c r="AC101" s="191"/>
      <c r="AD101" s="191">
        <v>383328</v>
      </c>
      <c r="AE101" s="191"/>
      <c r="AF101" s="192">
        <v>100</v>
      </c>
      <c r="AG101" s="192"/>
      <c r="AH101" s="192"/>
    </row>
    <row r="102" spans="2:34" ht="23.25" customHeight="1" x14ac:dyDescent="0.25">
      <c r="B102" s="5"/>
      <c r="C102" s="5"/>
      <c r="D102" s="5"/>
      <c r="E102" s="5"/>
      <c r="F102" s="5"/>
      <c r="G102" s="5"/>
      <c r="H102" s="189" t="s">
        <v>137</v>
      </c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90" t="s">
        <v>863</v>
      </c>
      <c r="T102" s="190"/>
      <c r="U102" s="190"/>
      <c r="V102" s="4" t="s">
        <v>122</v>
      </c>
      <c r="W102" s="190" t="s">
        <v>138</v>
      </c>
      <c r="X102" s="190"/>
      <c r="Y102" s="190"/>
      <c r="Z102" s="190"/>
      <c r="AA102" s="191">
        <v>383328</v>
      </c>
      <c r="AB102" s="191"/>
      <c r="AC102" s="191"/>
      <c r="AD102" s="191">
        <v>383328</v>
      </c>
      <c r="AE102" s="191"/>
      <c r="AF102" s="192">
        <v>100</v>
      </c>
      <c r="AG102" s="192"/>
      <c r="AH102" s="192"/>
    </row>
    <row r="103" spans="2:34" ht="15" customHeight="1" x14ac:dyDescent="0.25">
      <c r="B103" s="5"/>
      <c r="C103" s="5"/>
      <c r="D103" s="5"/>
      <c r="E103" s="5"/>
      <c r="F103" s="5"/>
      <c r="G103" s="5"/>
      <c r="H103" s="5"/>
      <c r="I103" s="189" t="s">
        <v>91</v>
      </c>
      <c r="J103" s="189"/>
      <c r="K103" s="189"/>
      <c r="L103" s="189"/>
      <c r="M103" s="189"/>
      <c r="N103" s="189"/>
      <c r="O103" s="189"/>
      <c r="P103" s="189"/>
      <c r="Q103" s="189"/>
      <c r="R103" s="189"/>
      <c r="S103" s="190" t="s">
        <v>863</v>
      </c>
      <c r="T103" s="190"/>
      <c r="U103" s="190"/>
      <c r="V103" s="4" t="s">
        <v>122</v>
      </c>
      <c r="W103" s="190" t="s">
        <v>138</v>
      </c>
      <c r="X103" s="190"/>
      <c r="Y103" s="190" t="s">
        <v>92</v>
      </c>
      <c r="Z103" s="190"/>
      <c r="AA103" s="191">
        <v>383328</v>
      </c>
      <c r="AB103" s="191"/>
      <c r="AC103" s="191"/>
      <c r="AD103" s="191">
        <v>383328</v>
      </c>
      <c r="AE103" s="191"/>
      <c r="AF103" s="192">
        <v>100</v>
      </c>
      <c r="AG103" s="192"/>
      <c r="AH103" s="192"/>
    </row>
    <row r="104" spans="2:34" ht="23.25" customHeight="1" x14ac:dyDescent="0.25">
      <c r="B104" s="5"/>
      <c r="C104" s="5"/>
      <c r="D104" s="5"/>
      <c r="E104" s="5"/>
      <c r="F104" s="5"/>
      <c r="G104" s="5"/>
      <c r="H104" s="5"/>
      <c r="I104" s="6"/>
      <c r="J104" s="189" t="s">
        <v>93</v>
      </c>
      <c r="K104" s="189"/>
      <c r="L104" s="189"/>
      <c r="M104" s="189"/>
      <c r="N104" s="189"/>
      <c r="O104" s="189"/>
      <c r="P104" s="189"/>
      <c r="Q104" s="189"/>
      <c r="R104" s="189"/>
      <c r="S104" s="190" t="s">
        <v>863</v>
      </c>
      <c r="T104" s="190"/>
      <c r="U104" s="190"/>
      <c r="V104" s="4" t="s">
        <v>122</v>
      </c>
      <c r="W104" s="190" t="s">
        <v>138</v>
      </c>
      <c r="X104" s="190"/>
      <c r="Y104" s="190" t="s">
        <v>94</v>
      </c>
      <c r="Z104" s="190"/>
      <c r="AA104" s="191">
        <v>383328</v>
      </c>
      <c r="AB104" s="191"/>
      <c r="AC104" s="191"/>
      <c r="AD104" s="191">
        <v>383328</v>
      </c>
      <c r="AE104" s="191"/>
      <c r="AF104" s="192">
        <v>100</v>
      </c>
      <c r="AG104" s="192"/>
      <c r="AH104" s="192"/>
    </row>
    <row r="105" spans="2:34" ht="15" customHeight="1" x14ac:dyDescent="0.25">
      <c r="B105" s="5"/>
      <c r="C105" s="5"/>
      <c r="D105" s="5"/>
      <c r="E105" s="6"/>
      <c r="F105" s="189" t="s">
        <v>139</v>
      </c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90" t="s">
        <v>863</v>
      </c>
      <c r="T105" s="190"/>
      <c r="U105" s="190"/>
      <c r="V105" s="4" t="s">
        <v>122</v>
      </c>
      <c r="W105" s="190" t="s">
        <v>140</v>
      </c>
      <c r="X105" s="190"/>
      <c r="Y105" s="190"/>
      <c r="Z105" s="190"/>
      <c r="AA105" s="191">
        <v>1013</v>
      </c>
      <c r="AB105" s="191"/>
      <c r="AC105" s="191"/>
      <c r="AD105" s="191">
        <v>0</v>
      </c>
      <c r="AE105" s="191"/>
      <c r="AF105" s="192">
        <v>0</v>
      </c>
      <c r="AG105" s="192"/>
      <c r="AH105" s="192"/>
    </row>
    <row r="106" spans="2:34" ht="34.5" customHeight="1" x14ac:dyDescent="0.25">
      <c r="B106" s="5"/>
      <c r="C106" s="5"/>
      <c r="D106" s="5"/>
      <c r="E106" s="6"/>
      <c r="F106" s="6"/>
      <c r="G106" s="6"/>
      <c r="H106" s="189" t="s">
        <v>141</v>
      </c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90" t="s">
        <v>863</v>
      </c>
      <c r="T106" s="190"/>
      <c r="U106" s="190"/>
      <c r="V106" s="4" t="s">
        <v>122</v>
      </c>
      <c r="W106" s="190" t="s">
        <v>142</v>
      </c>
      <c r="X106" s="190"/>
      <c r="Y106" s="190"/>
      <c r="Z106" s="190"/>
      <c r="AA106" s="191">
        <v>1013</v>
      </c>
      <c r="AB106" s="191"/>
      <c r="AC106" s="191"/>
      <c r="AD106" s="191">
        <v>0</v>
      </c>
      <c r="AE106" s="191"/>
      <c r="AF106" s="192">
        <v>0</v>
      </c>
      <c r="AG106" s="192"/>
      <c r="AH106" s="192"/>
    </row>
    <row r="107" spans="2:34" ht="23.25" customHeight="1" x14ac:dyDescent="0.25">
      <c r="B107" s="5"/>
      <c r="C107" s="5"/>
      <c r="D107" s="5"/>
      <c r="E107" s="5"/>
      <c r="F107" s="5"/>
      <c r="G107" s="5"/>
      <c r="H107" s="189" t="s">
        <v>143</v>
      </c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90" t="s">
        <v>863</v>
      </c>
      <c r="T107" s="190"/>
      <c r="U107" s="190"/>
      <c r="V107" s="4" t="s">
        <v>122</v>
      </c>
      <c r="W107" s="190" t="s">
        <v>144</v>
      </c>
      <c r="X107" s="190"/>
      <c r="Y107" s="190"/>
      <c r="Z107" s="190"/>
      <c r="AA107" s="191">
        <v>1013</v>
      </c>
      <c r="AB107" s="191"/>
      <c r="AC107" s="191"/>
      <c r="AD107" s="191">
        <v>0</v>
      </c>
      <c r="AE107" s="191"/>
      <c r="AF107" s="192">
        <v>0</v>
      </c>
      <c r="AG107" s="192"/>
      <c r="AH107" s="192"/>
    </row>
    <row r="108" spans="2:34" ht="23.25" customHeight="1" x14ac:dyDescent="0.25">
      <c r="B108" s="5"/>
      <c r="C108" s="5"/>
      <c r="D108" s="5"/>
      <c r="E108" s="5"/>
      <c r="F108" s="5"/>
      <c r="G108" s="5"/>
      <c r="H108" s="5"/>
      <c r="I108" s="189" t="s">
        <v>29</v>
      </c>
      <c r="J108" s="189"/>
      <c r="K108" s="189"/>
      <c r="L108" s="189"/>
      <c r="M108" s="189"/>
      <c r="N108" s="189"/>
      <c r="O108" s="189"/>
      <c r="P108" s="189"/>
      <c r="Q108" s="189"/>
      <c r="R108" s="189"/>
      <c r="S108" s="190" t="s">
        <v>863</v>
      </c>
      <c r="T108" s="190"/>
      <c r="U108" s="190"/>
      <c r="V108" s="4" t="s">
        <v>122</v>
      </c>
      <c r="W108" s="190" t="s">
        <v>144</v>
      </c>
      <c r="X108" s="190"/>
      <c r="Y108" s="190" t="s">
        <v>30</v>
      </c>
      <c r="Z108" s="190"/>
      <c r="AA108" s="191">
        <v>1013</v>
      </c>
      <c r="AB108" s="191"/>
      <c r="AC108" s="191"/>
      <c r="AD108" s="191">
        <v>0</v>
      </c>
      <c r="AE108" s="191"/>
      <c r="AF108" s="192">
        <v>0</v>
      </c>
      <c r="AG108" s="192"/>
      <c r="AH108" s="192"/>
    </row>
    <row r="109" spans="2:34" ht="23.25" customHeight="1" x14ac:dyDescent="0.25">
      <c r="B109" s="5"/>
      <c r="C109" s="5"/>
      <c r="D109" s="5"/>
      <c r="E109" s="5"/>
      <c r="F109" s="5"/>
      <c r="G109" s="5"/>
      <c r="H109" s="5"/>
      <c r="I109" s="6"/>
      <c r="J109" s="189" t="s">
        <v>31</v>
      </c>
      <c r="K109" s="189"/>
      <c r="L109" s="189"/>
      <c r="M109" s="189"/>
      <c r="N109" s="189"/>
      <c r="O109" s="189"/>
      <c r="P109" s="189"/>
      <c r="Q109" s="189"/>
      <c r="R109" s="189"/>
      <c r="S109" s="190" t="s">
        <v>863</v>
      </c>
      <c r="T109" s="190"/>
      <c r="U109" s="190"/>
      <c r="V109" s="4" t="s">
        <v>122</v>
      </c>
      <c r="W109" s="190" t="s">
        <v>144</v>
      </c>
      <c r="X109" s="190"/>
      <c r="Y109" s="190" t="s">
        <v>32</v>
      </c>
      <c r="Z109" s="190"/>
      <c r="AA109" s="191">
        <v>1013</v>
      </c>
      <c r="AB109" s="191"/>
      <c r="AC109" s="191"/>
      <c r="AD109" s="191">
        <v>0</v>
      </c>
      <c r="AE109" s="191"/>
      <c r="AF109" s="192">
        <v>0</v>
      </c>
      <c r="AG109" s="192"/>
      <c r="AH109" s="192"/>
    </row>
    <row r="110" spans="2:34" ht="23.25" customHeight="1" x14ac:dyDescent="0.25">
      <c r="B110" s="5"/>
      <c r="C110" s="5"/>
      <c r="D110" s="5"/>
      <c r="E110" s="6"/>
      <c r="F110" s="189" t="s">
        <v>9</v>
      </c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90" t="s">
        <v>863</v>
      </c>
      <c r="T110" s="190"/>
      <c r="U110" s="190"/>
      <c r="V110" s="4" t="s">
        <v>122</v>
      </c>
      <c r="W110" s="190" t="s">
        <v>10</v>
      </c>
      <c r="X110" s="190"/>
      <c r="Y110" s="190"/>
      <c r="Z110" s="190"/>
      <c r="AA110" s="191">
        <v>307128695.05000001</v>
      </c>
      <c r="AB110" s="191"/>
      <c r="AC110" s="191"/>
      <c r="AD110" s="191">
        <v>295826245.38</v>
      </c>
      <c r="AE110" s="191"/>
      <c r="AF110" s="192">
        <v>96.319962982241051</v>
      </c>
      <c r="AG110" s="192"/>
      <c r="AH110" s="192"/>
    </row>
    <row r="111" spans="2:34" ht="15" customHeight="1" x14ac:dyDescent="0.25">
      <c r="B111" s="5"/>
      <c r="C111" s="5"/>
      <c r="D111" s="5"/>
      <c r="E111" s="6"/>
      <c r="F111" s="189" t="s">
        <v>77</v>
      </c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90" t="s">
        <v>863</v>
      </c>
      <c r="T111" s="190"/>
      <c r="U111" s="190"/>
      <c r="V111" s="4" t="s">
        <v>122</v>
      </c>
      <c r="W111" s="190" t="s">
        <v>78</v>
      </c>
      <c r="X111" s="190"/>
      <c r="Y111" s="190"/>
      <c r="Z111" s="190"/>
      <c r="AA111" s="191">
        <v>34273500</v>
      </c>
      <c r="AB111" s="191"/>
      <c r="AC111" s="191"/>
      <c r="AD111" s="191">
        <v>31825199.010000002</v>
      </c>
      <c r="AE111" s="191"/>
      <c r="AF111" s="192">
        <v>92.856577268151781</v>
      </c>
      <c r="AG111" s="192"/>
      <c r="AH111" s="192"/>
    </row>
    <row r="112" spans="2:34" ht="23.25" customHeight="1" x14ac:dyDescent="0.25">
      <c r="B112" s="5"/>
      <c r="C112" s="5"/>
      <c r="D112" s="5"/>
      <c r="E112" s="6"/>
      <c r="F112" s="6"/>
      <c r="G112" s="6"/>
      <c r="H112" s="189" t="s">
        <v>145</v>
      </c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90" t="s">
        <v>863</v>
      </c>
      <c r="T112" s="190"/>
      <c r="U112" s="190"/>
      <c r="V112" s="4" t="s">
        <v>122</v>
      </c>
      <c r="W112" s="190" t="s">
        <v>146</v>
      </c>
      <c r="X112" s="190"/>
      <c r="Y112" s="190"/>
      <c r="Z112" s="190"/>
      <c r="AA112" s="191">
        <v>34203500</v>
      </c>
      <c r="AB112" s="191"/>
      <c r="AC112" s="191"/>
      <c r="AD112" s="191">
        <v>31783449.010000002</v>
      </c>
      <c r="AE112" s="191"/>
      <c r="AF112" s="192">
        <v>92.924551610215332</v>
      </c>
      <c r="AG112" s="192"/>
      <c r="AH112" s="192"/>
    </row>
    <row r="113" spans="2:34" ht="23.25" customHeight="1" x14ac:dyDescent="0.25">
      <c r="B113" s="5"/>
      <c r="C113" s="5"/>
      <c r="D113" s="5"/>
      <c r="E113" s="5"/>
      <c r="F113" s="5"/>
      <c r="G113" s="5"/>
      <c r="H113" s="189" t="s">
        <v>147</v>
      </c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90" t="s">
        <v>863</v>
      </c>
      <c r="T113" s="190"/>
      <c r="U113" s="190"/>
      <c r="V113" s="4" t="s">
        <v>122</v>
      </c>
      <c r="W113" s="190" t="s">
        <v>148</v>
      </c>
      <c r="X113" s="190"/>
      <c r="Y113" s="190"/>
      <c r="Z113" s="190"/>
      <c r="AA113" s="191">
        <v>10510500</v>
      </c>
      <c r="AB113" s="191"/>
      <c r="AC113" s="191"/>
      <c r="AD113" s="191">
        <v>8722993.2100000009</v>
      </c>
      <c r="AE113" s="191"/>
      <c r="AF113" s="192">
        <v>82.993132676846969</v>
      </c>
      <c r="AG113" s="192"/>
      <c r="AH113" s="192"/>
    </row>
    <row r="114" spans="2:34" ht="23.25" customHeight="1" x14ac:dyDescent="0.25">
      <c r="B114" s="5"/>
      <c r="C114" s="5"/>
      <c r="D114" s="5"/>
      <c r="E114" s="5"/>
      <c r="F114" s="5"/>
      <c r="G114" s="5"/>
      <c r="H114" s="5"/>
      <c r="I114" s="189" t="s">
        <v>29</v>
      </c>
      <c r="J114" s="189"/>
      <c r="K114" s="189"/>
      <c r="L114" s="189"/>
      <c r="M114" s="189"/>
      <c r="N114" s="189"/>
      <c r="O114" s="189"/>
      <c r="P114" s="189"/>
      <c r="Q114" s="189"/>
      <c r="R114" s="189"/>
      <c r="S114" s="190" t="s">
        <v>863</v>
      </c>
      <c r="T114" s="190"/>
      <c r="U114" s="190"/>
      <c r="V114" s="4" t="s">
        <v>122</v>
      </c>
      <c r="W114" s="190" t="s">
        <v>148</v>
      </c>
      <c r="X114" s="190"/>
      <c r="Y114" s="190" t="s">
        <v>30</v>
      </c>
      <c r="Z114" s="190"/>
      <c r="AA114" s="191">
        <v>3833700</v>
      </c>
      <c r="AB114" s="191"/>
      <c r="AC114" s="191"/>
      <c r="AD114" s="191">
        <v>2773021.49</v>
      </c>
      <c r="AE114" s="191"/>
      <c r="AF114" s="192">
        <v>72.33277225656677</v>
      </c>
      <c r="AG114" s="192"/>
      <c r="AH114" s="192"/>
    </row>
    <row r="115" spans="2:34" ht="23.25" customHeight="1" x14ac:dyDescent="0.25">
      <c r="B115" s="5"/>
      <c r="C115" s="5"/>
      <c r="D115" s="5"/>
      <c r="E115" s="5"/>
      <c r="F115" s="5"/>
      <c r="G115" s="5"/>
      <c r="H115" s="5"/>
      <c r="I115" s="6"/>
      <c r="J115" s="189" t="s">
        <v>31</v>
      </c>
      <c r="K115" s="189"/>
      <c r="L115" s="189"/>
      <c r="M115" s="189"/>
      <c r="N115" s="189"/>
      <c r="O115" s="189"/>
      <c r="P115" s="189"/>
      <c r="Q115" s="189"/>
      <c r="R115" s="189"/>
      <c r="S115" s="190" t="s">
        <v>863</v>
      </c>
      <c r="T115" s="190"/>
      <c r="U115" s="190"/>
      <c r="V115" s="4" t="s">
        <v>122</v>
      </c>
      <c r="W115" s="190" t="s">
        <v>148</v>
      </c>
      <c r="X115" s="190"/>
      <c r="Y115" s="190" t="s">
        <v>32</v>
      </c>
      <c r="Z115" s="190"/>
      <c r="AA115" s="191">
        <v>3833700</v>
      </c>
      <c r="AB115" s="191"/>
      <c r="AC115" s="191"/>
      <c r="AD115" s="191">
        <v>2773021.49</v>
      </c>
      <c r="AE115" s="191"/>
      <c r="AF115" s="192">
        <v>72.33277225656677</v>
      </c>
      <c r="AG115" s="192"/>
      <c r="AH115" s="192"/>
    </row>
    <row r="116" spans="2:34" ht="23.25" customHeight="1" x14ac:dyDescent="0.25">
      <c r="B116" s="5"/>
      <c r="C116" s="5"/>
      <c r="D116" s="5"/>
      <c r="E116" s="5"/>
      <c r="F116" s="5"/>
      <c r="G116" s="5"/>
      <c r="H116" s="5"/>
      <c r="I116" s="189" t="s">
        <v>149</v>
      </c>
      <c r="J116" s="189"/>
      <c r="K116" s="189"/>
      <c r="L116" s="189"/>
      <c r="M116" s="189"/>
      <c r="N116" s="189"/>
      <c r="O116" s="189"/>
      <c r="P116" s="189"/>
      <c r="Q116" s="189"/>
      <c r="R116" s="189"/>
      <c r="S116" s="190" t="s">
        <v>863</v>
      </c>
      <c r="T116" s="190"/>
      <c r="U116" s="190"/>
      <c r="V116" s="4" t="s">
        <v>122</v>
      </c>
      <c r="W116" s="190" t="s">
        <v>148</v>
      </c>
      <c r="X116" s="190"/>
      <c r="Y116" s="190" t="s">
        <v>150</v>
      </c>
      <c r="Z116" s="190"/>
      <c r="AA116" s="191">
        <v>5314800</v>
      </c>
      <c r="AB116" s="191"/>
      <c r="AC116" s="191"/>
      <c r="AD116" s="191">
        <v>5314800</v>
      </c>
      <c r="AE116" s="191"/>
      <c r="AF116" s="192">
        <v>100</v>
      </c>
      <c r="AG116" s="192"/>
      <c r="AH116" s="192"/>
    </row>
    <row r="117" spans="2:34" ht="15" customHeight="1" x14ac:dyDescent="0.25">
      <c r="B117" s="5"/>
      <c r="C117" s="5"/>
      <c r="D117" s="5"/>
      <c r="E117" s="5"/>
      <c r="F117" s="5"/>
      <c r="G117" s="5"/>
      <c r="H117" s="5"/>
      <c r="I117" s="6"/>
      <c r="J117" s="189" t="s">
        <v>151</v>
      </c>
      <c r="K117" s="189"/>
      <c r="L117" s="189"/>
      <c r="M117" s="189"/>
      <c r="N117" s="189"/>
      <c r="O117" s="189"/>
      <c r="P117" s="189"/>
      <c r="Q117" s="189"/>
      <c r="R117" s="189"/>
      <c r="S117" s="190" t="s">
        <v>863</v>
      </c>
      <c r="T117" s="190"/>
      <c r="U117" s="190"/>
      <c r="V117" s="4" t="s">
        <v>122</v>
      </c>
      <c r="W117" s="190" t="s">
        <v>148</v>
      </c>
      <c r="X117" s="190"/>
      <c r="Y117" s="190" t="s">
        <v>152</v>
      </c>
      <c r="Z117" s="190"/>
      <c r="AA117" s="191">
        <v>5314800</v>
      </c>
      <c r="AB117" s="191"/>
      <c r="AC117" s="191"/>
      <c r="AD117" s="191">
        <v>5314800</v>
      </c>
      <c r="AE117" s="191"/>
      <c r="AF117" s="192">
        <v>100</v>
      </c>
      <c r="AG117" s="192"/>
      <c r="AH117" s="192"/>
    </row>
    <row r="118" spans="2:34" ht="15" customHeight="1" x14ac:dyDescent="0.25">
      <c r="B118" s="5"/>
      <c r="C118" s="5"/>
      <c r="D118" s="5"/>
      <c r="E118" s="5"/>
      <c r="F118" s="5"/>
      <c r="G118" s="5"/>
      <c r="H118" s="5"/>
      <c r="I118" s="189" t="s">
        <v>33</v>
      </c>
      <c r="J118" s="189"/>
      <c r="K118" s="189"/>
      <c r="L118" s="189"/>
      <c r="M118" s="189"/>
      <c r="N118" s="189"/>
      <c r="O118" s="189"/>
      <c r="P118" s="189"/>
      <c r="Q118" s="189"/>
      <c r="R118" s="189"/>
      <c r="S118" s="190" t="s">
        <v>863</v>
      </c>
      <c r="T118" s="190"/>
      <c r="U118" s="190"/>
      <c r="V118" s="4" t="s">
        <v>122</v>
      </c>
      <c r="W118" s="190" t="s">
        <v>148</v>
      </c>
      <c r="X118" s="190"/>
      <c r="Y118" s="190" t="s">
        <v>34</v>
      </c>
      <c r="Z118" s="190"/>
      <c r="AA118" s="191">
        <v>1362000</v>
      </c>
      <c r="AB118" s="191"/>
      <c r="AC118" s="191"/>
      <c r="AD118" s="191">
        <v>635171.72</v>
      </c>
      <c r="AE118" s="191"/>
      <c r="AF118" s="192">
        <v>46.635221732745954</v>
      </c>
      <c r="AG118" s="192"/>
      <c r="AH118" s="192"/>
    </row>
    <row r="119" spans="2:34" ht="34.5" customHeight="1" x14ac:dyDescent="0.25">
      <c r="B119" s="5"/>
      <c r="C119" s="5"/>
      <c r="D119" s="5"/>
      <c r="E119" s="5"/>
      <c r="F119" s="5"/>
      <c r="G119" s="5"/>
      <c r="H119" s="5"/>
      <c r="I119" s="6"/>
      <c r="J119" s="189" t="s">
        <v>153</v>
      </c>
      <c r="K119" s="189"/>
      <c r="L119" s="189"/>
      <c r="M119" s="189"/>
      <c r="N119" s="189"/>
      <c r="O119" s="189"/>
      <c r="P119" s="189"/>
      <c r="Q119" s="189"/>
      <c r="R119" s="189"/>
      <c r="S119" s="190" t="s">
        <v>863</v>
      </c>
      <c r="T119" s="190"/>
      <c r="U119" s="190"/>
      <c r="V119" s="4" t="s">
        <v>122</v>
      </c>
      <c r="W119" s="190" t="s">
        <v>148</v>
      </c>
      <c r="X119" s="190"/>
      <c r="Y119" s="190" t="s">
        <v>154</v>
      </c>
      <c r="Z119" s="190"/>
      <c r="AA119" s="191">
        <v>1362000</v>
      </c>
      <c r="AB119" s="191"/>
      <c r="AC119" s="191"/>
      <c r="AD119" s="191">
        <v>635171.72</v>
      </c>
      <c r="AE119" s="191"/>
      <c r="AF119" s="192">
        <v>46.635221732745954</v>
      </c>
      <c r="AG119" s="192"/>
      <c r="AH119" s="192"/>
    </row>
    <row r="120" spans="2:34" ht="23.25" customHeight="1" x14ac:dyDescent="0.25">
      <c r="B120" s="5"/>
      <c r="C120" s="5"/>
      <c r="D120" s="5"/>
      <c r="E120" s="5"/>
      <c r="F120" s="5"/>
      <c r="G120" s="5"/>
      <c r="H120" s="189" t="s">
        <v>155</v>
      </c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90" t="s">
        <v>863</v>
      </c>
      <c r="T120" s="190"/>
      <c r="U120" s="190"/>
      <c r="V120" s="4" t="s">
        <v>122</v>
      </c>
      <c r="W120" s="190" t="s">
        <v>156</v>
      </c>
      <c r="X120" s="190"/>
      <c r="Y120" s="190"/>
      <c r="Z120" s="190"/>
      <c r="AA120" s="191">
        <v>23693000</v>
      </c>
      <c r="AB120" s="191"/>
      <c r="AC120" s="191"/>
      <c r="AD120" s="191">
        <v>23060455.800000001</v>
      </c>
      <c r="AE120" s="191"/>
      <c r="AF120" s="192">
        <v>97.330248596631918</v>
      </c>
      <c r="AG120" s="192"/>
      <c r="AH120" s="192"/>
    </row>
    <row r="121" spans="2:34" ht="23.25" customHeight="1" x14ac:dyDescent="0.25">
      <c r="B121" s="5"/>
      <c r="C121" s="5"/>
      <c r="D121" s="5"/>
      <c r="E121" s="5"/>
      <c r="F121" s="5"/>
      <c r="G121" s="5"/>
      <c r="H121" s="5"/>
      <c r="I121" s="189" t="s">
        <v>29</v>
      </c>
      <c r="J121" s="189"/>
      <c r="K121" s="189"/>
      <c r="L121" s="189"/>
      <c r="M121" s="189"/>
      <c r="N121" s="189"/>
      <c r="O121" s="189"/>
      <c r="P121" s="189"/>
      <c r="Q121" s="189"/>
      <c r="R121" s="189"/>
      <c r="S121" s="190" t="s">
        <v>863</v>
      </c>
      <c r="T121" s="190"/>
      <c r="U121" s="190"/>
      <c r="V121" s="4" t="s">
        <v>122</v>
      </c>
      <c r="W121" s="190" t="s">
        <v>156</v>
      </c>
      <c r="X121" s="190"/>
      <c r="Y121" s="190" t="s">
        <v>30</v>
      </c>
      <c r="Z121" s="190"/>
      <c r="AA121" s="191">
        <v>23693000</v>
      </c>
      <c r="AB121" s="191"/>
      <c r="AC121" s="191"/>
      <c r="AD121" s="191">
        <v>23060455.800000001</v>
      </c>
      <c r="AE121" s="191"/>
      <c r="AF121" s="192">
        <v>97.330248596631918</v>
      </c>
      <c r="AG121" s="192"/>
      <c r="AH121" s="192"/>
    </row>
    <row r="122" spans="2:34" ht="23.25" customHeight="1" x14ac:dyDescent="0.25">
      <c r="B122" s="5"/>
      <c r="C122" s="5"/>
      <c r="D122" s="5"/>
      <c r="E122" s="5"/>
      <c r="F122" s="5"/>
      <c r="G122" s="5"/>
      <c r="H122" s="5"/>
      <c r="I122" s="6"/>
      <c r="J122" s="189" t="s">
        <v>31</v>
      </c>
      <c r="K122" s="189"/>
      <c r="L122" s="189"/>
      <c r="M122" s="189"/>
      <c r="N122" s="189"/>
      <c r="O122" s="189"/>
      <c r="P122" s="189"/>
      <c r="Q122" s="189"/>
      <c r="R122" s="189"/>
      <c r="S122" s="190" t="s">
        <v>863</v>
      </c>
      <c r="T122" s="190"/>
      <c r="U122" s="190"/>
      <c r="V122" s="4" t="s">
        <v>122</v>
      </c>
      <c r="W122" s="190" t="s">
        <v>156</v>
      </c>
      <c r="X122" s="190"/>
      <c r="Y122" s="190" t="s">
        <v>32</v>
      </c>
      <c r="Z122" s="190"/>
      <c r="AA122" s="191">
        <v>23693000</v>
      </c>
      <c r="AB122" s="191"/>
      <c r="AC122" s="191"/>
      <c r="AD122" s="191">
        <v>23060455.800000001</v>
      </c>
      <c r="AE122" s="191"/>
      <c r="AF122" s="192">
        <v>97.330248596631918</v>
      </c>
      <c r="AG122" s="192"/>
      <c r="AH122" s="192"/>
    </row>
    <row r="123" spans="2:34" ht="23.25" customHeight="1" x14ac:dyDescent="0.25">
      <c r="B123" s="5"/>
      <c r="C123" s="5"/>
      <c r="D123" s="5"/>
      <c r="E123" s="6"/>
      <c r="F123" s="6"/>
      <c r="G123" s="6"/>
      <c r="H123" s="189" t="s">
        <v>13</v>
      </c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90" t="s">
        <v>863</v>
      </c>
      <c r="T123" s="190"/>
      <c r="U123" s="190"/>
      <c r="V123" s="4" t="s">
        <v>122</v>
      </c>
      <c r="W123" s="190" t="s">
        <v>157</v>
      </c>
      <c r="X123" s="190"/>
      <c r="Y123" s="190"/>
      <c r="Z123" s="190"/>
      <c r="AA123" s="191">
        <v>70000</v>
      </c>
      <c r="AB123" s="191"/>
      <c r="AC123" s="191"/>
      <c r="AD123" s="191">
        <v>41750</v>
      </c>
      <c r="AE123" s="191"/>
      <c r="AF123" s="192">
        <v>59.642857142857139</v>
      </c>
      <c r="AG123" s="192"/>
      <c r="AH123" s="192"/>
    </row>
    <row r="124" spans="2:34" ht="15" customHeight="1" x14ac:dyDescent="0.25">
      <c r="B124" s="5"/>
      <c r="C124" s="5"/>
      <c r="D124" s="5"/>
      <c r="E124" s="5"/>
      <c r="F124" s="5"/>
      <c r="G124" s="5"/>
      <c r="H124" s="189" t="s">
        <v>158</v>
      </c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90" t="s">
        <v>863</v>
      </c>
      <c r="T124" s="190"/>
      <c r="U124" s="190"/>
      <c r="V124" s="4" t="s">
        <v>122</v>
      </c>
      <c r="W124" s="190" t="s">
        <v>159</v>
      </c>
      <c r="X124" s="190"/>
      <c r="Y124" s="190"/>
      <c r="Z124" s="190"/>
      <c r="AA124" s="191">
        <v>70000</v>
      </c>
      <c r="AB124" s="191"/>
      <c r="AC124" s="191"/>
      <c r="AD124" s="191">
        <v>41750</v>
      </c>
      <c r="AE124" s="191"/>
      <c r="AF124" s="192">
        <v>59.642857142857139</v>
      </c>
      <c r="AG124" s="192"/>
      <c r="AH124" s="192"/>
    </row>
    <row r="125" spans="2:34" ht="23.25" customHeight="1" x14ac:dyDescent="0.25">
      <c r="B125" s="5"/>
      <c r="C125" s="5"/>
      <c r="D125" s="5"/>
      <c r="E125" s="5"/>
      <c r="F125" s="5"/>
      <c r="G125" s="5"/>
      <c r="H125" s="5"/>
      <c r="I125" s="189" t="s">
        <v>29</v>
      </c>
      <c r="J125" s="189"/>
      <c r="K125" s="189"/>
      <c r="L125" s="189"/>
      <c r="M125" s="189"/>
      <c r="N125" s="189"/>
      <c r="O125" s="189"/>
      <c r="P125" s="189"/>
      <c r="Q125" s="189"/>
      <c r="R125" s="189"/>
      <c r="S125" s="190" t="s">
        <v>863</v>
      </c>
      <c r="T125" s="190"/>
      <c r="U125" s="190"/>
      <c r="V125" s="4" t="s">
        <v>122</v>
      </c>
      <c r="W125" s="190" t="s">
        <v>159</v>
      </c>
      <c r="X125" s="190"/>
      <c r="Y125" s="190" t="s">
        <v>30</v>
      </c>
      <c r="Z125" s="190"/>
      <c r="AA125" s="191">
        <v>70000</v>
      </c>
      <c r="AB125" s="191"/>
      <c r="AC125" s="191"/>
      <c r="AD125" s="191">
        <v>41750</v>
      </c>
      <c r="AE125" s="191"/>
      <c r="AF125" s="192">
        <v>59.642857142857139</v>
      </c>
      <c r="AG125" s="192"/>
      <c r="AH125" s="192"/>
    </row>
    <row r="126" spans="2:34" ht="23.25" customHeight="1" x14ac:dyDescent="0.25">
      <c r="B126" s="5"/>
      <c r="C126" s="5"/>
      <c r="D126" s="5"/>
      <c r="E126" s="5"/>
      <c r="F126" s="5"/>
      <c r="G126" s="5"/>
      <c r="H126" s="5"/>
      <c r="I126" s="6"/>
      <c r="J126" s="189" t="s">
        <v>31</v>
      </c>
      <c r="K126" s="189"/>
      <c r="L126" s="189"/>
      <c r="M126" s="189"/>
      <c r="N126" s="189"/>
      <c r="O126" s="189"/>
      <c r="P126" s="189"/>
      <c r="Q126" s="189"/>
      <c r="R126" s="189"/>
      <c r="S126" s="190" t="s">
        <v>863</v>
      </c>
      <c r="T126" s="190"/>
      <c r="U126" s="190"/>
      <c r="V126" s="4" t="s">
        <v>122</v>
      </c>
      <c r="W126" s="190" t="s">
        <v>159</v>
      </c>
      <c r="X126" s="190"/>
      <c r="Y126" s="190" t="s">
        <v>32</v>
      </c>
      <c r="Z126" s="190"/>
      <c r="AA126" s="191">
        <v>70000</v>
      </c>
      <c r="AB126" s="191"/>
      <c r="AC126" s="191"/>
      <c r="AD126" s="191">
        <v>41750</v>
      </c>
      <c r="AE126" s="191"/>
      <c r="AF126" s="192">
        <v>59.642857142857139</v>
      </c>
      <c r="AG126" s="192"/>
      <c r="AH126" s="192"/>
    </row>
    <row r="127" spans="2:34" ht="15" customHeight="1" x14ac:dyDescent="0.25">
      <c r="B127" s="5"/>
      <c r="C127" s="5"/>
      <c r="D127" s="5"/>
      <c r="E127" s="6"/>
      <c r="F127" s="189" t="s">
        <v>11</v>
      </c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90" t="s">
        <v>863</v>
      </c>
      <c r="T127" s="190"/>
      <c r="U127" s="190"/>
      <c r="V127" s="4" t="s">
        <v>122</v>
      </c>
      <c r="W127" s="190" t="s">
        <v>12</v>
      </c>
      <c r="X127" s="190"/>
      <c r="Y127" s="190"/>
      <c r="Z127" s="190"/>
      <c r="AA127" s="191">
        <v>272855195.05000001</v>
      </c>
      <c r="AB127" s="191"/>
      <c r="AC127" s="191"/>
      <c r="AD127" s="191">
        <v>264001046.37</v>
      </c>
      <c r="AE127" s="191"/>
      <c r="AF127" s="192">
        <v>96.755000879357453</v>
      </c>
      <c r="AG127" s="192"/>
      <c r="AH127" s="192"/>
    </row>
    <row r="128" spans="2:34" ht="23.25" customHeight="1" x14ac:dyDescent="0.25">
      <c r="B128" s="5"/>
      <c r="C128" s="5"/>
      <c r="D128" s="5"/>
      <c r="E128" s="6"/>
      <c r="F128" s="6"/>
      <c r="G128" s="6"/>
      <c r="H128" s="189" t="s">
        <v>13</v>
      </c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90" t="s">
        <v>863</v>
      </c>
      <c r="T128" s="190"/>
      <c r="U128" s="190"/>
      <c r="V128" s="4" t="s">
        <v>122</v>
      </c>
      <c r="W128" s="190" t="s">
        <v>14</v>
      </c>
      <c r="X128" s="190"/>
      <c r="Y128" s="190"/>
      <c r="Z128" s="190"/>
      <c r="AA128" s="191">
        <v>272855195.05000001</v>
      </c>
      <c r="AB128" s="191"/>
      <c r="AC128" s="191"/>
      <c r="AD128" s="191">
        <v>264001046.37</v>
      </c>
      <c r="AE128" s="191"/>
      <c r="AF128" s="192">
        <v>96.755000879357453</v>
      </c>
      <c r="AG128" s="192"/>
      <c r="AH128" s="192"/>
    </row>
    <row r="129" spans="2:34" ht="15" customHeight="1" x14ac:dyDescent="0.25">
      <c r="B129" s="5"/>
      <c r="C129" s="5"/>
      <c r="D129" s="5"/>
      <c r="E129" s="5"/>
      <c r="F129" s="5"/>
      <c r="G129" s="5"/>
      <c r="H129" s="189" t="s">
        <v>89</v>
      </c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90" t="s">
        <v>863</v>
      </c>
      <c r="T129" s="190"/>
      <c r="U129" s="190"/>
      <c r="V129" s="4" t="s">
        <v>122</v>
      </c>
      <c r="W129" s="190" t="s">
        <v>90</v>
      </c>
      <c r="X129" s="190"/>
      <c r="Y129" s="190"/>
      <c r="Z129" s="190"/>
      <c r="AA129" s="191">
        <v>5314091</v>
      </c>
      <c r="AB129" s="191"/>
      <c r="AC129" s="191"/>
      <c r="AD129" s="191">
        <v>4002760.29</v>
      </c>
      <c r="AE129" s="191"/>
      <c r="AF129" s="192">
        <v>75.323517982661571</v>
      </c>
      <c r="AG129" s="192"/>
      <c r="AH129" s="192"/>
    </row>
    <row r="130" spans="2:34" ht="45.75" customHeight="1" x14ac:dyDescent="0.25">
      <c r="B130" s="5"/>
      <c r="C130" s="5"/>
      <c r="D130" s="5"/>
      <c r="E130" s="5"/>
      <c r="F130" s="5"/>
      <c r="G130" s="5"/>
      <c r="H130" s="5"/>
      <c r="I130" s="189" t="s">
        <v>17</v>
      </c>
      <c r="J130" s="189"/>
      <c r="K130" s="189"/>
      <c r="L130" s="189"/>
      <c r="M130" s="189"/>
      <c r="N130" s="189"/>
      <c r="O130" s="189"/>
      <c r="P130" s="189"/>
      <c r="Q130" s="189"/>
      <c r="R130" s="189"/>
      <c r="S130" s="190" t="s">
        <v>863</v>
      </c>
      <c r="T130" s="190"/>
      <c r="U130" s="190"/>
      <c r="V130" s="4" t="s">
        <v>122</v>
      </c>
      <c r="W130" s="190" t="s">
        <v>90</v>
      </c>
      <c r="X130" s="190"/>
      <c r="Y130" s="190" t="s">
        <v>18</v>
      </c>
      <c r="Z130" s="190"/>
      <c r="AA130" s="191">
        <v>2090491</v>
      </c>
      <c r="AB130" s="191"/>
      <c r="AC130" s="191"/>
      <c r="AD130" s="191">
        <v>1909576.35</v>
      </c>
      <c r="AE130" s="191"/>
      <c r="AF130" s="192">
        <v>91.345829759611505</v>
      </c>
      <c r="AG130" s="192"/>
      <c r="AH130" s="192"/>
    </row>
    <row r="131" spans="2:34" ht="23.25" customHeight="1" x14ac:dyDescent="0.25">
      <c r="B131" s="5"/>
      <c r="C131" s="5"/>
      <c r="D131" s="5"/>
      <c r="E131" s="5"/>
      <c r="F131" s="5"/>
      <c r="G131" s="5"/>
      <c r="H131" s="5"/>
      <c r="I131" s="6"/>
      <c r="J131" s="189" t="s">
        <v>19</v>
      </c>
      <c r="K131" s="189"/>
      <c r="L131" s="189"/>
      <c r="M131" s="189"/>
      <c r="N131" s="189"/>
      <c r="O131" s="189"/>
      <c r="P131" s="189"/>
      <c r="Q131" s="189"/>
      <c r="R131" s="189"/>
      <c r="S131" s="190" t="s">
        <v>863</v>
      </c>
      <c r="T131" s="190"/>
      <c r="U131" s="190"/>
      <c r="V131" s="4" t="s">
        <v>122</v>
      </c>
      <c r="W131" s="190" t="s">
        <v>90</v>
      </c>
      <c r="X131" s="190"/>
      <c r="Y131" s="190" t="s">
        <v>20</v>
      </c>
      <c r="Z131" s="190"/>
      <c r="AA131" s="191">
        <v>2090491</v>
      </c>
      <c r="AB131" s="191"/>
      <c r="AC131" s="191"/>
      <c r="AD131" s="191">
        <v>1909576.35</v>
      </c>
      <c r="AE131" s="191"/>
      <c r="AF131" s="192">
        <v>91.345829759611505</v>
      </c>
      <c r="AG131" s="192"/>
      <c r="AH131" s="192"/>
    </row>
    <row r="132" spans="2:34" ht="23.25" customHeight="1" x14ac:dyDescent="0.25">
      <c r="B132" s="5"/>
      <c r="C132" s="5"/>
      <c r="D132" s="5"/>
      <c r="E132" s="5"/>
      <c r="F132" s="5"/>
      <c r="G132" s="5"/>
      <c r="H132" s="5"/>
      <c r="I132" s="189" t="s">
        <v>29</v>
      </c>
      <c r="J132" s="189"/>
      <c r="K132" s="189"/>
      <c r="L132" s="189"/>
      <c r="M132" s="189"/>
      <c r="N132" s="189"/>
      <c r="O132" s="189"/>
      <c r="P132" s="189"/>
      <c r="Q132" s="189"/>
      <c r="R132" s="189"/>
      <c r="S132" s="190" t="s">
        <v>863</v>
      </c>
      <c r="T132" s="190"/>
      <c r="U132" s="190"/>
      <c r="V132" s="4" t="s">
        <v>122</v>
      </c>
      <c r="W132" s="190" t="s">
        <v>90</v>
      </c>
      <c r="X132" s="190"/>
      <c r="Y132" s="190" t="s">
        <v>30</v>
      </c>
      <c r="Z132" s="190"/>
      <c r="AA132" s="191">
        <v>2842600</v>
      </c>
      <c r="AB132" s="191"/>
      <c r="AC132" s="191"/>
      <c r="AD132" s="191">
        <v>1908183.94</v>
      </c>
      <c r="AE132" s="191"/>
      <c r="AF132" s="192">
        <v>67.128120030957575</v>
      </c>
      <c r="AG132" s="192"/>
      <c r="AH132" s="192"/>
    </row>
    <row r="133" spans="2:34" ht="23.25" customHeight="1" x14ac:dyDescent="0.25">
      <c r="B133" s="5"/>
      <c r="C133" s="5"/>
      <c r="D133" s="5"/>
      <c r="E133" s="5"/>
      <c r="F133" s="5"/>
      <c r="G133" s="5"/>
      <c r="H133" s="5"/>
      <c r="I133" s="6"/>
      <c r="J133" s="189" t="s">
        <v>31</v>
      </c>
      <c r="K133" s="189"/>
      <c r="L133" s="189"/>
      <c r="M133" s="189"/>
      <c r="N133" s="189"/>
      <c r="O133" s="189"/>
      <c r="P133" s="189"/>
      <c r="Q133" s="189"/>
      <c r="R133" s="189"/>
      <c r="S133" s="190" t="s">
        <v>863</v>
      </c>
      <c r="T133" s="190"/>
      <c r="U133" s="190"/>
      <c r="V133" s="4" t="s">
        <v>122</v>
      </c>
      <c r="W133" s="190" t="s">
        <v>90</v>
      </c>
      <c r="X133" s="190"/>
      <c r="Y133" s="190" t="s">
        <v>32</v>
      </c>
      <c r="Z133" s="190"/>
      <c r="AA133" s="191">
        <v>2842600</v>
      </c>
      <c r="AB133" s="191"/>
      <c r="AC133" s="191"/>
      <c r="AD133" s="191">
        <v>1908183.94</v>
      </c>
      <c r="AE133" s="191"/>
      <c r="AF133" s="192">
        <v>67.128120030957575</v>
      </c>
      <c r="AG133" s="192"/>
      <c r="AH133" s="192"/>
    </row>
    <row r="134" spans="2:34" ht="15" customHeight="1" x14ac:dyDescent="0.25">
      <c r="B134" s="5"/>
      <c r="C134" s="5"/>
      <c r="D134" s="5"/>
      <c r="E134" s="5"/>
      <c r="F134" s="5"/>
      <c r="G134" s="5"/>
      <c r="H134" s="5"/>
      <c r="I134" s="189" t="s">
        <v>91</v>
      </c>
      <c r="J134" s="189"/>
      <c r="K134" s="189"/>
      <c r="L134" s="189"/>
      <c r="M134" s="189"/>
      <c r="N134" s="189"/>
      <c r="O134" s="189"/>
      <c r="P134" s="189"/>
      <c r="Q134" s="189"/>
      <c r="R134" s="189"/>
      <c r="S134" s="190" t="s">
        <v>863</v>
      </c>
      <c r="T134" s="190"/>
      <c r="U134" s="190"/>
      <c r="V134" s="4" t="s">
        <v>122</v>
      </c>
      <c r="W134" s="190" t="s">
        <v>90</v>
      </c>
      <c r="X134" s="190"/>
      <c r="Y134" s="190" t="s">
        <v>92</v>
      </c>
      <c r="Z134" s="190"/>
      <c r="AA134" s="191">
        <v>196000</v>
      </c>
      <c r="AB134" s="191"/>
      <c r="AC134" s="191"/>
      <c r="AD134" s="191">
        <v>0</v>
      </c>
      <c r="AE134" s="191"/>
      <c r="AF134" s="192">
        <v>0</v>
      </c>
      <c r="AG134" s="192"/>
      <c r="AH134" s="192"/>
    </row>
    <row r="135" spans="2:34" ht="23.25" customHeight="1" x14ac:dyDescent="0.25">
      <c r="B135" s="5"/>
      <c r="C135" s="5"/>
      <c r="D135" s="5"/>
      <c r="E135" s="5"/>
      <c r="F135" s="5"/>
      <c r="G135" s="5"/>
      <c r="H135" s="5"/>
      <c r="I135" s="6"/>
      <c r="J135" s="189" t="s">
        <v>93</v>
      </c>
      <c r="K135" s="189"/>
      <c r="L135" s="189"/>
      <c r="M135" s="189"/>
      <c r="N135" s="189"/>
      <c r="O135" s="189"/>
      <c r="P135" s="189"/>
      <c r="Q135" s="189"/>
      <c r="R135" s="189"/>
      <c r="S135" s="190" t="s">
        <v>863</v>
      </c>
      <c r="T135" s="190"/>
      <c r="U135" s="190"/>
      <c r="V135" s="4" t="s">
        <v>122</v>
      </c>
      <c r="W135" s="190" t="s">
        <v>90</v>
      </c>
      <c r="X135" s="190"/>
      <c r="Y135" s="190" t="s">
        <v>94</v>
      </c>
      <c r="Z135" s="190"/>
      <c r="AA135" s="191">
        <v>196000</v>
      </c>
      <c r="AB135" s="191"/>
      <c r="AC135" s="191"/>
      <c r="AD135" s="191">
        <v>0</v>
      </c>
      <c r="AE135" s="191"/>
      <c r="AF135" s="192">
        <v>0</v>
      </c>
      <c r="AG135" s="192"/>
      <c r="AH135" s="192"/>
    </row>
    <row r="136" spans="2:34" ht="15" customHeight="1" x14ac:dyDescent="0.25">
      <c r="B136" s="5"/>
      <c r="C136" s="5"/>
      <c r="D136" s="5"/>
      <c r="E136" s="5"/>
      <c r="F136" s="5"/>
      <c r="G136" s="5"/>
      <c r="H136" s="5"/>
      <c r="I136" s="189" t="s">
        <v>33</v>
      </c>
      <c r="J136" s="189"/>
      <c r="K136" s="189"/>
      <c r="L136" s="189"/>
      <c r="M136" s="189"/>
      <c r="N136" s="189"/>
      <c r="O136" s="189"/>
      <c r="P136" s="189"/>
      <c r="Q136" s="189"/>
      <c r="R136" s="189"/>
      <c r="S136" s="190" t="s">
        <v>863</v>
      </c>
      <c r="T136" s="190"/>
      <c r="U136" s="190"/>
      <c r="V136" s="4" t="s">
        <v>122</v>
      </c>
      <c r="W136" s="190" t="s">
        <v>90</v>
      </c>
      <c r="X136" s="190"/>
      <c r="Y136" s="190" t="s">
        <v>34</v>
      </c>
      <c r="Z136" s="190"/>
      <c r="AA136" s="191">
        <v>185000</v>
      </c>
      <c r="AB136" s="191"/>
      <c r="AC136" s="191"/>
      <c r="AD136" s="191">
        <v>185000</v>
      </c>
      <c r="AE136" s="191"/>
      <c r="AF136" s="192">
        <v>100</v>
      </c>
      <c r="AG136" s="192"/>
      <c r="AH136" s="192"/>
    </row>
    <row r="137" spans="2:34" ht="15" customHeight="1" x14ac:dyDescent="0.25">
      <c r="B137" s="5"/>
      <c r="C137" s="5"/>
      <c r="D137" s="5"/>
      <c r="E137" s="5"/>
      <c r="F137" s="5"/>
      <c r="G137" s="5"/>
      <c r="H137" s="5"/>
      <c r="I137" s="6"/>
      <c r="J137" s="189" t="s">
        <v>35</v>
      </c>
      <c r="K137" s="189"/>
      <c r="L137" s="189"/>
      <c r="M137" s="189"/>
      <c r="N137" s="189"/>
      <c r="O137" s="189"/>
      <c r="P137" s="189"/>
      <c r="Q137" s="189"/>
      <c r="R137" s="189"/>
      <c r="S137" s="190" t="s">
        <v>863</v>
      </c>
      <c r="T137" s="190"/>
      <c r="U137" s="190"/>
      <c r="V137" s="4" t="s">
        <v>122</v>
      </c>
      <c r="W137" s="190" t="s">
        <v>90</v>
      </c>
      <c r="X137" s="190"/>
      <c r="Y137" s="190" t="s">
        <v>36</v>
      </c>
      <c r="Z137" s="190"/>
      <c r="AA137" s="191">
        <v>185000</v>
      </c>
      <c r="AB137" s="191"/>
      <c r="AC137" s="191"/>
      <c r="AD137" s="191">
        <v>185000</v>
      </c>
      <c r="AE137" s="191"/>
      <c r="AF137" s="192">
        <v>100</v>
      </c>
      <c r="AG137" s="192"/>
      <c r="AH137" s="192"/>
    </row>
    <row r="138" spans="2:34" ht="15" customHeight="1" x14ac:dyDescent="0.25">
      <c r="B138" s="5"/>
      <c r="C138" s="5"/>
      <c r="D138" s="5"/>
      <c r="E138" s="5"/>
      <c r="F138" s="5"/>
      <c r="G138" s="5"/>
      <c r="H138" s="189" t="s">
        <v>105</v>
      </c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90" t="s">
        <v>863</v>
      </c>
      <c r="T138" s="190"/>
      <c r="U138" s="190"/>
      <c r="V138" s="4" t="s">
        <v>122</v>
      </c>
      <c r="W138" s="190" t="s">
        <v>106</v>
      </c>
      <c r="X138" s="190"/>
      <c r="Y138" s="190"/>
      <c r="Z138" s="190"/>
      <c r="AA138" s="191">
        <v>745000</v>
      </c>
      <c r="AB138" s="191"/>
      <c r="AC138" s="191"/>
      <c r="AD138" s="191">
        <v>541399.4</v>
      </c>
      <c r="AE138" s="191"/>
      <c r="AF138" s="192">
        <v>72.67106040268456</v>
      </c>
      <c r="AG138" s="192"/>
      <c r="AH138" s="192"/>
    </row>
    <row r="139" spans="2:34" ht="15" customHeight="1" x14ac:dyDescent="0.25">
      <c r="B139" s="5"/>
      <c r="C139" s="5"/>
      <c r="D139" s="5"/>
      <c r="E139" s="5"/>
      <c r="F139" s="5"/>
      <c r="G139" s="5"/>
      <c r="H139" s="5"/>
      <c r="I139" s="189" t="s">
        <v>33</v>
      </c>
      <c r="J139" s="189"/>
      <c r="K139" s="189"/>
      <c r="L139" s="189"/>
      <c r="M139" s="189"/>
      <c r="N139" s="189"/>
      <c r="O139" s="189"/>
      <c r="P139" s="189"/>
      <c r="Q139" s="189"/>
      <c r="R139" s="189"/>
      <c r="S139" s="190" t="s">
        <v>863</v>
      </c>
      <c r="T139" s="190"/>
      <c r="U139" s="190"/>
      <c r="V139" s="4" t="s">
        <v>122</v>
      </c>
      <c r="W139" s="190" t="s">
        <v>106</v>
      </c>
      <c r="X139" s="190"/>
      <c r="Y139" s="190" t="s">
        <v>34</v>
      </c>
      <c r="Z139" s="190"/>
      <c r="AA139" s="191">
        <v>745000</v>
      </c>
      <c r="AB139" s="191"/>
      <c r="AC139" s="191"/>
      <c r="AD139" s="191">
        <v>541399.4</v>
      </c>
      <c r="AE139" s="191"/>
      <c r="AF139" s="192">
        <v>72.67106040268456</v>
      </c>
      <c r="AG139" s="192"/>
      <c r="AH139" s="192"/>
    </row>
    <row r="140" spans="2:34" ht="15" customHeight="1" x14ac:dyDescent="0.25">
      <c r="B140" s="5"/>
      <c r="C140" s="5"/>
      <c r="D140" s="5"/>
      <c r="E140" s="5"/>
      <c r="F140" s="5"/>
      <c r="G140" s="5"/>
      <c r="H140" s="5"/>
      <c r="I140" s="6"/>
      <c r="J140" s="189" t="s">
        <v>35</v>
      </c>
      <c r="K140" s="189"/>
      <c r="L140" s="189"/>
      <c r="M140" s="189"/>
      <c r="N140" s="189"/>
      <c r="O140" s="189"/>
      <c r="P140" s="189"/>
      <c r="Q140" s="189"/>
      <c r="R140" s="189"/>
      <c r="S140" s="190" t="s">
        <v>863</v>
      </c>
      <c r="T140" s="190"/>
      <c r="U140" s="190"/>
      <c r="V140" s="4" t="s">
        <v>122</v>
      </c>
      <c r="W140" s="190" t="s">
        <v>106</v>
      </c>
      <c r="X140" s="190"/>
      <c r="Y140" s="190" t="s">
        <v>36</v>
      </c>
      <c r="Z140" s="190"/>
      <c r="AA140" s="191">
        <v>500000</v>
      </c>
      <c r="AB140" s="191"/>
      <c r="AC140" s="191"/>
      <c r="AD140" s="191">
        <v>367759.4</v>
      </c>
      <c r="AE140" s="191"/>
      <c r="AF140" s="192">
        <v>73.551879999999997</v>
      </c>
      <c r="AG140" s="192"/>
      <c r="AH140" s="192"/>
    </row>
    <row r="141" spans="2:34" ht="23.25" customHeight="1" x14ac:dyDescent="0.25">
      <c r="B141" s="5"/>
      <c r="C141" s="5"/>
      <c r="D141" s="5"/>
      <c r="E141" s="5"/>
      <c r="F141" s="5"/>
      <c r="G141" s="5"/>
      <c r="H141" s="5"/>
      <c r="I141" s="6"/>
      <c r="J141" s="189" t="s">
        <v>160</v>
      </c>
      <c r="K141" s="189"/>
      <c r="L141" s="189"/>
      <c r="M141" s="189"/>
      <c r="N141" s="189"/>
      <c r="O141" s="189"/>
      <c r="P141" s="189"/>
      <c r="Q141" s="189"/>
      <c r="R141" s="189"/>
      <c r="S141" s="190" t="s">
        <v>863</v>
      </c>
      <c r="T141" s="190"/>
      <c r="U141" s="190"/>
      <c r="V141" s="4" t="s">
        <v>122</v>
      </c>
      <c r="W141" s="190" t="s">
        <v>106</v>
      </c>
      <c r="X141" s="190"/>
      <c r="Y141" s="190" t="s">
        <v>161</v>
      </c>
      <c r="Z141" s="190"/>
      <c r="AA141" s="191">
        <v>245000</v>
      </c>
      <c r="AB141" s="191"/>
      <c r="AC141" s="191"/>
      <c r="AD141" s="191">
        <v>173640</v>
      </c>
      <c r="AE141" s="191"/>
      <c r="AF141" s="192">
        <v>70.873469387755108</v>
      </c>
      <c r="AG141" s="192"/>
      <c r="AH141" s="192"/>
    </row>
    <row r="142" spans="2:34" ht="23.25" customHeight="1" x14ac:dyDescent="0.25">
      <c r="B142" s="5"/>
      <c r="C142" s="5"/>
      <c r="D142" s="5"/>
      <c r="E142" s="5"/>
      <c r="F142" s="5"/>
      <c r="G142" s="5"/>
      <c r="H142" s="189" t="s">
        <v>162</v>
      </c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90" t="s">
        <v>863</v>
      </c>
      <c r="T142" s="190"/>
      <c r="U142" s="190"/>
      <c r="V142" s="4" t="s">
        <v>122</v>
      </c>
      <c r="W142" s="190" t="s">
        <v>163</v>
      </c>
      <c r="X142" s="190"/>
      <c r="Y142" s="190"/>
      <c r="Z142" s="190"/>
      <c r="AA142" s="191">
        <v>805000</v>
      </c>
      <c r="AB142" s="191"/>
      <c r="AC142" s="191"/>
      <c r="AD142" s="191">
        <v>804209.49</v>
      </c>
      <c r="AE142" s="191"/>
      <c r="AF142" s="192">
        <v>99.901799999999994</v>
      </c>
      <c r="AG142" s="192"/>
      <c r="AH142" s="192"/>
    </row>
    <row r="143" spans="2:34" ht="45.75" customHeight="1" x14ac:dyDescent="0.25">
      <c r="B143" s="5"/>
      <c r="C143" s="5"/>
      <c r="D143" s="5"/>
      <c r="E143" s="5"/>
      <c r="F143" s="5"/>
      <c r="G143" s="5"/>
      <c r="H143" s="5"/>
      <c r="I143" s="189" t="s">
        <v>17</v>
      </c>
      <c r="J143" s="189"/>
      <c r="K143" s="189"/>
      <c r="L143" s="189"/>
      <c r="M143" s="189"/>
      <c r="N143" s="189"/>
      <c r="O143" s="189"/>
      <c r="P143" s="189"/>
      <c r="Q143" s="189"/>
      <c r="R143" s="189"/>
      <c r="S143" s="190" t="s">
        <v>863</v>
      </c>
      <c r="T143" s="190"/>
      <c r="U143" s="190"/>
      <c r="V143" s="4" t="s">
        <v>122</v>
      </c>
      <c r="W143" s="190" t="s">
        <v>163</v>
      </c>
      <c r="X143" s="190"/>
      <c r="Y143" s="190" t="s">
        <v>18</v>
      </c>
      <c r="Z143" s="190"/>
      <c r="AA143" s="191">
        <v>805000</v>
      </c>
      <c r="AB143" s="191"/>
      <c r="AC143" s="191"/>
      <c r="AD143" s="191">
        <v>804209.49</v>
      </c>
      <c r="AE143" s="191"/>
      <c r="AF143" s="192">
        <v>99.901799999999994</v>
      </c>
      <c r="AG143" s="192"/>
      <c r="AH143" s="192"/>
    </row>
    <row r="144" spans="2:34" ht="23.25" customHeight="1" x14ac:dyDescent="0.25">
      <c r="B144" s="5"/>
      <c r="C144" s="5"/>
      <c r="D144" s="5"/>
      <c r="E144" s="5"/>
      <c r="F144" s="5"/>
      <c r="G144" s="5"/>
      <c r="H144" s="5"/>
      <c r="I144" s="6"/>
      <c r="J144" s="189" t="s">
        <v>19</v>
      </c>
      <c r="K144" s="189"/>
      <c r="L144" s="189"/>
      <c r="M144" s="189"/>
      <c r="N144" s="189"/>
      <c r="O144" s="189"/>
      <c r="P144" s="189"/>
      <c r="Q144" s="189"/>
      <c r="R144" s="189"/>
      <c r="S144" s="190" t="s">
        <v>863</v>
      </c>
      <c r="T144" s="190"/>
      <c r="U144" s="190"/>
      <c r="V144" s="4" t="s">
        <v>122</v>
      </c>
      <c r="W144" s="190" t="s">
        <v>163</v>
      </c>
      <c r="X144" s="190"/>
      <c r="Y144" s="190" t="s">
        <v>20</v>
      </c>
      <c r="Z144" s="190"/>
      <c r="AA144" s="191">
        <v>805000</v>
      </c>
      <c r="AB144" s="191"/>
      <c r="AC144" s="191"/>
      <c r="AD144" s="191">
        <v>804209.49</v>
      </c>
      <c r="AE144" s="191"/>
      <c r="AF144" s="192">
        <v>99.901799999999994</v>
      </c>
      <c r="AG144" s="192"/>
      <c r="AH144" s="192"/>
    </row>
    <row r="145" spans="2:34" ht="34.5" customHeight="1" x14ac:dyDescent="0.25">
      <c r="B145" s="5"/>
      <c r="C145" s="5"/>
      <c r="D145" s="5"/>
      <c r="E145" s="5"/>
      <c r="F145" s="5"/>
      <c r="G145" s="5"/>
      <c r="H145" s="189" t="s">
        <v>164</v>
      </c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90" t="s">
        <v>863</v>
      </c>
      <c r="T145" s="190"/>
      <c r="U145" s="190"/>
      <c r="V145" s="4" t="s">
        <v>122</v>
      </c>
      <c r="W145" s="190" t="s">
        <v>165</v>
      </c>
      <c r="X145" s="190"/>
      <c r="Y145" s="190"/>
      <c r="Z145" s="190"/>
      <c r="AA145" s="191">
        <v>94880401.069999993</v>
      </c>
      <c r="AB145" s="191"/>
      <c r="AC145" s="191"/>
      <c r="AD145" s="191">
        <v>94880397.230000004</v>
      </c>
      <c r="AE145" s="191"/>
      <c r="AF145" s="192">
        <v>99.99999595279958</v>
      </c>
      <c r="AG145" s="192"/>
      <c r="AH145" s="192"/>
    </row>
    <row r="146" spans="2:34" ht="45.75" customHeight="1" x14ac:dyDescent="0.25">
      <c r="B146" s="5"/>
      <c r="C146" s="5"/>
      <c r="D146" s="5"/>
      <c r="E146" s="5"/>
      <c r="F146" s="5"/>
      <c r="G146" s="5"/>
      <c r="H146" s="5"/>
      <c r="I146" s="189" t="s">
        <v>17</v>
      </c>
      <c r="J146" s="189"/>
      <c r="K146" s="189"/>
      <c r="L146" s="189"/>
      <c r="M146" s="189"/>
      <c r="N146" s="189"/>
      <c r="O146" s="189"/>
      <c r="P146" s="189"/>
      <c r="Q146" s="189"/>
      <c r="R146" s="189"/>
      <c r="S146" s="190" t="s">
        <v>863</v>
      </c>
      <c r="T146" s="190"/>
      <c r="U146" s="190"/>
      <c r="V146" s="4" t="s">
        <v>122</v>
      </c>
      <c r="W146" s="190" t="s">
        <v>165</v>
      </c>
      <c r="X146" s="190"/>
      <c r="Y146" s="190" t="s">
        <v>18</v>
      </c>
      <c r="Z146" s="190"/>
      <c r="AA146" s="191">
        <v>90571766.069999993</v>
      </c>
      <c r="AB146" s="191"/>
      <c r="AC146" s="191"/>
      <c r="AD146" s="191">
        <v>90571766.069999993</v>
      </c>
      <c r="AE146" s="191"/>
      <c r="AF146" s="192">
        <v>100</v>
      </c>
      <c r="AG146" s="192"/>
      <c r="AH146" s="192"/>
    </row>
    <row r="147" spans="2:34" ht="15" customHeight="1" x14ac:dyDescent="0.25">
      <c r="B147" s="5"/>
      <c r="C147" s="5"/>
      <c r="D147" s="5"/>
      <c r="E147" s="5"/>
      <c r="F147" s="5"/>
      <c r="G147" s="5"/>
      <c r="H147" s="5"/>
      <c r="I147" s="6"/>
      <c r="J147" s="189" t="s">
        <v>129</v>
      </c>
      <c r="K147" s="189"/>
      <c r="L147" s="189"/>
      <c r="M147" s="189"/>
      <c r="N147" s="189"/>
      <c r="O147" s="189"/>
      <c r="P147" s="189"/>
      <c r="Q147" s="189"/>
      <c r="R147" s="189"/>
      <c r="S147" s="190" t="s">
        <v>863</v>
      </c>
      <c r="T147" s="190"/>
      <c r="U147" s="190"/>
      <c r="V147" s="4" t="s">
        <v>122</v>
      </c>
      <c r="W147" s="190" t="s">
        <v>165</v>
      </c>
      <c r="X147" s="190"/>
      <c r="Y147" s="190" t="s">
        <v>130</v>
      </c>
      <c r="Z147" s="190"/>
      <c r="AA147" s="191">
        <v>90571766.069999993</v>
      </c>
      <c r="AB147" s="191"/>
      <c r="AC147" s="191"/>
      <c r="AD147" s="191">
        <v>90571766.069999993</v>
      </c>
      <c r="AE147" s="191"/>
      <c r="AF147" s="192">
        <v>100</v>
      </c>
      <c r="AG147" s="192"/>
      <c r="AH147" s="192"/>
    </row>
    <row r="148" spans="2:34" ht="23.25" customHeight="1" x14ac:dyDescent="0.25">
      <c r="B148" s="5"/>
      <c r="C148" s="5"/>
      <c r="D148" s="5"/>
      <c r="E148" s="5"/>
      <c r="F148" s="5"/>
      <c r="G148" s="5"/>
      <c r="H148" s="5"/>
      <c r="I148" s="189" t="s">
        <v>29</v>
      </c>
      <c r="J148" s="189"/>
      <c r="K148" s="189"/>
      <c r="L148" s="189"/>
      <c r="M148" s="189"/>
      <c r="N148" s="189"/>
      <c r="O148" s="189"/>
      <c r="P148" s="189"/>
      <c r="Q148" s="189"/>
      <c r="R148" s="189"/>
      <c r="S148" s="190" t="s">
        <v>863</v>
      </c>
      <c r="T148" s="190"/>
      <c r="U148" s="190"/>
      <c r="V148" s="4" t="s">
        <v>122</v>
      </c>
      <c r="W148" s="190" t="s">
        <v>165</v>
      </c>
      <c r="X148" s="190"/>
      <c r="Y148" s="190" t="s">
        <v>30</v>
      </c>
      <c r="Z148" s="190"/>
      <c r="AA148" s="191">
        <v>4272788.83</v>
      </c>
      <c r="AB148" s="191"/>
      <c r="AC148" s="191"/>
      <c r="AD148" s="191">
        <v>4272784.99</v>
      </c>
      <c r="AE148" s="191"/>
      <c r="AF148" s="192">
        <v>99.999910128954355</v>
      </c>
      <c r="AG148" s="192"/>
      <c r="AH148" s="192"/>
    </row>
    <row r="149" spans="2:34" ht="23.25" customHeight="1" x14ac:dyDescent="0.25">
      <c r="B149" s="5"/>
      <c r="C149" s="5"/>
      <c r="D149" s="5"/>
      <c r="E149" s="5"/>
      <c r="F149" s="5"/>
      <c r="G149" s="5"/>
      <c r="H149" s="5"/>
      <c r="I149" s="6"/>
      <c r="J149" s="189" t="s">
        <v>31</v>
      </c>
      <c r="K149" s="189"/>
      <c r="L149" s="189"/>
      <c r="M149" s="189"/>
      <c r="N149" s="189"/>
      <c r="O149" s="189"/>
      <c r="P149" s="189"/>
      <c r="Q149" s="189"/>
      <c r="R149" s="189"/>
      <c r="S149" s="190" t="s">
        <v>863</v>
      </c>
      <c r="T149" s="190"/>
      <c r="U149" s="190"/>
      <c r="V149" s="4" t="s">
        <v>122</v>
      </c>
      <c r="W149" s="190" t="s">
        <v>165</v>
      </c>
      <c r="X149" s="190"/>
      <c r="Y149" s="190" t="s">
        <v>32</v>
      </c>
      <c r="Z149" s="190"/>
      <c r="AA149" s="191">
        <v>4272788.83</v>
      </c>
      <c r="AB149" s="191"/>
      <c r="AC149" s="191"/>
      <c r="AD149" s="191">
        <v>4272784.99</v>
      </c>
      <c r="AE149" s="191"/>
      <c r="AF149" s="192">
        <v>99.999910128954355</v>
      </c>
      <c r="AG149" s="192"/>
      <c r="AH149" s="192"/>
    </row>
    <row r="150" spans="2:34" ht="15" customHeight="1" x14ac:dyDescent="0.25">
      <c r="B150" s="5"/>
      <c r="C150" s="5"/>
      <c r="D150" s="5"/>
      <c r="E150" s="5"/>
      <c r="F150" s="5"/>
      <c r="G150" s="5"/>
      <c r="H150" s="5"/>
      <c r="I150" s="189" t="s">
        <v>91</v>
      </c>
      <c r="J150" s="189"/>
      <c r="K150" s="189"/>
      <c r="L150" s="189"/>
      <c r="M150" s="189"/>
      <c r="N150" s="189"/>
      <c r="O150" s="189"/>
      <c r="P150" s="189"/>
      <c r="Q150" s="189"/>
      <c r="R150" s="189"/>
      <c r="S150" s="190" t="s">
        <v>863</v>
      </c>
      <c r="T150" s="190"/>
      <c r="U150" s="190"/>
      <c r="V150" s="4" t="s">
        <v>122</v>
      </c>
      <c r="W150" s="190" t="s">
        <v>165</v>
      </c>
      <c r="X150" s="190"/>
      <c r="Y150" s="190" t="s">
        <v>92</v>
      </c>
      <c r="Z150" s="190"/>
      <c r="AA150" s="191">
        <v>2741.16</v>
      </c>
      <c r="AB150" s="191"/>
      <c r="AC150" s="191"/>
      <c r="AD150" s="191">
        <v>2741.16</v>
      </c>
      <c r="AE150" s="191"/>
      <c r="AF150" s="192">
        <v>100</v>
      </c>
      <c r="AG150" s="192"/>
      <c r="AH150" s="192"/>
    </row>
    <row r="151" spans="2:34" ht="23.25" customHeight="1" x14ac:dyDescent="0.25">
      <c r="B151" s="5"/>
      <c r="C151" s="5"/>
      <c r="D151" s="5"/>
      <c r="E151" s="5"/>
      <c r="F151" s="5"/>
      <c r="G151" s="5"/>
      <c r="H151" s="5"/>
      <c r="I151" s="6"/>
      <c r="J151" s="189" t="s">
        <v>93</v>
      </c>
      <c r="K151" s="189"/>
      <c r="L151" s="189"/>
      <c r="M151" s="189"/>
      <c r="N151" s="189"/>
      <c r="O151" s="189"/>
      <c r="P151" s="189"/>
      <c r="Q151" s="189"/>
      <c r="R151" s="189"/>
      <c r="S151" s="190" t="s">
        <v>863</v>
      </c>
      <c r="T151" s="190"/>
      <c r="U151" s="190"/>
      <c r="V151" s="4" t="s">
        <v>122</v>
      </c>
      <c r="W151" s="190" t="s">
        <v>165</v>
      </c>
      <c r="X151" s="190"/>
      <c r="Y151" s="190" t="s">
        <v>94</v>
      </c>
      <c r="Z151" s="190"/>
      <c r="AA151" s="191">
        <v>2741.16</v>
      </c>
      <c r="AB151" s="191"/>
      <c r="AC151" s="191"/>
      <c r="AD151" s="191">
        <v>2741.16</v>
      </c>
      <c r="AE151" s="191"/>
      <c r="AF151" s="192">
        <v>100</v>
      </c>
      <c r="AG151" s="192"/>
      <c r="AH151" s="192"/>
    </row>
    <row r="152" spans="2:34" ht="15" customHeight="1" x14ac:dyDescent="0.25">
      <c r="B152" s="5"/>
      <c r="C152" s="5"/>
      <c r="D152" s="5"/>
      <c r="E152" s="5"/>
      <c r="F152" s="5"/>
      <c r="G152" s="5"/>
      <c r="H152" s="5"/>
      <c r="I152" s="189" t="s">
        <v>33</v>
      </c>
      <c r="J152" s="189"/>
      <c r="K152" s="189"/>
      <c r="L152" s="189"/>
      <c r="M152" s="189"/>
      <c r="N152" s="189"/>
      <c r="O152" s="189"/>
      <c r="P152" s="189"/>
      <c r="Q152" s="189"/>
      <c r="R152" s="189"/>
      <c r="S152" s="190" t="s">
        <v>863</v>
      </c>
      <c r="T152" s="190"/>
      <c r="U152" s="190"/>
      <c r="V152" s="4" t="s">
        <v>122</v>
      </c>
      <c r="W152" s="190" t="s">
        <v>165</v>
      </c>
      <c r="X152" s="190"/>
      <c r="Y152" s="190" t="s">
        <v>34</v>
      </c>
      <c r="Z152" s="190"/>
      <c r="AA152" s="191">
        <v>33105.01</v>
      </c>
      <c r="AB152" s="191"/>
      <c r="AC152" s="191"/>
      <c r="AD152" s="191">
        <v>33105.01</v>
      </c>
      <c r="AE152" s="191"/>
      <c r="AF152" s="192">
        <v>100</v>
      </c>
      <c r="AG152" s="192"/>
      <c r="AH152" s="192"/>
    </row>
    <row r="153" spans="2:34" ht="15" customHeight="1" x14ac:dyDescent="0.25">
      <c r="B153" s="5"/>
      <c r="C153" s="5"/>
      <c r="D153" s="5"/>
      <c r="E153" s="5"/>
      <c r="F153" s="5"/>
      <c r="G153" s="5"/>
      <c r="H153" s="5"/>
      <c r="I153" s="6"/>
      <c r="J153" s="189" t="s">
        <v>35</v>
      </c>
      <c r="K153" s="189"/>
      <c r="L153" s="189"/>
      <c r="M153" s="189"/>
      <c r="N153" s="189"/>
      <c r="O153" s="189"/>
      <c r="P153" s="189"/>
      <c r="Q153" s="189"/>
      <c r="R153" s="189"/>
      <c r="S153" s="190" t="s">
        <v>863</v>
      </c>
      <c r="T153" s="190"/>
      <c r="U153" s="190"/>
      <c r="V153" s="4" t="s">
        <v>122</v>
      </c>
      <c r="W153" s="190" t="s">
        <v>165</v>
      </c>
      <c r="X153" s="190"/>
      <c r="Y153" s="190" t="s">
        <v>36</v>
      </c>
      <c r="Z153" s="190"/>
      <c r="AA153" s="191">
        <v>33105.01</v>
      </c>
      <c r="AB153" s="191"/>
      <c r="AC153" s="191"/>
      <c r="AD153" s="191">
        <v>33105.01</v>
      </c>
      <c r="AE153" s="191"/>
      <c r="AF153" s="192">
        <v>100</v>
      </c>
      <c r="AG153" s="192"/>
      <c r="AH153" s="192"/>
    </row>
    <row r="154" spans="2:34" ht="34.5" customHeight="1" x14ac:dyDescent="0.25">
      <c r="B154" s="5"/>
      <c r="C154" s="5"/>
      <c r="D154" s="5"/>
      <c r="E154" s="5"/>
      <c r="F154" s="5"/>
      <c r="G154" s="5"/>
      <c r="H154" s="189" t="s">
        <v>166</v>
      </c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90" t="s">
        <v>863</v>
      </c>
      <c r="T154" s="190"/>
      <c r="U154" s="190"/>
      <c r="V154" s="4" t="s">
        <v>122</v>
      </c>
      <c r="W154" s="190" t="s">
        <v>167</v>
      </c>
      <c r="X154" s="190"/>
      <c r="Y154" s="190"/>
      <c r="Z154" s="190"/>
      <c r="AA154" s="191">
        <v>171110702.97999999</v>
      </c>
      <c r="AB154" s="191"/>
      <c r="AC154" s="191"/>
      <c r="AD154" s="191">
        <v>163772279.96000001</v>
      </c>
      <c r="AE154" s="191"/>
      <c r="AF154" s="192">
        <v>95.711300992751035</v>
      </c>
      <c r="AG154" s="192"/>
      <c r="AH154" s="192"/>
    </row>
    <row r="155" spans="2:34" ht="45.75" customHeight="1" x14ac:dyDescent="0.25">
      <c r="B155" s="5"/>
      <c r="C155" s="5"/>
      <c r="D155" s="5"/>
      <c r="E155" s="5"/>
      <c r="F155" s="5"/>
      <c r="G155" s="5"/>
      <c r="H155" s="5"/>
      <c r="I155" s="189" t="s">
        <v>17</v>
      </c>
      <c r="J155" s="189"/>
      <c r="K155" s="189"/>
      <c r="L155" s="189"/>
      <c r="M155" s="189"/>
      <c r="N155" s="189"/>
      <c r="O155" s="189"/>
      <c r="P155" s="189"/>
      <c r="Q155" s="189"/>
      <c r="R155" s="189"/>
      <c r="S155" s="190" t="s">
        <v>863</v>
      </c>
      <c r="T155" s="190"/>
      <c r="U155" s="190"/>
      <c r="V155" s="4" t="s">
        <v>122</v>
      </c>
      <c r="W155" s="190" t="s">
        <v>167</v>
      </c>
      <c r="X155" s="190"/>
      <c r="Y155" s="190" t="s">
        <v>18</v>
      </c>
      <c r="Z155" s="190"/>
      <c r="AA155" s="191">
        <v>131261131.70999999</v>
      </c>
      <c r="AB155" s="191"/>
      <c r="AC155" s="191"/>
      <c r="AD155" s="191">
        <v>131248281.73</v>
      </c>
      <c r="AE155" s="191"/>
      <c r="AF155" s="192">
        <v>99.990210369335855</v>
      </c>
      <c r="AG155" s="192"/>
      <c r="AH155" s="192"/>
    </row>
    <row r="156" spans="2:34" ht="15" customHeight="1" x14ac:dyDescent="0.25">
      <c r="B156" s="5"/>
      <c r="C156" s="5"/>
      <c r="D156" s="5"/>
      <c r="E156" s="5"/>
      <c r="F156" s="5"/>
      <c r="G156" s="5"/>
      <c r="H156" s="5"/>
      <c r="I156" s="6"/>
      <c r="J156" s="189" t="s">
        <v>129</v>
      </c>
      <c r="K156" s="189"/>
      <c r="L156" s="189"/>
      <c r="M156" s="189"/>
      <c r="N156" s="189"/>
      <c r="O156" s="189"/>
      <c r="P156" s="189"/>
      <c r="Q156" s="189"/>
      <c r="R156" s="189"/>
      <c r="S156" s="190" t="s">
        <v>863</v>
      </c>
      <c r="T156" s="190"/>
      <c r="U156" s="190"/>
      <c r="V156" s="4" t="s">
        <v>122</v>
      </c>
      <c r="W156" s="190" t="s">
        <v>167</v>
      </c>
      <c r="X156" s="190"/>
      <c r="Y156" s="190" t="s">
        <v>130</v>
      </c>
      <c r="Z156" s="190"/>
      <c r="AA156" s="191">
        <v>131261131.70999999</v>
      </c>
      <c r="AB156" s="191"/>
      <c r="AC156" s="191"/>
      <c r="AD156" s="191">
        <v>131248281.73</v>
      </c>
      <c r="AE156" s="191"/>
      <c r="AF156" s="192">
        <v>99.990210369335855</v>
      </c>
      <c r="AG156" s="192"/>
      <c r="AH156" s="192"/>
    </row>
    <row r="157" spans="2:34" ht="23.25" customHeight="1" x14ac:dyDescent="0.25">
      <c r="B157" s="5"/>
      <c r="C157" s="5"/>
      <c r="D157" s="5"/>
      <c r="E157" s="5"/>
      <c r="F157" s="5"/>
      <c r="G157" s="5"/>
      <c r="H157" s="5"/>
      <c r="I157" s="189" t="s">
        <v>29</v>
      </c>
      <c r="J157" s="189"/>
      <c r="K157" s="189"/>
      <c r="L157" s="189"/>
      <c r="M157" s="189"/>
      <c r="N157" s="189"/>
      <c r="O157" s="189"/>
      <c r="P157" s="189"/>
      <c r="Q157" s="189"/>
      <c r="R157" s="189"/>
      <c r="S157" s="190" t="s">
        <v>863</v>
      </c>
      <c r="T157" s="190"/>
      <c r="U157" s="190"/>
      <c r="V157" s="4" t="s">
        <v>122</v>
      </c>
      <c r="W157" s="190" t="s">
        <v>167</v>
      </c>
      <c r="X157" s="190"/>
      <c r="Y157" s="190" t="s">
        <v>30</v>
      </c>
      <c r="Z157" s="190"/>
      <c r="AA157" s="191">
        <v>38327943.350000001</v>
      </c>
      <c r="AB157" s="191"/>
      <c r="AC157" s="191"/>
      <c r="AD157" s="191">
        <v>31002370.370000001</v>
      </c>
      <c r="AE157" s="191"/>
      <c r="AF157" s="192">
        <v>80.88712218888206</v>
      </c>
      <c r="AG157" s="192"/>
      <c r="AH157" s="192"/>
    </row>
    <row r="158" spans="2:34" ht="23.25" customHeight="1" x14ac:dyDescent="0.25">
      <c r="B158" s="5"/>
      <c r="C158" s="5"/>
      <c r="D158" s="5"/>
      <c r="E158" s="5"/>
      <c r="F158" s="5"/>
      <c r="G158" s="5"/>
      <c r="H158" s="5"/>
      <c r="I158" s="6"/>
      <c r="J158" s="189" t="s">
        <v>31</v>
      </c>
      <c r="K158" s="189"/>
      <c r="L158" s="189"/>
      <c r="M158" s="189"/>
      <c r="N158" s="189"/>
      <c r="O158" s="189"/>
      <c r="P158" s="189"/>
      <c r="Q158" s="189"/>
      <c r="R158" s="189"/>
      <c r="S158" s="190" t="s">
        <v>863</v>
      </c>
      <c r="T158" s="190"/>
      <c r="U158" s="190"/>
      <c r="V158" s="4" t="s">
        <v>122</v>
      </c>
      <c r="W158" s="190" t="s">
        <v>167</v>
      </c>
      <c r="X158" s="190"/>
      <c r="Y158" s="190" t="s">
        <v>32</v>
      </c>
      <c r="Z158" s="190"/>
      <c r="AA158" s="191">
        <v>38327943.350000001</v>
      </c>
      <c r="AB158" s="191"/>
      <c r="AC158" s="191"/>
      <c r="AD158" s="191">
        <v>31002370.370000001</v>
      </c>
      <c r="AE158" s="191"/>
      <c r="AF158" s="192">
        <v>80.88712218888206</v>
      </c>
      <c r="AG158" s="192"/>
      <c r="AH158" s="192"/>
    </row>
    <row r="159" spans="2:34" ht="15" customHeight="1" x14ac:dyDescent="0.25">
      <c r="B159" s="5"/>
      <c r="C159" s="5"/>
      <c r="D159" s="5"/>
      <c r="E159" s="5"/>
      <c r="F159" s="5"/>
      <c r="G159" s="5"/>
      <c r="H159" s="5"/>
      <c r="I159" s="189" t="s">
        <v>91</v>
      </c>
      <c r="J159" s="189"/>
      <c r="K159" s="189"/>
      <c r="L159" s="189"/>
      <c r="M159" s="189"/>
      <c r="N159" s="189"/>
      <c r="O159" s="189"/>
      <c r="P159" s="189"/>
      <c r="Q159" s="189"/>
      <c r="R159" s="189"/>
      <c r="S159" s="190" t="s">
        <v>863</v>
      </c>
      <c r="T159" s="190"/>
      <c r="U159" s="190"/>
      <c r="V159" s="4" t="s">
        <v>122</v>
      </c>
      <c r="W159" s="190" t="s">
        <v>167</v>
      </c>
      <c r="X159" s="190"/>
      <c r="Y159" s="190" t="s">
        <v>92</v>
      </c>
      <c r="Z159" s="190"/>
      <c r="AA159" s="191">
        <v>1370.58</v>
      </c>
      <c r="AB159" s="191"/>
      <c r="AC159" s="191"/>
      <c r="AD159" s="191">
        <v>1370.58</v>
      </c>
      <c r="AE159" s="191"/>
      <c r="AF159" s="192">
        <v>100</v>
      </c>
      <c r="AG159" s="192"/>
      <c r="AH159" s="192"/>
    </row>
    <row r="160" spans="2:34" ht="23.25" customHeight="1" x14ac:dyDescent="0.25">
      <c r="B160" s="5"/>
      <c r="C160" s="5"/>
      <c r="D160" s="5"/>
      <c r="E160" s="5"/>
      <c r="F160" s="5"/>
      <c r="G160" s="5"/>
      <c r="H160" s="5"/>
      <c r="I160" s="6"/>
      <c r="J160" s="189" t="s">
        <v>93</v>
      </c>
      <c r="K160" s="189"/>
      <c r="L160" s="189"/>
      <c r="M160" s="189"/>
      <c r="N160" s="189"/>
      <c r="O160" s="189"/>
      <c r="P160" s="189"/>
      <c r="Q160" s="189"/>
      <c r="R160" s="189"/>
      <c r="S160" s="190" t="s">
        <v>863</v>
      </c>
      <c r="T160" s="190"/>
      <c r="U160" s="190"/>
      <c r="V160" s="4" t="s">
        <v>122</v>
      </c>
      <c r="W160" s="190" t="s">
        <v>167</v>
      </c>
      <c r="X160" s="190"/>
      <c r="Y160" s="190" t="s">
        <v>94</v>
      </c>
      <c r="Z160" s="190"/>
      <c r="AA160" s="191">
        <v>1370.58</v>
      </c>
      <c r="AB160" s="191"/>
      <c r="AC160" s="191"/>
      <c r="AD160" s="191">
        <v>1370.58</v>
      </c>
      <c r="AE160" s="191"/>
      <c r="AF160" s="192">
        <v>100</v>
      </c>
      <c r="AG160" s="192"/>
      <c r="AH160" s="192"/>
    </row>
    <row r="161" spans="2:34" ht="15" customHeight="1" x14ac:dyDescent="0.25">
      <c r="B161" s="5"/>
      <c r="C161" s="5"/>
      <c r="D161" s="5"/>
      <c r="E161" s="5"/>
      <c r="F161" s="5"/>
      <c r="G161" s="5"/>
      <c r="H161" s="5"/>
      <c r="I161" s="189" t="s">
        <v>33</v>
      </c>
      <c r="J161" s="189"/>
      <c r="K161" s="189"/>
      <c r="L161" s="189"/>
      <c r="M161" s="189"/>
      <c r="N161" s="189"/>
      <c r="O161" s="189"/>
      <c r="P161" s="189"/>
      <c r="Q161" s="189"/>
      <c r="R161" s="189"/>
      <c r="S161" s="190" t="s">
        <v>863</v>
      </c>
      <c r="T161" s="190"/>
      <c r="U161" s="190"/>
      <c r="V161" s="4" t="s">
        <v>122</v>
      </c>
      <c r="W161" s="190" t="s">
        <v>167</v>
      </c>
      <c r="X161" s="190"/>
      <c r="Y161" s="190" t="s">
        <v>34</v>
      </c>
      <c r="Z161" s="190"/>
      <c r="AA161" s="191">
        <v>1520257.34</v>
      </c>
      <c r="AB161" s="191"/>
      <c r="AC161" s="191"/>
      <c r="AD161" s="191">
        <v>1520257.28</v>
      </c>
      <c r="AE161" s="191"/>
      <c r="AF161" s="192">
        <v>99.999996053299768</v>
      </c>
      <c r="AG161" s="192"/>
      <c r="AH161" s="192"/>
    </row>
    <row r="162" spans="2:34" ht="15" customHeight="1" x14ac:dyDescent="0.25">
      <c r="B162" s="5"/>
      <c r="C162" s="5"/>
      <c r="D162" s="5"/>
      <c r="E162" s="5"/>
      <c r="F162" s="5"/>
      <c r="G162" s="5"/>
      <c r="H162" s="5"/>
      <c r="I162" s="6"/>
      <c r="J162" s="189" t="s">
        <v>168</v>
      </c>
      <c r="K162" s="189"/>
      <c r="L162" s="189"/>
      <c r="M162" s="189"/>
      <c r="N162" s="189"/>
      <c r="O162" s="189"/>
      <c r="P162" s="189"/>
      <c r="Q162" s="189"/>
      <c r="R162" s="189"/>
      <c r="S162" s="190" t="s">
        <v>863</v>
      </c>
      <c r="T162" s="190"/>
      <c r="U162" s="190"/>
      <c r="V162" s="4" t="s">
        <v>122</v>
      </c>
      <c r="W162" s="190" t="s">
        <v>167</v>
      </c>
      <c r="X162" s="190"/>
      <c r="Y162" s="190" t="s">
        <v>169</v>
      </c>
      <c r="Z162" s="190"/>
      <c r="AA162" s="191">
        <v>294083.34999999998</v>
      </c>
      <c r="AB162" s="191"/>
      <c r="AC162" s="191"/>
      <c r="AD162" s="191">
        <v>294083.34999999998</v>
      </c>
      <c r="AE162" s="191"/>
      <c r="AF162" s="192">
        <v>100</v>
      </c>
      <c r="AG162" s="192"/>
      <c r="AH162" s="192"/>
    </row>
    <row r="163" spans="2:34" ht="15" customHeight="1" x14ac:dyDescent="0.25">
      <c r="B163" s="5"/>
      <c r="C163" s="5"/>
      <c r="D163" s="5"/>
      <c r="E163" s="5"/>
      <c r="F163" s="5"/>
      <c r="G163" s="5"/>
      <c r="H163" s="5"/>
      <c r="I163" s="6"/>
      <c r="J163" s="189" t="s">
        <v>35</v>
      </c>
      <c r="K163" s="189"/>
      <c r="L163" s="189"/>
      <c r="M163" s="189"/>
      <c r="N163" s="189"/>
      <c r="O163" s="189"/>
      <c r="P163" s="189"/>
      <c r="Q163" s="189"/>
      <c r="R163" s="189"/>
      <c r="S163" s="190" t="s">
        <v>863</v>
      </c>
      <c r="T163" s="190"/>
      <c r="U163" s="190"/>
      <c r="V163" s="4" t="s">
        <v>122</v>
      </c>
      <c r="W163" s="190" t="s">
        <v>167</v>
      </c>
      <c r="X163" s="190"/>
      <c r="Y163" s="190" t="s">
        <v>36</v>
      </c>
      <c r="Z163" s="190"/>
      <c r="AA163" s="191">
        <v>1226173.99</v>
      </c>
      <c r="AB163" s="191"/>
      <c r="AC163" s="191"/>
      <c r="AD163" s="191">
        <v>1226173.93</v>
      </c>
      <c r="AE163" s="191"/>
      <c r="AF163" s="192">
        <v>99.999995106730324</v>
      </c>
      <c r="AG163" s="192"/>
      <c r="AH163" s="192"/>
    </row>
    <row r="164" spans="2:34" ht="34.5" customHeight="1" x14ac:dyDescent="0.25">
      <c r="B164" s="5"/>
      <c r="C164" s="5"/>
      <c r="D164" s="5"/>
      <c r="E164" s="6"/>
      <c r="F164" s="189" t="s">
        <v>170</v>
      </c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90" t="s">
        <v>863</v>
      </c>
      <c r="T164" s="190"/>
      <c r="U164" s="190"/>
      <c r="V164" s="4" t="s">
        <v>122</v>
      </c>
      <c r="W164" s="190" t="s">
        <v>171</v>
      </c>
      <c r="X164" s="190"/>
      <c r="Y164" s="190"/>
      <c r="Z164" s="190"/>
      <c r="AA164" s="191">
        <v>18685000</v>
      </c>
      <c r="AB164" s="191"/>
      <c r="AC164" s="191"/>
      <c r="AD164" s="191">
        <v>17065118.07</v>
      </c>
      <c r="AE164" s="191"/>
      <c r="AF164" s="192">
        <v>91.330575702435112</v>
      </c>
      <c r="AG164" s="192"/>
      <c r="AH164" s="192"/>
    </row>
    <row r="165" spans="2:34" ht="34.5" customHeight="1" x14ac:dyDescent="0.25">
      <c r="B165" s="5"/>
      <c r="C165" s="5"/>
      <c r="D165" s="5"/>
      <c r="E165" s="6"/>
      <c r="F165" s="189" t="s">
        <v>172</v>
      </c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90" t="s">
        <v>863</v>
      </c>
      <c r="T165" s="190"/>
      <c r="U165" s="190"/>
      <c r="V165" s="4" t="s">
        <v>122</v>
      </c>
      <c r="W165" s="190" t="s">
        <v>173</v>
      </c>
      <c r="X165" s="190"/>
      <c r="Y165" s="190"/>
      <c r="Z165" s="190"/>
      <c r="AA165" s="191">
        <v>16915000</v>
      </c>
      <c r="AB165" s="191"/>
      <c r="AC165" s="191"/>
      <c r="AD165" s="191">
        <v>16606268.07</v>
      </c>
      <c r="AE165" s="191"/>
      <c r="AF165" s="192">
        <v>98.174803842743131</v>
      </c>
      <c r="AG165" s="192"/>
      <c r="AH165" s="192"/>
    </row>
    <row r="166" spans="2:34" ht="34.5" customHeight="1" x14ac:dyDescent="0.25">
      <c r="B166" s="5"/>
      <c r="C166" s="5"/>
      <c r="D166" s="5"/>
      <c r="E166" s="6"/>
      <c r="F166" s="6"/>
      <c r="G166" s="6"/>
      <c r="H166" s="189" t="s">
        <v>174</v>
      </c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90" t="s">
        <v>863</v>
      </c>
      <c r="T166" s="190"/>
      <c r="U166" s="190"/>
      <c r="V166" s="4" t="s">
        <v>122</v>
      </c>
      <c r="W166" s="190" t="s">
        <v>175</v>
      </c>
      <c r="X166" s="190"/>
      <c r="Y166" s="190"/>
      <c r="Z166" s="190"/>
      <c r="AA166" s="191">
        <v>16000000</v>
      </c>
      <c r="AB166" s="191"/>
      <c r="AC166" s="191"/>
      <c r="AD166" s="191">
        <v>15982420.33</v>
      </c>
      <c r="AE166" s="191"/>
      <c r="AF166" s="192">
        <v>99.8901270625</v>
      </c>
      <c r="AG166" s="192"/>
      <c r="AH166" s="192"/>
    </row>
    <row r="167" spans="2:34" ht="90.75" customHeight="1" x14ac:dyDescent="0.25">
      <c r="B167" s="5"/>
      <c r="C167" s="5"/>
      <c r="D167" s="5"/>
      <c r="E167" s="5"/>
      <c r="F167" s="5"/>
      <c r="G167" s="5"/>
      <c r="H167" s="189" t="s">
        <v>176</v>
      </c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90" t="s">
        <v>863</v>
      </c>
      <c r="T167" s="190"/>
      <c r="U167" s="190"/>
      <c r="V167" s="4" t="s">
        <v>122</v>
      </c>
      <c r="W167" s="190" t="s">
        <v>177</v>
      </c>
      <c r="X167" s="190"/>
      <c r="Y167" s="190"/>
      <c r="Z167" s="190"/>
      <c r="AA167" s="191">
        <v>16000000</v>
      </c>
      <c r="AB167" s="191"/>
      <c r="AC167" s="191"/>
      <c r="AD167" s="191">
        <v>15982420.33</v>
      </c>
      <c r="AE167" s="191"/>
      <c r="AF167" s="192">
        <v>99.8901270625</v>
      </c>
      <c r="AG167" s="192"/>
      <c r="AH167" s="192"/>
    </row>
    <row r="168" spans="2:34" ht="15" customHeight="1" x14ac:dyDescent="0.25">
      <c r="B168" s="5"/>
      <c r="C168" s="5"/>
      <c r="D168" s="5"/>
      <c r="E168" s="5"/>
      <c r="F168" s="5"/>
      <c r="G168" s="5"/>
      <c r="H168" s="5"/>
      <c r="I168" s="189" t="s">
        <v>33</v>
      </c>
      <c r="J168" s="189"/>
      <c r="K168" s="189"/>
      <c r="L168" s="189"/>
      <c r="M168" s="189"/>
      <c r="N168" s="189"/>
      <c r="O168" s="189"/>
      <c r="P168" s="189"/>
      <c r="Q168" s="189"/>
      <c r="R168" s="189"/>
      <c r="S168" s="190" t="s">
        <v>863</v>
      </c>
      <c r="T168" s="190"/>
      <c r="U168" s="190"/>
      <c r="V168" s="4" t="s">
        <v>122</v>
      </c>
      <c r="W168" s="190" t="s">
        <v>177</v>
      </c>
      <c r="X168" s="190"/>
      <c r="Y168" s="190" t="s">
        <v>34</v>
      </c>
      <c r="Z168" s="190"/>
      <c r="AA168" s="191">
        <v>16000000</v>
      </c>
      <c r="AB168" s="191"/>
      <c r="AC168" s="191"/>
      <c r="AD168" s="191">
        <v>15982420.33</v>
      </c>
      <c r="AE168" s="191"/>
      <c r="AF168" s="192">
        <v>99.8901270625</v>
      </c>
      <c r="AG168" s="192"/>
      <c r="AH168" s="192"/>
    </row>
    <row r="169" spans="2:34" ht="34.5" customHeight="1" x14ac:dyDescent="0.25">
      <c r="B169" s="5"/>
      <c r="C169" s="5"/>
      <c r="D169" s="5"/>
      <c r="E169" s="5"/>
      <c r="F169" s="5"/>
      <c r="G169" s="5"/>
      <c r="H169" s="5"/>
      <c r="I169" s="6"/>
      <c r="J169" s="189" t="s">
        <v>153</v>
      </c>
      <c r="K169" s="189"/>
      <c r="L169" s="189"/>
      <c r="M169" s="189"/>
      <c r="N169" s="189"/>
      <c r="O169" s="189"/>
      <c r="P169" s="189"/>
      <c r="Q169" s="189"/>
      <c r="R169" s="189"/>
      <c r="S169" s="190" t="s">
        <v>863</v>
      </c>
      <c r="T169" s="190"/>
      <c r="U169" s="190"/>
      <c r="V169" s="4" t="s">
        <v>122</v>
      </c>
      <c r="W169" s="190" t="s">
        <v>177</v>
      </c>
      <c r="X169" s="190"/>
      <c r="Y169" s="190" t="s">
        <v>154</v>
      </c>
      <c r="Z169" s="190"/>
      <c r="AA169" s="191">
        <v>16000000</v>
      </c>
      <c r="AB169" s="191"/>
      <c r="AC169" s="191"/>
      <c r="AD169" s="191">
        <v>15982420.33</v>
      </c>
      <c r="AE169" s="191"/>
      <c r="AF169" s="192">
        <v>99.8901270625</v>
      </c>
      <c r="AG169" s="192"/>
      <c r="AH169" s="192"/>
    </row>
    <row r="170" spans="2:34" ht="23.25" customHeight="1" x14ac:dyDescent="0.25">
      <c r="B170" s="5"/>
      <c r="C170" s="5"/>
      <c r="D170" s="5"/>
      <c r="E170" s="6"/>
      <c r="F170" s="6"/>
      <c r="G170" s="6"/>
      <c r="H170" s="189" t="s">
        <v>178</v>
      </c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90" t="s">
        <v>863</v>
      </c>
      <c r="T170" s="190"/>
      <c r="U170" s="190"/>
      <c r="V170" s="4" t="s">
        <v>122</v>
      </c>
      <c r="W170" s="190" t="s">
        <v>179</v>
      </c>
      <c r="X170" s="190"/>
      <c r="Y170" s="190"/>
      <c r="Z170" s="190"/>
      <c r="AA170" s="191">
        <v>915000</v>
      </c>
      <c r="AB170" s="191"/>
      <c r="AC170" s="191"/>
      <c r="AD170" s="191">
        <v>623847.74</v>
      </c>
      <c r="AE170" s="191"/>
      <c r="AF170" s="192">
        <v>68.180080874316943</v>
      </c>
      <c r="AG170" s="192"/>
      <c r="AH170" s="192"/>
    </row>
    <row r="171" spans="2:34" ht="45.75" customHeight="1" x14ac:dyDescent="0.25">
      <c r="B171" s="5"/>
      <c r="C171" s="5"/>
      <c r="D171" s="5"/>
      <c r="E171" s="5"/>
      <c r="F171" s="5"/>
      <c r="G171" s="5"/>
      <c r="H171" s="189" t="s">
        <v>180</v>
      </c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90" t="s">
        <v>863</v>
      </c>
      <c r="T171" s="190"/>
      <c r="U171" s="190"/>
      <c r="V171" s="4" t="s">
        <v>122</v>
      </c>
      <c r="W171" s="190" t="s">
        <v>181</v>
      </c>
      <c r="X171" s="190"/>
      <c r="Y171" s="190"/>
      <c r="Z171" s="190"/>
      <c r="AA171" s="191">
        <v>915000</v>
      </c>
      <c r="AB171" s="191"/>
      <c r="AC171" s="191"/>
      <c r="AD171" s="191">
        <v>623847.74</v>
      </c>
      <c r="AE171" s="191"/>
      <c r="AF171" s="192">
        <v>68.180080874316943</v>
      </c>
      <c r="AG171" s="192"/>
      <c r="AH171" s="192"/>
    </row>
    <row r="172" spans="2:34" ht="23.25" customHeight="1" x14ac:dyDescent="0.25">
      <c r="B172" s="5"/>
      <c r="C172" s="5"/>
      <c r="D172" s="5"/>
      <c r="E172" s="5"/>
      <c r="F172" s="5"/>
      <c r="G172" s="5"/>
      <c r="H172" s="5"/>
      <c r="I172" s="189" t="s">
        <v>29</v>
      </c>
      <c r="J172" s="189"/>
      <c r="K172" s="189"/>
      <c r="L172" s="189"/>
      <c r="M172" s="189"/>
      <c r="N172" s="189"/>
      <c r="O172" s="189"/>
      <c r="P172" s="189"/>
      <c r="Q172" s="189"/>
      <c r="R172" s="189"/>
      <c r="S172" s="190" t="s">
        <v>863</v>
      </c>
      <c r="T172" s="190"/>
      <c r="U172" s="190"/>
      <c r="V172" s="4" t="s">
        <v>122</v>
      </c>
      <c r="W172" s="190" t="s">
        <v>181</v>
      </c>
      <c r="X172" s="190"/>
      <c r="Y172" s="190" t="s">
        <v>30</v>
      </c>
      <c r="Z172" s="190"/>
      <c r="AA172" s="191">
        <v>915000</v>
      </c>
      <c r="AB172" s="191"/>
      <c r="AC172" s="191"/>
      <c r="AD172" s="191">
        <v>623847.74</v>
      </c>
      <c r="AE172" s="191"/>
      <c r="AF172" s="192">
        <v>68.180080874316943</v>
      </c>
      <c r="AG172" s="192"/>
      <c r="AH172" s="192"/>
    </row>
    <row r="173" spans="2:34" ht="23.25" customHeight="1" x14ac:dyDescent="0.25">
      <c r="B173" s="5"/>
      <c r="C173" s="5"/>
      <c r="D173" s="5"/>
      <c r="E173" s="5"/>
      <c r="F173" s="5"/>
      <c r="G173" s="5"/>
      <c r="H173" s="5"/>
      <c r="I173" s="6"/>
      <c r="J173" s="189" t="s">
        <v>31</v>
      </c>
      <c r="K173" s="189"/>
      <c r="L173" s="189"/>
      <c r="M173" s="189"/>
      <c r="N173" s="189"/>
      <c r="O173" s="189"/>
      <c r="P173" s="189"/>
      <c r="Q173" s="189"/>
      <c r="R173" s="189"/>
      <c r="S173" s="190" t="s">
        <v>863</v>
      </c>
      <c r="T173" s="190"/>
      <c r="U173" s="190"/>
      <c r="V173" s="4" t="s">
        <v>122</v>
      </c>
      <c r="W173" s="190" t="s">
        <v>181</v>
      </c>
      <c r="X173" s="190"/>
      <c r="Y173" s="190" t="s">
        <v>32</v>
      </c>
      <c r="Z173" s="190"/>
      <c r="AA173" s="191">
        <v>915000</v>
      </c>
      <c r="AB173" s="191"/>
      <c r="AC173" s="191"/>
      <c r="AD173" s="191">
        <v>623847.74</v>
      </c>
      <c r="AE173" s="191"/>
      <c r="AF173" s="192">
        <v>68.180080874316943</v>
      </c>
      <c r="AG173" s="192"/>
      <c r="AH173" s="192"/>
    </row>
    <row r="174" spans="2:34" ht="15" customHeight="1" x14ac:dyDescent="0.25">
      <c r="B174" s="5"/>
      <c r="C174" s="5"/>
      <c r="D174" s="5"/>
      <c r="E174" s="6"/>
      <c r="F174" s="189" t="s">
        <v>11</v>
      </c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90" t="s">
        <v>863</v>
      </c>
      <c r="T174" s="190"/>
      <c r="U174" s="190"/>
      <c r="V174" s="4" t="s">
        <v>122</v>
      </c>
      <c r="W174" s="190" t="s">
        <v>182</v>
      </c>
      <c r="X174" s="190"/>
      <c r="Y174" s="190"/>
      <c r="Z174" s="190"/>
      <c r="AA174" s="191">
        <v>1770000</v>
      </c>
      <c r="AB174" s="191"/>
      <c r="AC174" s="191"/>
      <c r="AD174" s="191">
        <v>458850</v>
      </c>
      <c r="AE174" s="191"/>
      <c r="AF174" s="192">
        <v>25.923728813559322</v>
      </c>
      <c r="AG174" s="192"/>
      <c r="AH174" s="192"/>
    </row>
    <row r="175" spans="2:34" ht="34.5" customHeight="1" x14ac:dyDescent="0.25">
      <c r="B175" s="5"/>
      <c r="C175" s="5"/>
      <c r="D175" s="5"/>
      <c r="E175" s="6"/>
      <c r="F175" s="6"/>
      <c r="G175" s="6"/>
      <c r="H175" s="189" t="s">
        <v>183</v>
      </c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90" t="s">
        <v>863</v>
      </c>
      <c r="T175" s="190"/>
      <c r="U175" s="190"/>
      <c r="V175" s="4" t="s">
        <v>122</v>
      </c>
      <c r="W175" s="190" t="s">
        <v>184</v>
      </c>
      <c r="X175" s="190"/>
      <c r="Y175" s="190"/>
      <c r="Z175" s="190"/>
      <c r="AA175" s="191">
        <v>1000</v>
      </c>
      <c r="AB175" s="191"/>
      <c r="AC175" s="191"/>
      <c r="AD175" s="191">
        <v>0</v>
      </c>
      <c r="AE175" s="191"/>
      <c r="AF175" s="192">
        <v>0</v>
      </c>
      <c r="AG175" s="192"/>
      <c r="AH175" s="192"/>
    </row>
    <row r="176" spans="2:34" ht="23.25" customHeight="1" x14ac:dyDescent="0.25">
      <c r="B176" s="5"/>
      <c r="C176" s="5"/>
      <c r="D176" s="5"/>
      <c r="E176" s="5"/>
      <c r="F176" s="5"/>
      <c r="G176" s="5"/>
      <c r="H176" s="189" t="s">
        <v>185</v>
      </c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90" t="s">
        <v>863</v>
      </c>
      <c r="T176" s="190"/>
      <c r="U176" s="190"/>
      <c r="V176" s="4" t="s">
        <v>122</v>
      </c>
      <c r="W176" s="190" t="s">
        <v>186</v>
      </c>
      <c r="X176" s="190"/>
      <c r="Y176" s="190"/>
      <c r="Z176" s="190"/>
      <c r="AA176" s="191">
        <v>1000</v>
      </c>
      <c r="AB176" s="191"/>
      <c r="AC176" s="191"/>
      <c r="AD176" s="191">
        <v>0</v>
      </c>
      <c r="AE176" s="191"/>
      <c r="AF176" s="192">
        <v>0</v>
      </c>
      <c r="AG176" s="192"/>
      <c r="AH176" s="192"/>
    </row>
    <row r="177" spans="2:34" ht="23.25" customHeight="1" x14ac:dyDescent="0.25">
      <c r="B177" s="5"/>
      <c r="C177" s="5"/>
      <c r="D177" s="5"/>
      <c r="E177" s="5"/>
      <c r="F177" s="5"/>
      <c r="G177" s="5"/>
      <c r="H177" s="5"/>
      <c r="I177" s="189" t="s">
        <v>29</v>
      </c>
      <c r="J177" s="189"/>
      <c r="K177" s="189"/>
      <c r="L177" s="189"/>
      <c r="M177" s="189"/>
      <c r="N177" s="189"/>
      <c r="O177" s="189"/>
      <c r="P177" s="189"/>
      <c r="Q177" s="189"/>
      <c r="R177" s="189"/>
      <c r="S177" s="190" t="s">
        <v>863</v>
      </c>
      <c r="T177" s="190"/>
      <c r="U177" s="190"/>
      <c r="V177" s="4" t="s">
        <v>122</v>
      </c>
      <c r="W177" s="190" t="s">
        <v>186</v>
      </c>
      <c r="X177" s="190"/>
      <c r="Y177" s="190" t="s">
        <v>30</v>
      </c>
      <c r="Z177" s="190"/>
      <c r="AA177" s="191">
        <v>1000</v>
      </c>
      <c r="AB177" s="191"/>
      <c r="AC177" s="191"/>
      <c r="AD177" s="191">
        <v>0</v>
      </c>
      <c r="AE177" s="191"/>
      <c r="AF177" s="192">
        <v>0</v>
      </c>
      <c r="AG177" s="192"/>
      <c r="AH177" s="192"/>
    </row>
    <row r="178" spans="2:34" ht="23.25" customHeight="1" x14ac:dyDescent="0.25">
      <c r="B178" s="5"/>
      <c r="C178" s="5"/>
      <c r="D178" s="5"/>
      <c r="E178" s="5"/>
      <c r="F178" s="5"/>
      <c r="G178" s="5"/>
      <c r="H178" s="5"/>
      <c r="I178" s="6"/>
      <c r="J178" s="189" t="s">
        <v>31</v>
      </c>
      <c r="K178" s="189"/>
      <c r="L178" s="189"/>
      <c r="M178" s="189"/>
      <c r="N178" s="189"/>
      <c r="O178" s="189"/>
      <c r="P178" s="189"/>
      <c r="Q178" s="189"/>
      <c r="R178" s="189"/>
      <c r="S178" s="190" t="s">
        <v>863</v>
      </c>
      <c r="T178" s="190"/>
      <c r="U178" s="190"/>
      <c r="V178" s="4" t="s">
        <v>122</v>
      </c>
      <c r="W178" s="190" t="s">
        <v>186</v>
      </c>
      <c r="X178" s="190"/>
      <c r="Y178" s="190" t="s">
        <v>32</v>
      </c>
      <c r="Z178" s="190"/>
      <c r="AA178" s="191">
        <v>1000</v>
      </c>
      <c r="AB178" s="191"/>
      <c r="AC178" s="191"/>
      <c r="AD178" s="191">
        <v>0</v>
      </c>
      <c r="AE178" s="191"/>
      <c r="AF178" s="192">
        <v>0</v>
      </c>
      <c r="AG178" s="192"/>
      <c r="AH178" s="192"/>
    </row>
    <row r="179" spans="2:34" ht="23.25" customHeight="1" x14ac:dyDescent="0.25">
      <c r="B179" s="5"/>
      <c r="C179" s="5"/>
      <c r="D179" s="5"/>
      <c r="E179" s="6"/>
      <c r="F179" s="6"/>
      <c r="G179" s="6"/>
      <c r="H179" s="189" t="s">
        <v>187</v>
      </c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90" t="s">
        <v>863</v>
      </c>
      <c r="T179" s="190"/>
      <c r="U179" s="190"/>
      <c r="V179" s="4" t="s">
        <v>122</v>
      </c>
      <c r="W179" s="190" t="s">
        <v>188</v>
      </c>
      <c r="X179" s="190"/>
      <c r="Y179" s="190"/>
      <c r="Z179" s="190"/>
      <c r="AA179" s="191">
        <v>1769000</v>
      </c>
      <c r="AB179" s="191"/>
      <c r="AC179" s="191"/>
      <c r="AD179" s="191">
        <v>458850</v>
      </c>
      <c r="AE179" s="191"/>
      <c r="AF179" s="192">
        <v>25.938383267382704</v>
      </c>
      <c r="AG179" s="192"/>
      <c r="AH179" s="192"/>
    </row>
    <row r="180" spans="2:34" ht="15" customHeight="1" x14ac:dyDescent="0.25">
      <c r="B180" s="5"/>
      <c r="C180" s="5"/>
      <c r="D180" s="5"/>
      <c r="E180" s="5"/>
      <c r="F180" s="5"/>
      <c r="G180" s="5"/>
      <c r="H180" s="189" t="s">
        <v>189</v>
      </c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90" t="s">
        <v>863</v>
      </c>
      <c r="T180" s="190"/>
      <c r="U180" s="190"/>
      <c r="V180" s="4" t="s">
        <v>122</v>
      </c>
      <c r="W180" s="190" t="s">
        <v>190</v>
      </c>
      <c r="X180" s="190"/>
      <c r="Y180" s="190"/>
      <c r="Z180" s="190"/>
      <c r="AA180" s="191">
        <v>1769000</v>
      </c>
      <c r="AB180" s="191"/>
      <c r="AC180" s="191"/>
      <c r="AD180" s="191">
        <v>458850</v>
      </c>
      <c r="AE180" s="191"/>
      <c r="AF180" s="192">
        <v>25.938383267382704</v>
      </c>
      <c r="AG180" s="192"/>
      <c r="AH180" s="192"/>
    </row>
    <row r="181" spans="2:34" ht="23.25" customHeight="1" x14ac:dyDescent="0.25">
      <c r="B181" s="5"/>
      <c r="C181" s="5"/>
      <c r="D181" s="5"/>
      <c r="E181" s="5"/>
      <c r="F181" s="5"/>
      <c r="G181" s="5"/>
      <c r="H181" s="5"/>
      <c r="I181" s="189" t="s">
        <v>29</v>
      </c>
      <c r="J181" s="189"/>
      <c r="K181" s="189"/>
      <c r="L181" s="189"/>
      <c r="M181" s="189"/>
      <c r="N181" s="189"/>
      <c r="O181" s="189"/>
      <c r="P181" s="189"/>
      <c r="Q181" s="189"/>
      <c r="R181" s="189"/>
      <c r="S181" s="190" t="s">
        <v>863</v>
      </c>
      <c r="T181" s="190"/>
      <c r="U181" s="190"/>
      <c r="V181" s="4" t="s">
        <v>122</v>
      </c>
      <c r="W181" s="190" t="s">
        <v>190</v>
      </c>
      <c r="X181" s="190"/>
      <c r="Y181" s="190" t="s">
        <v>30</v>
      </c>
      <c r="Z181" s="190"/>
      <c r="AA181" s="191">
        <v>1769000</v>
      </c>
      <c r="AB181" s="191"/>
      <c r="AC181" s="191"/>
      <c r="AD181" s="191">
        <v>458850</v>
      </c>
      <c r="AE181" s="191"/>
      <c r="AF181" s="192">
        <v>25.938383267382704</v>
      </c>
      <c r="AG181" s="192"/>
      <c r="AH181" s="192"/>
    </row>
    <row r="182" spans="2:34" ht="23.25" customHeight="1" x14ac:dyDescent="0.25">
      <c r="B182" s="5"/>
      <c r="C182" s="5"/>
      <c r="D182" s="5"/>
      <c r="E182" s="5"/>
      <c r="F182" s="5"/>
      <c r="G182" s="5"/>
      <c r="H182" s="5"/>
      <c r="I182" s="6"/>
      <c r="J182" s="189" t="s">
        <v>31</v>
      </c>
      <c r="K182" s="189"/>
      <c r="L182" s="189"/>
      <c r="M182" s="189"/>
      <c r="N182" s="189"/>
      <c r="O182" s="189"/>
      <c r="P182" s="189"/>
      <c r="Q182" s="189"/>
      <c r="R182" s="189"/>
      <c r="S182" s="190" t="s">
        <v>863</v>
      </c>
      <c r="T182" s="190"/>
      <c r="U182" s="190"/>
      <c r="V182" s="4" t="s">
        <v>122</v>
      </c>
      <c r="W182" s="190" t="s">
        <v>190</v>
      </c>
      <c r="X182" s="190"/>
      <c r="Y182" s="190" t="s">
        <v>32</v>
      </c>
      <c r="Z182" s="190"/>
      <c r="AA182" s="191">
        <v>1769000</v>
      </c>
      <c r="AB182" s="191"/>
      <c r="AC182" s="191"/>
      <c r="AD182" s="191">
        <v>458850</v>
      </c>
      <c r="AE182" s="191"/>
      <c r="AF182" s="192">
        <v>25.938383267382704</v>
      </c>
      <c r="AG182" s="192"/>
      <c r="AH182" s="192"/>
    </row>
    <row r="183" spans="2:34" ht="15" customHeight="1" x14ac:dyDescent="0.25">
      <c r="B183" s="5"/>
      <c r="C183" s="5"/>
      <c r="D183" s="5"/>
      <c r="E183" s="6"/>
      <c r="F183" s="189" t="s">
        <v>191</v>
      </c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90" t="s">
        <v>863</v>
      </c>
      <c r="T183" s="190"/>
      <c r="U183" s="190"/>
      <c r="V183" s="4" t="s">
        <v>122</v>
      </c>
      <c r="W183" s="190" t="s">
        <v>192</v>
      </c>
      <c r="X183" s="190"/>
      <c r="Y183" s="190"/>
      <c r="Z183" s="190"/>
      <c r="AA183" s="191">
        <v>88301960</v>
      </c>
      <c r="AB183" s="191"/>
      <c r="AC183" s="191"/>
      <c r="AD183" s="191">
        <v>85041365.090000004</v>
      </c>
      <c r="AE183" s="191"/>
      <c r="AF183" s="192">
        <v>96.307448996602119</v>
      </c>
      <c r="AG183" s="192"/>
      <c r="AH183" s="192"/>
    </row>
    <row r="184" spans="2:34" ht="57" customHeight="1" x14ac:dyDescent="0.25">
      <c r="B184" s="5"/>
      <c r="C184" s="5"/>
      <c r="D184" s="5"/>
      <c r="E184" s="6"/>
      <c r="F184" s="189" t="s">
        <v>193</v>
      </c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90" t="s">
        <v>863</v>
      </c>
      <c r="T184" s="190"/>
      <c r="U184" s="190"/>
      <c r="V184" s="4" t="s">
        <v>122</v>
      </c>
      <c r="W184" s="190" t="s">
        <v>194</v>
      </c>
      <c r="X184" s="190"/>
      <c r="Y184" s="190"/>
      <c r="Z184" s="190"/>
      <c r="AA184" s="191">
        <v>88301960</v>
      </c>
      <c r="AB184" s="191"/>
      <c r="AC184" s="191"/>
      <c r="AD184" s="191">
        <v>85041365.090000004</v>
      </c>
      <c r="AE184" s="191"/>
      <c r="AF184" s="192">
        <v>96.307448996602119</v>
      </c>
      <c r="AG184" s="192"/>
      <c r="AH184" s="192"/>
    </row>
    <row r="185" spans="2:34" ht="23.25" customHeight="1" x14ac:dyDescent="0.25">
      <c r="B185" s="5"/>
      <c r="C185" s="5"/>
      <c r="D185" s="5"/>
      <c r="E185" s="6"/>
      <c r="F185" s="6"/>
      <c r="G185" s="6"/>
      <c r="H185" s="189" t="s">
        <v>195</v>
      </c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90" t="s">
        <v>863</v>
      </c>
      <c r="T185" s="190"/>
      <c r="U185" s="190"/>
      <c r="V185" s="4" t="s">
        <v>122</v>
      </c>
      <c r="W185" s="190" t="s">
        <v>196</v>
      </c>
      <c r="X185" s="190"/>
      <c r="Y185" s="190"/>
      <c r="Z185" s="190"/>
      <c r="AA185" s="191">
        <v>88080960</v>
      </c>
      <c r="AB185" s="191"/>
      <c r="AC185" s="191"/>
      <c r="AD185" s="191">
        <v>84845155.090000004</v>
      </c>
      <c r="AE185" s="191"/>
      <c r="AF185" s="192">
        <v>96.326328743465112</v>
      </c>
      <c r="AG185" s="192"/>
      <c r="AH185" s="192"/>
    </row>
    <row r="186" spans="2:34" ht="34.5" customHeight="1" x14ac:dyDescent="0.25">
      <c r="B186" s="5"/>
      <c r="C186" s="5"/>
      <c r="D186" s="5"/>
      <c r="E186" s="5"/>
      <c r="F186" s="5"/>
      <c r="G186" s="5"/>
      <c r="H186" s="189" t="s">
        <v>197</v>
      </c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90" t="s">
        <v>863</v>
      </c>
      <c r="T186" s="190"/>
      <c r="U186" s="190"/>
      <c r="V186" s="4" t="s">
        <v>122</v>
      </c>
      <c r="W186" s="190" t="s">
        <v>198</v>
      </c>
      <c r="X186" s="190"/>
      <c r="Y186" s="190"/>
      <c r="Z186" s="190"/>
      <c r="AA186" s="191">
        <v>85521960</v>
      </c>
      <c r="AB186" s="191"/>
      <c r="AC186" s="191"/>
      <c r="AD186" s="191">
        <v>82286155.090000004</v>
      </c>
      <c r="AE186" s="191"/>
      <c r="AF186" s="192">
        <v>96.216404640398807</v>
      </c>
      <c r="AG186" s="192"/>
      <c r="AH186" s="192"/>
    </row>
    <row r="187" spans="2:34" ht="45.75" customHeight="1" x14ac:dyDescent="0.25">
      <c r="B187" s="5"/>
      <c r="C187" s="5"/>
      <c r="D187" s="5"/>
      <c r="E187" s="5"/>
      <c r="F187" s="5"/>
      <c r="G187" s="5"/>
      <c r="H187" s="5"/>
      <c r="I187" s="189" t="s">
        <v>17</v>
      </c>
      <c r="J187" s="189"/>
      <c r="K187" s="189"/>
      <c r="L187" s="189"/>
      <c r="M187" s="189"/>
      <c r="N187" s="189"/>
      <c r="O187" s="189"/>
      <c r="P187" s="189"/>
      <c r="Q187" s="189"/>
      <c r="R187" s="189"/>
      <c r="S187" s="190" t="s">
        <v>863</v>
      </c>
      <c r="T187" s="190"/>
      <c r="U187" s="190"/>
      <c r="V187" s="4" t="s">
        <v>122</v>
      </c>
      <c r="W187" s="190" t="s">
        <v>198</v>
      </c>
      <c r="X187" s="190"/>
      <c r="Y187" s="190" t="s">
        <v>18</v>
      </c>
      <c r="Z187" s="190"/>
      <c r="AA187" s="191">
        <v>76698191.290000007</v>
      </c>
      <c r="AB187" s="191"/>
      <c r="AC187" s="191"/>
      <c r="AD187" s="191">
        <v>74976517.579999998</v>
      </c>
      <c r="AE187" s="191"/>
      <c r="AF187" s="192">
        <v>97.755261654749759</v>
      </c>
      <c r="AG187" s="192"/>
      <c r="AH187" s="192"/>
    </row>
    <row r="188" spans="2:34" ht="15" customHeight="1" x14ac:dyDescent="0.25">
      <c r="B188" s="5"/>
      <c r="C188" s="5"/>
      <c r="D188" s="5"/>
      <c r="E188" s="5"/>
      <c r="F188" s="5"/>
      <c r="G188" s="5"/>
      <c r="H188" s="5"/>
      <c r="I188" s="6"/>
      <c r="J188" s="189" t="s">
        <v>129</v>
      </c>
      <c r="K188" s="189"/>
      <c r="L188" s="189"/>
      <c r="M188" s="189"/>
      <c r="N188" s="189"/>
      <c r="O188" s="189"/>
      <c r="P188" s="189"/>
      <c r="Q188" s="189"/>
      <c r="R188" s="189"/>
      <c r="S188" s="190" t="s">
        <v>863</v>
      </c>
      <c r="T188" s="190"/>
      <c r="U188" s="190"/>
      <c r="V188" s="4" t="s">
        <v>122</v>
      </c>
      <c r="W188" s="190" t="s">
        <v>198</v>
      </c>
      <c r="X188" s="190"/>
      <c r="Y188" s="190" t="s">
        <v>130</v>
      </c>
      <c r="Z188" s="190"/>
      <c r="AA188" s="191">
        <v>76698191.290000007</v>
      </c>
      <c r="AB188" s="191"/>
      <c r="AC188" s="191"/>
      <c r="AD188" s="191">
        <v>74976517.579999998</v>
      </c>
      <c r="AE188" s="191"/>
      <c r="AF188" s="192">
        <v>97.755261654749759</v>
      </c>
      <c r="AG188" s="192"/>
      <c r="AH188" s="192"/>
    </row>
    <row r="189" spans="2:34" ht="23.25" customHeight="1" x14ac:dyDescent="0.25">
      <c r="B189" s="5"/>
      <c r="C189" s="5"/>
      <c r="D189" s="5"/>
      <c r="E189" s="5"/>
      <c r="F189" s="5"/>
      <c r="G189" s="5"/>
      <c r="H189" s="5"/>
      <c r="I189" s="189" t="s">
        <v>29</v>
      </c>
      <c r="J189" s="189"/>
      <c r="K189" s="189"/>
      <c r="L189" s="189"/>
      <c r="M189" s="189"/>
      <c r="N189" s="189"/>
      <c r="O189" s="189"/>
      <c r="P189" s="189"/>
      <c r="Q189" s="189"/>
      <c r="R189" s="189"/>
      <c r="S189" s="190" t="s">
        <v>863</v>
      </c>
      <c r="T189" s="190"/>
      <c r="U189" s="190"/>
      <c r="V189" s="4" t="s">
        <v>122</v>
      </c>
      <c r="W189" s="190" t="s">
        <v>198</v>
      </c>
      <c r="X189" s="190"/>
      <c r="Y189" s="190" t="s">
        <v>30</v>
      </c>
      <c r="Z189" s="190"/>
      <c r="AA189" s="191">
        <v>8229768.71</v>
      </c>
      <c r="AB189" s="191"/>
      <c r="AC189" s="191"/>
      <c r="AD189" s="191">
        <v>7197626.5099999998</v>
      </c>
      <c r="AE189" s="191"/>
      <c r="AF189" s="192">
        <v>87.458430043777014</v>
      </c>
      <c r="AG189" s="192"/>
      <c r="AH189" s="192"/>
    </row>
    <row r="190" spans="2:34" ht="23.25" customHeight="1" x14ac:dyDescent="0.25">
      <c r="B190" s="5"/>
      <c r="C190" s="5"/>
      <c r="D190" s="5"/>
      <c r="E190" s="5"/>
      <c r="F190" s="5"/>
      <c r="G190" s="5"/>
      <c r="H190" s="5"/>
      <c r="I190" s="6"/>
      <c r="J190" s="189" t="s">
        <v>31</v>
      </c>
      <c r="K190" s="189"/>
      <c r="L190" s="189"/>
      <c r="M190" s="189"/>
      <c r="N190" s="189"/>
      <c r="O190" s="189"/>
      <c r="P190" s="189"/>
      <c r="Q190" s="189"/>
      <c r="R190" s="189"/>
      <c r="S190" s="190" t="s">
        <v>863</v>
      </c>
      <c r="T190" s="190"/>
      <c r="U190" s="190"/>
      <c r="V190" s="4" t="s">
        <v>122</v>
      </c>
      <c r="W190" s="190" t="s">
        <v>198</v>
      </c>
      <c r="X190" s="190"/>
      <c r="Y190" s="190" t="s">
        <v>32</v>
      </c>
      <c r="Z190" s="190"/>
      <c r="AA190" s="191">
        <v>8229768.71</v>
      </c>
      <c r="AB190" s="191"/>
      <c r="AC190" s="191"/>
      <c r="AD190" s="191">
        <v>7197626.5099999998</v>
      </c>
      <c r="AE190" s="191"/>
      <c r="AF190" s="192">
        <v>87.458430043777014</v>
      </c>
      <c r="AG190" s="192"/>
      <c r="AH190" s="192"/>
    </row>
    <row r="191" spans="2:34" ht="15" customHeight="1" x14ac:dyDescent="0.25">
      <c r="B191" s="5"/>
      <c r="C191" s="5"/>
      <c r="D191" s="5"/>
      <c r="E191" s="5"/>
      <c r="F191" s="5"/>
      <c r="G191" s="5"/>
      <c r="H191" s="5"/>
      <c r="I191" s="189" t="s">
        <v>33</v>
      </c>
      <c r="J191" s="189"/>
      <c r="K191" s="189"/>
      <c r="L191" s="189"/>
      <c r="M191" s="189"/>
      <c r="N191" s="189"/>
      <c r="O191" s="189"/>
      <c r="P191" s="189"/>
      <c r="Q191" s="189"/>
      <c r="R191" s="189"/>
      <c r="S191" s="190" t="s">
        <v>863</v>
      </c>
      <c r="T191" s="190"/>
      <c r="U191" s="190"/>
      <c r="V191" s="4" t="s">
        <v>122</v>
      </c>
      <c r="W191" s="190" t="s">
        <v>198</v>
      </c>
      <c r="X191" s="190"/>
      <c r="Y191" s="190" t="s">
        <v>34</v>
      </c>
      <c r="Z191" s="190"/>
      <c r="AA191" s="191">
        <v>594000</v>
      </c>
      <c r="AB191" s="191"/>
      <c r="AC191" s="191"/>
      <c r="AD191" s="191">
        <v>112011</v>
      </c>
      <c r="AE191" s="191"/>
      <c r="AF191" s="192">
        <v>18.857070707070708</v>
      </c>
      <c r="AG191" s="192"/>
      <c r="AH191" s="192"/>
    </row>
    <row r="192" spans="2:34" ht="15" customHeight="1" x14ac:dyDescent="0.25">
      <c r="B192" s="5"/>
      <c r="C192" s="5"/>
      <c r="D192" s="5"/>
      <c r="E192" s="5"/>
      <c r="F192" s="5"/>
      <c r="G192" s="5"/>
      <c r="H192" s="5"/>
      <c r="I192" s="6"/>
      <c r="J192" s="189" t="s">
        <v>35</v>
      </c>
      <c r="K192" s="189"/>
      <c r="L192" s="189"/>
      <c r="M192" s="189"/>
      <c r="N192" s="189"/>
      <c r="O192" s="189"/>
      <c r="P192" s="189"/>
      <c r="Q192" s="189"/>
      <c r="R192" s="189"/>
      <c r="S192" s="190" t="s">
        <v>863</v>
      </c>
      <c r="T192" s="190"/>
      <c r="U192" s="190"/>
      <c r="V192" s="4" t="s">
        <v>122</v>
      </c>
      <c r="W192" s="190" t="s">
        <v>198</v>
      </c>
      <c r="X192" s="190"/>
      <c r="Y192" s="190" t="s">
        <v>36</v>
      </c>
      <c r="Z192" s="190"/>
      <c r="AA192" s="191">
        <v>594000</v>
      </c>
      <c r="AB192" s="191"/>
      <c r="AC192" s="191"/>
      <c r="AD192" s="191">
        <v>112011</v>
      </c>
      <c r="AE192" s="191"/>
      <c r="AF192" s="192">
        <v>18.857070707070708</v>
      </c>
      <c r="AG192" s="192"/>
      <c r="AH192" s="192"/>
    </row>
    <row r="193" spans="2:34" ht="34.5" customHeight="1" x14ac:dyDescent="0.25">
      <c r="B193" s="5"/>
      <c r="C193" s="5"/>
      <c r="D193" s="5"/>
      <c r="E193" s="5"/>
      <c r="F193" s="5"/>
      <c r="G193" s="5"/>
      <c r="H193" s="189" t="s">
        <v>199</v>
      </c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90" t="s">
        <v>863</v>
      </c>
      <c r="T193" s="190"/>
      <c r="U193" s="190"/>
      <c r="V193" s="4" t="s">
        <v>122</v>
      </c>
      <c r="W193" s="190" t="s">
        <v>200</v>
      </c>
      <c r="X193" s="190"/>
      <c r="Y193" s="190"/>
      <c r="Z193" s="190"/>
      <c r="AA193" s="191">
        <v>2559000</v>
      </c>
      <c r="AB193" s="191"/>
      <c r="AC193" s="191"/>
      <c r="AD193" s="191">
        <v>2559000</v>
      </c>
      <c r="AE193" s="191"/>
      <c r="AF193" s="192">
        <v>100</v>
      </c>
      <c r="AG193" s="192"/>
      <c r="AH193" s="192"/>
    </row>
    <row r="194" spans="2:34" ht="45.75" customHeight="1" x14ac:dyDescent="0.25">
      <c r="B194" s="5"/>
      <c r="C194" s="5"/>
      <c r="D194" s="5"/>
      <c r="E194" s="5"/>
      <c r="F194" s="5"/>
      <c r="G194" s="5"/>
      <c r="H194" s="5"/>
      <c r="I194" s="189" t="s">
        <v>17</v>
      </c>
      <c r="J194" s="189"/>
      <c r="K194" s="189"/>
      <c r="L194" s="189"/>
      <c r="M194" s="189"/>
      <c r="N194" s="189"/>
      <c r="O194" s="189"/>
      <c r="P194" s="189"/>
      <c r="Q194" s="189"/>
      <c r="R194" s="189"/>
      <c r="S194" s="190" t="s">
        <v>863</v>
      </c>
      <c r="T194" s="190"/>
      <c r="U194" s="190"/>
      <c r="V194" s="4" t="s">
        <v>122</v>
      </c>
      <c r="W194" s="190" t="s">
        <v>200</v>
      </c>
      <c r="X194" s="190"/>
      <c r="Y194" s="190" t="s">
        <v>18</v>
      </c>
      <c r="Z194" s="190"/>
      <c r="AA194" s="191">
        <v>2559000</v>
      </c>
      <c r="AB194" s="191"/>
      <c r="AC194" s="191"/>
      <c r="AD194" s="191">
        <v>2559000</v>
      </c>
      <c r="AE194" s="191"/>
      <c r="AF194" s="192">
        <v>100</v>
      </c>
      <c r="AG194" s="192"/>
      <c r="AH194" s="192"/>
    </row>
    <row r="195" spans="2:34" ht="15" customHeight="1" x14ac:dyDescent="0.25">
      <c r="B195" s="5"/>
      <c r="C195" s="5"/>
      <c r="D195" s="5"/>
      <c r="E195" s="5"/>
      <c r="F195" s="5"/>
      <c r="G195" s="5"/>
      <c r="H195" s="5"/>
      <c r="I195" s="6"/>
      <c r="J195" s="189" t="s">
        <v>129</v>
      </c>
      <c r="K195" s="189"/>
      <c r="L195" s="189"/>
      <c r="M195" s="189"/>
      <c r="N195" s="189"/>
      <c r="O195" s="189"/>
      <c r="P195" s="189"/>
      <c r="Q195" s="189"/>
      <c r="R195" s="189"/>
      <c r="S195" s="190" t="s">
        <v>863</v>
      </c>
      <c r="T195" s="190"/>
      <c r="U195" s="190"/>
      <c r="V195" s="4" t="s">
        <v>122</v>
      </c>
      <c r="W195" s="190" t="s">
        <v>200</v>
      </c>
      <c r="X195" s="190"/>
      <c r="Y195" s="190" t="s">
        <v>130</v>
      </c>
      <c r="Z195" s="190"/>
      <c r="AA195" s="191">
        <v>2559000</v>
      </c>
      <c r="AB195" s="191"/>
      <c r="AC195" s="191"/>
      <c r="AD195" s="191">
        <v>2559000</v>
      </c>
      <c r="AE195" s="191"/>
      <c r="AF195" s="192">
        <v>100</v>
      </c>
      <c r="AG195" s="192"/>
      <c r="AH195" s="192"/>
    </row>
    <row r="196" spans="2:34" ht="45.75" customHeight="1" x14ac:dyDescent="0.25">
      <c r="B196" s="5"/>
      <c r="C196" s="5"/>
      <c r="D196" s="5"/>
      <c r="E196" s="6"/>
      <c r="F196" s="6"/>
      <c r="G196" s="6"/>
      <c r="H196" s="189" t="s">
        <v>201</v>
      </c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90" t="s">
        <v>863</v>
      </c>
      <c r="T196" s="190"/>
      <c r="U196" s="190"/>
      <c r="V196" s="4" t="s">
        <v>122</v>
      </c>
      <c r="W196" s="190" t="s">
        <v>202</v>
      </c>
      <c r="X196" s="190"/>
      <c r="Y196" s="190"/>
      <c r="Z196" s="190"/>
      <c r="AA196" s="191">
        <v>221000</v>
      </c>
      <c r="AB196" s="191"/>
      <c r="AC196" s="191"/>
      <c r="AD196" s="191">
        <v>196210</v>
      </c>
      <c r="AE196" s="191"/>
      <c r="AF196" s="192">
        <v>88.782805429864254</v>
      </c>
      <c r="AG196" s="192"/>
      <c r="AH196" s="192"/>
    </row>
    <row r="197" spans="2:34" ht="79.5" customHeight="1" x14ac:dyDescent="0.25">
      <c r="B197" s="5"/>
      <c r="C197" s="5"/>
      <c r="D197" s="5"/>
      <c r="E197" s="5"/>
      <c r="F197" s="5"/>
      <c r="G197" s="5"/>
      <c r="H197" s="189" t="s">
        <v>203</v>
      </c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90" t="s">
        <v>863</v>
      </c>
      <c r="T197" s="190"/>
      <c r="U197" s="190"/>
      <c r="V197" s="4" t="s">
        <v>122</v>
      </c>
      <c r="W197" s="190" t="s">
        <v>204</v>
      </c>
      <c r="X197" s="190"/>
      <c r="Y197" s="190"/>
      <c r="Z197" s="190"/>
      <c r="AA197" s="191">
        <v>221000</v>
      </c>
      <c r="AB197" s="191"/>
      <c r="AC197" s="191"/>
      <c r="AD197" s="191">
        <v>196210</v>
      </c>
      <c r="AE197" s="191"/>
      <c r="AF197" s="192">
        <v>88.782805429864254</v>
      </c>
      <c r="AG197" s="192"/>
      <c r="AH197" s="192"/>
    </row>
    <row r="198" spans="2:34" ht="23.25" customHeight="1" x14ac:dyDescent="0.25">
      <c r="B198" s="5"/>
      <c r="C198" s="5"/>
      <c r="D198" s="5"/>
      <c r="E198" s="5"/>
      <c r="F198" s="5"/>
      <c r="G198" s="5"/>
      <c r="H198" s="5"/>
      <c r="I198" s="189" t="s">
        <v>29</v>
      </c>
      <c r="J198" s="189"/>
      <c r="K198" s="189"/>
      <c r="L198" s="189"/>
      <c r="M198" s="189"/>
      <c r="N198" s="189"/>
      <c r="O198" s="189"/>
      <c r="P198" s="189"/>
      <c r="Q198" s="189"/>
      <c r="R198" s="189"/>
      <c r="S198" s="190" t="s">
        <v>863</v>
      </c>
      <c r="T198" s="190"/>
      <c r="U198" s="190"/>
      <c r="V198" s="4" t="s">
        <v>122</v>
      </c>
      <c r="W198" s="190" t="s">
        <v>204</v>
      </c>
      <c r="X198" s="190"/>
      <c r="Y198" s="190" t="s">
        <v>30</v>
      </c>
      <c r="Z198" s="190"/>
      <c r="AA198" s="191">
        <v>221000</v>
      </c>
      <c r="AB198" s="191"/>
      <c r="AC198" s="191"/>
      <c r="AD198" s="191">
        <v>196210</v>
      </c>
      <c r="AE198" s="191"/>
      <c r="AF198" s="192">
        <v>88.782805429864254</v>
      </c>
      <c r="AG198" s="192"/>
      <c r="AH198" s="192"/>
    </row>
    <row r="199" spans="2:34" ht="23.25" customHeight="1" x14ac:dyDescent="0.25">
      <c r="B199" s="5"/>
      <c r="C199" s="5"/>
      <c r="D199" s="5"/>
      <c r="E199" s="5"/>
      <c r="F199" s="5"/>
      <c r="G199" s="5"/>
      <c r="H199" s="5"/>
      <c r="I199" s="6"/>
      <c r="J199" s="189" t="s">
        <v>31</v>
      </c>
      <c r="K199" s="189"/>
      <c r="L199" s="189"/>
      <c r="M199" s="189"/>
      <c r="N199" s="189"/>
      <c r="O199" s="189"/>
      <c r="P199" s="189"/>
      <c r="Q199" s="189"/>
      <c r="R199" s="189"/>
      <c r="S199" s="190" t="s">
        <v>863</v>
      </c>
      <c r="T199" s="190"/>
      <c r="U199" s="190"/>
      <c r="V199" s="4" t="s">
        <v>122</v>
      </c>
      <c r="W199" s="190" t="s">
        <v>204</v>
      </c>
      <c r="X199" s="190"/>
      <c r="Y199" s="190" t="s">
        <v>32</v>
      </c>
      <c r="Z199" s="190"/>
      <c r="AA199" s="191">
        <v>221000</v>
      </c>
      <c r="AB199" s="191"/>
      <c r="AC199" s="191"/>
      <c r="AD199" s="191">
        <v>196210</v>
      </c>
      <c r="AE199" s="191"/>
      <c r="AF199" s="192">
        <v>88.782805429864254</v>
      </c>
      <c r="AG199" s="192"/>
      <c r="AH199" s="192"/>
    </row>
    <row r="200" spans="2:34" ht="15" customHeight="1" x14ac:dyDescent="0.25">
      <c r="B200" s="5"/>
      <c r="C200" s="5"/>
      <c r="D200" s="5"/>
      <c r="E200" s="6"/>
      <c r="F200" s="189" t="s">
        <v>95</v>
      </c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90" t="s">
        <v>863</v>
      </c>
      <c r="T200" s="190"/>
      <c r="U200" s="190"/>
      <c r="V200" s="4" t="s">
        <v>122</v>
      </c>
      <c r="W200" s="190" t="s">
        <v>96</v>
      </c>
      <c r="X200" s="190"/>
      <c r="Y200" s="190"/>
      <c r="Z200" s="190"/>
      <c r="AA200" s="191">
        <v>31476200</v>
      </c>
      <c r="AB200" s="191"/>
      <c r="AC200" s="191"/>
      <c r="AD200" s="191">
        <v>28069244.32</v>
      </c>
      <c r="AE200" s="191"/>
      <c r="AF200" s="192">
        <v>89.176089616916911</v>
      </c>
      <c r="AG200" s="192"/>
      <c r="AH200" s="192"/>
    </row>
    <row r="201" spans="2:34" ht="23.25" customHeight="1" x14ac:dyDescent="0.25">
      <c r="B201" s="5"/>
      <c r="C201" s="5"/>
      <c r="D201" s="5"/>
      <c r="E201" s="6"/>
      <c r="F201" s="189" t="s">
        <v>97</v>
      </c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90" t="s">
        <v>863</v>
      </c>
      <c r="T201" s="190"/>
      <c r="U201" s="190"/>
      <c r="V201" s="4" t="s">
        <v>122</v>
      </c>
      <c r="W201" s="190" t="s">
        <v>98</v>
      </c>
      <c r="X201" s="190"/>
      <c r="Y201" s="190"/>
      <c r="Z201" s="190"/>
      <c r="AA201" s="191">
        <v>11901200</v>
      </c>
      <c r="AB201" s="191"/>
      <c r="AC201" s="191"/>
      <c r="AD201" s="191">
        <v>8494244.3599999994</v>
      </c>
      <c r="AE201" s="191"/>
      <c r="AF201" s="192">
        <v>71.373007427822401</v>
      </c>
      <c r="AG201" s="192"/>
      <c r="AH201" s="192"/>
    </row>
    <row r="202" spans="2:34" ht="34.5" customHeight="1" x14ac:dyDescent="0.25">
      <c r="B202" s="5"/>
      <c r="C202" s="5"/>
      <c r="D202" s="5"/>
      <c r="E202" s="6"/>
      <c r="F202" s="6"/>
      <c r="G202" s="6"/>
      <c r="H202" s="189" t="s">
        <v>205</v>
      </c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90" t="s">
        <v>863</v>
      </c>
      <c r="T202" s="190"/>
      <c r="U202" s="190"/>
      <c r="V202" s="4" t="s">
        <v>122</v>
      </c>
      <c r="W202" s="190" t="s">
        <v>206</v>
      </c>
      <c r="X202" s="190"/>
      <c r="Y202" s="190"/>
      <c r="Z202" s="190"/>
      <c r="AA202" s="191">
        <v>11901200</v>
      </c>
      <c r="AB202" s="191"/>
      <c r="AC202" s="191"/>
      <c r="AD202" s="191">
        <v>8494244.3599999994</v>
      </c>
      <c r="AE202" s="191"/>
      <c r="AF202" s="192">
        <v>71.373007427822401</v>
      </c>
      <c r="AG202" s="192"/>
      <c r="AH202" s="192"/>
    </row>
    <row r="203" spans="2:34" ht="23.25" customHeight="1" x14ac:dyDescent="0.25">
      <c r="B203" s="5"/>
      <c r="C203" s="5"/>
      <c r="D203" s="5"/>
      <c r="E203" s="5"/>
      <c r="F203" s="5"/>
      <c r="G203" s="5"/>
      <c r="H203" s="189" t="s">
        <v>207</v>
      </c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90" t="s">
        <v>863</v>
      </c>
      <c r="T203" s="190"/>
      <c r="U203" s="190"/>
      <c r="V203" s="4" t="s">
        <v>122</v>
      </c>
      <c r="W203" s="190" t="s">
        <v>208</v>
      </c>
      <c r="X203" s="190"/>
      <c r="Y203" s="190"/>
      <c r="Z203" s="190"/>
      <c r="AA203" s="191">
        <v>11901200</v>
      </c>
      <c r="AB203" s="191"/>
      <c r="AC203" s="191"/>
      <c r="AD203" s="191">
        <v>8494244.3599999994</v>
      </c>
      <c r="AE203" s="191"/>
      <c r="AF203" s="192">
        <v>71.373007427822401</v>
      </c>
      <c r="AG203" s="192"/>
      <c r="AH203" s="192"/>
    </row>
    <row r="204" spans="2:34" ht="23.25" customHeight="1" x14ac:dyDescent="0.25">
      <c r="B204" s="5"/>
      <c r="C204" s="5"/>
      <c r="D204" s="5"/>
      <c r="E204" s="5"/>
      <c r="F204" s="5"/>
      <c r="G204" s="5"/>
      <c r="H204" s="5"/>
      <c r="I204" s="189" t="s">
        <v>29</v>
      </c>
      <c r="J204" s="189"/>
      <c r="K204" s="189"/>
      <c r="L204" s="189"/>
      <c r="M204" s="189"/>
      <c r="N204" s="189"/>
      <c r="O204" s="189"/>
      <c r="P204" s="189"/>
      <c r="Q204" s="189"/>
      <c r="R204" s="189"/>
      <c r="S204" s="190" t="s">
        <v>863</v>
      </c>
      <c r="T204" s="190"/>
      <c r="U204" s="190"/>
      <c r="V204" s="4" t="s">
        <v>122</v>
      </c>
      <c r="W204" s="190" t="s">
        <v>208</v>
      </c>
      <c r="X204" s="190"/>
      <c r="Y204" s="190" t="s">
        <v>30</v>
      </c>
      <c r="Z204" s="190"/>
      <c r="AA204" s="191">
        <v>11901200</v>
      </c>
      <c r="AB204" s="191"/>
      <c r="AC204" s="191"/>
      <c r="AD204" s="191">
        <v>8494244.3599999994</v>
      </c>
      <c r="AE204" s="191"/>
      <c r="AF204" s="192">
        <v>71.373007427822401</v>
      </c>
      <c r="AG204" s="192"/>
      <c r="AH204" s="192"/>
    </row>
    <row r="205" spans="2:34" ht="23.25" customHeight="1" x14ac:dyDescent="0.25">
      <c r="B205" s="5"/>
      <c r="C205" s="5"/>
      <c r="D205" s="5"/>
      <c r="E205" s="5"/>
      <c r="F205" s="5"/>
      <c r="G205" s="5"/>
      <c r="H205" s="5"/>
      <c r="I205" s="6"/>
      <c r="J205" s="189" t="s">
        <v>31</v>
      </c>
      <c r="K205" s="189"/>
      <c r="L205" s="189"/>
      <c r="M205" s="189"/>
      <c r="N205" s="189"/>
      <c r="O205" s="189"/>
      <c r="P205" s="189"/>
      <c r="Q205" s="189"/>
      <c r="R205" s="189"/>
      <c r="S205" s="190" t="s">
        <v>863</v>
      </c>
      <c r="T205" s="190"/>
      <c r="U205" s="190"/>
      <c r="V205" s="4" t="s">
        <v>122</v>
      </c>
      <c r="W205" s="190" t="s">
        <v>208</v>
      </c>
      <c r="X205" s="190"/>
      <c r="Y205" s="190" t="s">
        <v>32</v>
      </c>
      <c r="Z205" s="190"/>
      <c r="AA205" s="191">
        <v>11901200</v>
      </c>
      <c r="AB205" s="191"/>
      <c r="AC205" s="191"/>
      <c r="AD205" s="191">
        <v>8494244.3599999994</v>
      </c>
      <c r="AE205" s="191"/>
      <c r="AF205" s="192">
        <v>71.373007427822401</v>
      </c>
      <c r="AG205" s="192"/>
      <c r="AH205" s="192"/>
    </row>
    <row r="206" spans="2:34" ht="15" customHeight="1" x14ac:dyDescent="0.25">
      <c r="B206" s="5"/>
      <c r="C206" s="5"/>
      <c r="D206" s="5"/>
      <c r="E206" s="6"/>
      <c r="F206" s="189" t="s">
        <v>11</v>
      </c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90" t="s">
        <v>863</v>
      </c>
      <c r="T206" s="190"/>
      <c r="U206" s="190"/>
      <c r="V206" s="4" t="s">
        <v>122</v>
      </c>
      <c r="W206" s="190" t="s">
        <v>209</v>
      </c>
      <c r="X206" s="190"/>
      <c r="Y206" s="190"/>
      <c r="Z206" s="190"/>
      <c r="AA206" s="191">
        <v>19575000</v>
      </c>
      <c r="AB206" s="191"/>
      <c r="AC206" s="191"/>
      <c r="AD206" s="191">
        <v>19574999.960000001</v>
      </c>
      <c r="AE206" s="191"/>
      <c r="AF206" s="192">
        <v>99.999999795657729</v>
      </c>
      <c r="AG206" s="192"/>
      <c r="AH206" s="192"/>
    </row>
    <row r="207" spans="2:34" ht="23.25" customHeight="1" x14ac:dyDescent="0.25">
      <c r="B207" s="5"/>
      <c r="C207" s="5"/>
      <c r="D207" s="5"/>
      <c r="E207" s="6"/>
      <c r="F207" s="6"/>
      <c r="G207" s="6"/>
      <c r="H207" s="189" t="s">
        <v>13</v>
      </c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90" t="s">
        <v>863</v>
      </c>
      <c r="T207" s="190"/>
      <c r="U207" s="190"/>
      <c r="V207" s="4" t="s">
        <v>122</v>
      </c>
      <c r="W207" s="190" t="s">
        <v>210</v>
      </c>
      <c r="X207" s="190"/>
      <c r="Y207" s="190"/>
      <c r="Z207" s="190"/>
      <c r="AA207" s="191">
        <v>19575000</v>
      </c>
      <c r="AB207" s="191"/>
      <c r="AC207" s="191"/>
      <c r="AD207" s="191">
        <v>19574999.960000001</v>
      </c>
      <c r="AE207" s="191"/>
      <c r="AF207" s="192">
        <v>99.999999795657729</v>
      </c>
      <c r="AG207" s="192"/>
      <c r="AH207" s="192"/>
    </row>
    <row r="208" spans="2:34" ht="23.25" customHeight="1" x14ac:dyDescent="0.25">
      <c r="B208" s="5"/>
      <c r="C208" s="5"/>
      <c r="D208" s="5"/>
      <c r="E208" s="5"/>
      <c r="F208" s="5"/>
      <c r="G208" s="5"/>
      <c r="H208" s="189" t="s">
        <v>211</v>
      </c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90" t="s">
        <v>863</v>
      </c>
      <c r="T208" s="190"/>
      <c r="U208" s="190"/>
      <c r="V208" s="4" t="s">
        <v>122</v>
      </c>
      <c r="W208" s="190" t="s">
        <v>212</v>
      </c>
      <c r="X208" s="190"/>
      <c r="Y208" s="190"/>
      <c r="Z208" s="190"/>
      <c r="AA208" s="191">
        <v>19575000</v>
      </c>
      <c r="AB208" s="191"/>
      <c r="AC208" s="191"/>
      <c r="AD208" s="191">
        <v>19574999.960000001</v>
      </c>
      <c r="AE208" s="191"/>
      <c r="AF208" s="192">
        <v>99.999999795657729</v>
      </c>
      <c r="AG208" s="192"/>
      <c r="AH208" s="192"/>
    </row>
    <row r="209" spans="2:34" ht="23.25" customHeight="1" x14ac:dyDescent="0.25">
      <c r="B209" s="5"/>
      <c r="C209" s="5"/>
      <c r="D209" s="5"/>
      <c r="E209" s="5"/>
      <c r="F209" s="5"/>
      <c r="G209" s="5"/>
      <c r="H209" s="5"/>
      <c r="I209" s="189" t="s">
        <v>149</v>
      </c>
      <c r="J209" s="189"/>
      <c r="K209" s="189"/>
      <c r="L209" s="189"/>
      <c r="M209" s="189"/>
      <c r="N209" s="189"/>
      <c r="O209" s="189"/>
      <c r="P209" s="189"/>
      <c r="Q209" s="189"/>
      <c r="R209" s="189"/>
      <c r="S209" s="190" t="s">
        <v>863</v>
      </c>
      <c r="T209" s="190"/>
      <c r="U209" s="190"/>
      <c r="V209" s="4" t="s">
        <v>122</v>
      </c>
      <c r="W209" s="190" t="s">
        <v>212</v>
      </c>
      <c r="X209" s="190"/>
      <c r="Y209" s="190" t="s">
        <v>150</v>
      </c>
      <c r="Z209" s="190"/>
      <c r="AA209" s="191">
        <v>19575000</v>
      </c>
      <c r="AB209" s="191"/>
      <c r="AC209" s="191"/>
      <c r="AD209" s="191">
        <v>19574999.960000001</v>
      </c>
      <c r="AE209" s="191"/>
      <c r="AF209" s="192">
        <v>99.999999795657729</v>
      </c>
      <c r="AG209" s="192"/>
      <c r="AH209" s="192"/>
    </row>
    <row r="210" spans="2:34" ht="15" customHeight="1" x14ac:dyDescent="0.25">
      <c r="B210" s="5"/>
      <c r="C210" s="5"/>
      <c r="D210" s="5"/>
      <c r="E210" s="5"/>
      <c r="F210" s="5"/>
      <c r="G210" s="5"/>
      <c r="H210" s="5"/>
      <c r="I210" s="6"/>
      <c r="J210" s="189" t="s">
        <v>151</v>
      </c>
      <c r="K210" s="189"/>
      <c r="L210" s="189"/>
      <c r="M210" s="189"/>
      <c r="N210" s="189"/>
      <c r="O210" s="189"/>
      <c r="P210" s="189"/>
      <c r="Q210" s="189"/>
      <c r="R210" s="189"/>
      <c r="S210" s="190" t="s">
        <v>863</v>
      </c>
      <c r="T210" s="190"/>
      <c r="U210" s="190"/>
      <c r="V210" s="4" t="s">
        <v>122</v>
      </c>
      <c r="W210" s="190" t="s">
        <v>212</v>
      </c>
      <c r="X210" s="190"/>
      <c r="Y210" s="190" t="s">
        <v>152</v>
      </c>
      <c r="Z210" s="190"/>
      <c r="AA210" s="191">
        <v>19575000</v>
      </c>
      <c r="AB210" s="191"/>
      <c r="AC210" s="191"/>
      <c r="AD210" s="191">
        <v>19574999.960000001</v>
      </c>
      <c r="AE210" s="191"/>
      <c r="AF210" s="192">
        <v>99.999999795657729</v>
      </c>
      <c r="AG210" s="192"/>
      <c r="AH210" s="192"/>
    </row>
    <row r="211" spans="2:34" ht="15" customHeight="1" x14ac:dyDescent="0.25">
      <c r="B211" s="5"/>
      <c r="C211" s="5"/>
      <c r="D211" s="5"/>
      <c r="E211" s="6"/>
      <c r="F211" s="189" t="s">
        <v>113</v>
      </c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90" t="s">
        <v>863</v>
      </c>
      <c r="T211" s="190"/>
      <c r="U211" s="190"/>
      <c r="V211" s="4" t="s">
        <v>122</v>
      </c>
      <c r="W211" s="190" t="s">
        <v>114</v>
      </c>
      <c r="X211" s="190"/>
      <c r="Y211" s="190"/>
      <c r="Z211" s="190"/>
      <c r="AA211" s="191">
        <v>81531009</v>
      </c>
      <c r="AB211" s="191"/>
      <c r="AC211" s="191"/>
      <c r="AD211" s="191">
        <v>24814514.350000001</v>
      </c>
      <c r="AE211" s="191"/>
      <c r="AF211" s="192">
        <v>30.43567674968919</v>
      </c>
      <c r="AG211" s="192"/>
      <c r="AH211" s="192"/>
    </row>
    <row r="212" spans="2:34" ht="15" customHeight="1" x14ac:dyDescent="0.25">
      <c r="B212" s="5"/>
      <c r="C212" s="5"/>
      <c r="D212" s="5"/>
      <c r="E212" s="5"/>
      <c r="F212" s="5"/>
      <c r="G212" s="5"/>
      <c r="H212" s="189" t="s">
        <v>213</v>
      </c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90" t="s">
        <v>863</v>
      </c>
      <c r="T212" s="190"/>
      <c r="U212" s="190"/>
      <c r="V212" s="4" t="s">
        <v>122</v>
      </c>
      <c r="W212" s="190" t="s">
        <v>214</v>
      </c>
      <c r="X212" s="190"/>
      <c r="Y212" s="190"/>
      <c r="Z212" s="190"/>
      <c r="AA212" s="191">
        <v>27523500</v>
      </c>
      <c r="AB212" s="191"/>
      <c r="AC212" s="191"/>
      <c r="AD212" s="191">
        <v>22927147.550000001</v>
      </c>
      <c r="AE212" s="191"/>
      <c r="AF212" s="192">
        <v>83.30026177630026</v>
      </c>
      <c r="AG212" s="192"/>
      <c r="AH212" s="192"/>
    </row>
    <row r="213" spans="2:34" ht="15" customHeight="1" x14ac:dyDescent="0.25">
      <c r="B213" s="5"/>
      <c r="C213" s="5"/>
      <c r="D213" s="5"/>
      <c r="E213" s="5"/>
      <c r="F213" s="5"/>
      <c r="G213" s="5"/>
      <c r="H213" s="5"/>
      <c r="I213" s="189" t="s">
        <v>33</v>
      </c>
      <c r="J213" s="189"/>
      <c r="K213" s="189"/>
      <c r="L213" s="189"/>
      <c r="M213" s="189"/>
      <c r="N213" s="189"/>
      <c r="O213" s="189"/>
      <c r="P213" s="189"/>
      <c r="Q213" s="189"/>
      <c r="R213" s="189"/>
      <c r="S213" s="190" t="s">
        <v>863</v>
      </c>
      <c r="T213" s="190"/>
      <c r="U213" s="190"/>
      <c r="V213" s="4" t="s">
        <v>122</v>
      </c>
      <c r="W213" s="190" t="s">
        <v>214</v>
      </c>
      <c r="X213" s="190"/>
      <c r="Y213" s="190" t="s">
        <v>34</v>
      </c>
      <c r="Z213" s="190"/>
      <c r="AA213" s="191">
        <v>27523500</v>
      </c>
      <c r="AB213" s="191"/>
      <c r="AC213" s="191"/>
      <c r="AD213" s="191">
        <v>22927147.550000001</v>
      </c>
      <c r="AE213" s="191"/>
      <c r="AF213" s="192">
        <v>83.30026177630026</v>
      </c>
      <c r="AG213" s="192"/>
      <c r="AH213" s="192"/>
    </row>
    <row r="214" spans="2:34" ht="15" customHeight="1" x14ac:dyDescent="0.25">
      <c r="B214" s="5"/>
      <c r="C214" s="5"/>
      <c r="D214" s="5"/>
      <c r="E214" s="5"/>
      <c r="F214" s="5"/>
      <c r="G214" s="5"/>
      <c r="H214" s="5"/>
      <c r="I214" s="6"/>
      <c r="J214" s="189" t="s">
        <v>168</v>
      </c>
      <c r="K214" s="189"/>
      <c r="L214" s="189"/>
      <c r="M214" s="189"/>
      <c r="N214" s="189"/>
      <c r="O214" s="189"/>
      <c r="P214" s="189"/>
      <c r="Q214" s="189"/>
      <c r="R214" s="189"/>
      <c r="S214" s="190" t="s">
        <v>863</v>
      </c>
      <c r="T214" s="190"/>
      <c r="U214" s="190"/>
      <c r="V214" s="4" t="s">
        <v>122</v>
      </c>
      <c r="W214" s="190" t="s">
        <v>214</v>
      </c>
      <c r="X214" s="190"/>
      <c r="Y214" s="190" t="s">
        <v>169</v>
      </c>
      <c r="Z214" s="190"/>
      <c r="AA214" s="191">
        <v>27323500</v>
      </c>
      <c r="AB214" s="191"/>
      <c r="AC214" s="191"/>
      <c r="AD214" s="191">
        <v>22727147.550000001</v>
      </c>
      <c r="AE214" s="191"/>
      <c r="AF214" s="192">
        <v>83.178024594213767</v>
      </c>
      <c r="AG214" s="192"/>
      <c r="AH214" s="192"/>
    </row>
    <row r="215" spans="2:34" ht="15" customHeight="1" x14ac:dyDescent="0.25">
      <c r="B215" s="5"/>
      <c r="C215" s="5"/>
      <c r="D215" s="5"/>
      <c r="E215" s="5"/>
      <c r="F215" s="5"/>
      <c r="G215" s="5"/>
      <c r="H215" s="5"/>
      <c r="I215" s="6"/>
      <c r="J215" s="189" t="s">
        <v>35</v>
      </c>
      <c r="K215" s="189"/>
      <c r="L215" s="189"/>
      <c r="M215" s="189"/>
      <c r="N215" s="189"/>
      <c r="O215" s="189"/>
      <c r="P215" s="189"/>
      <c r="Q215" s="189"/>
      <c r="R215" s="189"/>
      <c r="S215" s="190" t="s">
        <v>863</v>
      </c>
      <c r="T215" s="190"/>
      <c r="U215" s="190"/>
      <c r="V215" s="4" t="s">
        <v>122</v>
      </c>
      <c r="W215" s="190" t="s">
        <v>214</v>
      </c>
      <c r="X215" s="190"/>
      <c r="Y215" s="190" t="s">
        <v>36</v>
      </c>
      <c r="Z215" s="190"/>
      <c r="AA215" s="191">
        <v>200000</v>
      </c>
      <c r="AB215" s="191"/>
      <c r="AC215" s="191"/>
      <c r="AD215" s="191">
        <v>200000</v>
      </c>
      <c r="AE215" s="191"/>
      <c r="AF215" s="192">
        <v>100</v>
      </c>
      <c r="AG215" s="192"/>
      <c r="AH215" s="192"/>
    </row>
    <row r="216" spans="2:34" ht="23.25" customHeight="1" x14ac:dyDescent="0.25">
      <c r="B216" s="5"/>
      <c r="C216" s="5"/>
      <c r="D216" s="5"/>
      <c r="E216" s="5"/>
      <c r="F216" s="5"/>
      <c r="G216" s="5"/>
      <c r="H216" s="189" t="s">
        <v>215</v>
      </c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90" t="s">
        <v>863</v>
      </c>
      <c r="T216" s="190"/>
      <c r="U216" s="190"/>
      <c r="V216" s="4" t="s">
        <v>122</v>
      </c>
      <c r="W216" s="190" t="s">
        <v>216</v>
      </c>
      <c r="X216" s="190"/>
      <c r="Y216" s="190"/>
      <c r="Z216" s="190"/>
      <c r="AA216" s="191">
        <v>53387509</v>
      </c>
      <c r="AB216" s="191"/>
      <c r="AC216" s="191"/>
      <c r="AD216" s="191">
        <v>1267366.8</v>
      </c>
      <c r="AE216" s="191"/>
      <c r="AF216" s="192">
        <v>2.3739013558396218</v>
      </c>
      <c r="AG216" s="192"/>
      <c r="AH216" s="192"/>
    </row>
    <row r="217" spans="2:34" ht="45.75" customHeight="1" x14ac:dyDescent="0.25">
      <c r="B217" s="5"/>
      <c r="C217" s="5"/>
      <c r="D217" s="5"/>
      <c r="E217" s="5"/>
      <c r="F217" s="5"/>
      <c r="G217" s="5"/>
      <c r="H217" s="5"/>
      <c r="I217" s="189" t="s">
        <v>17</v>
      </c>
      <c r="J217" s="189"/>
      <c r="K217" s="189"/>
      <c r="L217" s="189"/>
      <c r="M217" s="189"/>
      <c r="N217" s="189"/>
      <c r="O217" s="189"/>
      <c r="P217" s="189"/>
      <c r="Q217" s="189"/>
      <c r="R217" s="189"/>
      <c r="S217" s="190" t="s">
        <v>863</v>
      </c>
      <c r="T217" s="190"/>
      <c r="U217" s="190"/>
      <c r="V217" s="4" t="s">
        <v>122</v>
      </c>
      <c r="W217" s="190" t="s">
        <v>216</v>
      </c>
      <c r="X217" s="190"/>
      <c r="Y217" s="190" t="s">
        <v>18</v>
      </c>
      <c r="Z217" s="190"/>
      <c r="AA217" s="191">
        <v>1267367</v>
      </c>
      <c r="AB217" s="191"/>
      <c r="AC217" s="191"/>
      <c r="AD217" s="191">
        <v>1267366.8</v>
      </c>
      <c r="AE217" s="191"/>
      <c r="AF217" s="192">
        <v>99.999984219251417</v>
      </c>
      <c r="AG217" s="192"/>
      <c r="AH217" s="192"/>
    </row>
    <row r="218" spans="2:34" ht="15" customHeight="1" x14ac:dyDescent="0.25">
      <c r="B218" s="5"/>
      <c r="C218" s="5"/>
      <c r="D218" s="5"/>
      <c r="E218" s="5"/>
      <c r="F218" s="5"/>
      <c r="G218" s="5"/>
      <c r="H218" s="5"/>
      <c r="I218" s="6"/>
      <c r="J218" s="189" t="s">
        <v>129</v>
      </c>
      <c r="K218" s="189"/>
      <c r="L218" s="189"/>
      <c r="M218" s="189"/>
      <c r="N218" s="189"/>
      <c r="O218" s="189"/>
      <c r="P218" s="189"/>
      <c r="Q218" s="189"/>
      <c r="R218" s="189"/>
      <c r="S218" s="190" t="s">
        <v>863</v>
      </c>
      <c r="T218" s="190"/>
      <c r="U218" s="190"/>
      <c r="V218" s="4" t="s">
        <v>122</v>
      </c>
      <c r="W218" s="190" t="s">
        <v>216</v>
      </c>
      <c r="X218" s="190"/>
      <c r="Y218" s="190" t="s">
        <v>130</v>
      </c>
      <c r="Z218" s="190"/>
      <c r="AA218" s="191">
        <v>1267367</v>
      </c>
      <c r="AB218" s="191"/>
      <c r="AC218" s="191"/>
      <c r="AD218" s="191">
        <v>1267366.8</v>
      </c>
      <c r="AE218" s="191"/>
      <c r="AF218" s="192">
        <v>99.999984219251417</v>
      </c>
      <c r="AG218" s="192"/>
      <c r="AH218" s="192"/>
    </row>
    <row r="219" spans="2:34" ht="23.25" customHeight="1" x14ac:dyDescent="0.25">
      <c r="B219" s="5"/>
      <c r="C219" s="5"/>
      <c r="D219" s="5"/>
      <c r="E219" s="5"/>
      <c r="F219" s="5"/>
      <c r="G219" s="5"/>
      <c r="H219" s="5"/>
      <c r="I219" s="189" t="s">
        <v>29</v>
      </c>
      <c r="J219" s="189"/>
      <c r="K219" s="189"/>
      <c r="L219" s="189"/>
      <c r="M219" s="189"/>
      <c r="N219" s="189"/>
      <c r="O219" s="189"/>
      <c r="P219" s="189"/>
      <c r="Q219" s="189"/>
      <c r="R219" s="189"/>
      <c r="S219" s="190" t="s">
        <v>863</v>
      </c>
      <c r="T219" s="190"/>
      <c r="U219" s="190"/>
      <c r="V219" s="4" t="s">
        <v>122</v>
      </c>
      <c r="W219" s="190" t="s">
        <v>216</v>
      </c>
      <c r="X219" s="190"/>
      <c r="Y219" s="190" t="s">
        <v>30</v>
      </c>
      <c r="Z219" s="190"/>
      <c r="AA219" s="191">
        <v>52120142</v>
      </c>
      <c r="AB219" s="191"/>
      <c r="AC219" s="191"/>
      <c r="AD219" s="191">
        <v>0</v>
      </c>
      <c r="AE219" s="191"/>
      <c r="AF219" s="192">
        <v>0</v>
      </c>
      <c r="AG219" s="192"/>
      <c r="AH219" s="192"/>
    </row>
    <row r="220" spans="2:34" ht="23.25" customHeight="1" x14ac:dyDescent="0.25">
      <c r="B220" s="5"/>
      <c r="C220" s="5"/>
      <c r="D220" s="5"/>
      <c r="E220" s="5"/>
      <c r="F220" s="5"/>
      <c r="G220" s="5"/>
      <c r="H220" s="5"/>
      <c r="I220" s="6"/>
      <c r="J220" s="189" t="s">
        <v>31</v>
      </c>
      <c r="K220" s="189"/>
      <c r="L220" s="189"/>
      <c r="M220" s="189"/>
      <c r="N220" s="189"/>
      <c r="O220" s="189"/>
      <c r="P220" s="189"/>
      <c r="Q220" s="189"/>
      <c r="R220" s="189"/>
      <c r="S220" s="190" t="s">
        <v>863</v>
      </c>
      <c r="T220" s="190"/>
      <c r="U220" s="190"/>
      <c r="V220" s="4" t="s">
        <v>122</v>
      </c>
      <c r="W220" s="190" t="s">
        <v>216</v>
      </c>
      <c r="X220" s="190"/>
      <c r="Y220" s="190" t="s">
        <v>32</v>
      </c>
      <c r="Z220" s="190"/>
      <c r="AA220" s="191">
        <v>52120142</v>
      </c>
      <c r="AB220" s="191"/>
      <c r="AC220" s="191"/>
      <c r="AD220" s="191">
        <v>0</v>
      </c>
      <c r="AE220" s="191"/>
      <c r="AF220" s="192">
        <v>0</v>
      </c>
      <c r="AG220" s="192"/>
      <c r="AH220" s="192"/>
    </row>
    <row r="221" spans="2:34" ht="15" customHeight="1" x14ac:dyDescent="0.25">
      <c r="B221" s="5"/>
      <c r="C221" s="5"/>
      <c r="D221" s="5"/>
      <c r="E221" s="5"/>
      <c r="F221" s="5"/>
      <c r="G221" s="5"/>
      <c r="H221" s="189" t="s">
        <v>217</v>
      </c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90" t="s">
        <v>863</v>
      </c>
      <c r="T221" s="190"/>
      <c r="U221" s="190"/>
      <c r="V221" s="4" t="s">
        <v>122</v>
      </c>
      <c r="W221" s="190" t="s">
        <v>218</v>
      </c>
      <c r="X221" s="190"/>
      <c r="Y221" s="190"/>
      <c r="Z221" s="190"/>
      <c r="AA221" s="191">
        <v>620000</v>
      </c>
      <c r="AB221" s="191"/>
      <c r="AC221" s="191"/>
      <c r="AD221" s="191">
        <v>620000</v>
      </c>
      <c r="AE221" s="191"/>
      <c r="AF221" s="192">
        <v>100</v>
      </c>
      <c r="AG221" s="192"/>
      <c r="AH221" s="192"/>
    </row>
    <row r="222" spans="2:34" ht="15" customHeight="1" x14ac:dyDescent="0.25">
      <c r="B222" s="5"/>
      <c r="C222" s="5"/>
      <c r="D222" s="5"/>
      <c r="E222" s="5"/>
      <c r="F222" s="5"/>
      <c r="G222" s="5"/>
      <c r="H222" s="5"/>
      <c r="I222" s="189" t="s">
        <v>33</v>
      </c>
      <c r="J222" s="189"/>
      <c r="K222" s="189"/>
      <c r="L222" s="189"/>
      <c r="M222" s="189"/>
      <c r="N222" s="189"/>
      <c r="O222" s="189"/>
      <c r="P222" s="189"/>
      <c r="Q222" s="189"/>
      <c r="R222" s="189"/>
      <c r="S222" s="190" t="s">
        <v>863</v>
      </c>
      <c r="T222" s="190"/>
      <c r="U222" s="190"/>
      <c r="V222" s="4" t="s">
        <v>122</v>
      </c>
      <c r="W222" s="190" t="s">
        <v>218</v>
      </c>
      <c r="X222" s="190"/>
      <c r="Y222" s="190" t="s">
        <v>34</v>
      </c>
      <c r="Z222" s="190"/>
      <c r="AA222" s="191">
        <v>620000</v>
      </c>
      <c r="AB222" s="191"/>
      <c r="AC222" s="191"/>
      <c r="AD222" s="191">
        <v>620000</v>
      </c>
      <c r="AE222" s="191"/>
      <c r="AF222" s="192">
        <v>100</v>
      </c>
      <c r="AG222" s="192"/>
      <c r="AH222" s="192"/>
    </row>
    <row r="223" spans="2:34" ht="15" customHeight="1" x14ac:dyDescent="0.25">
      <c r="B223" s="5"/>
      <c r="C223" s="5"/>
      <c r="D223" s="5"/>
      <c r="E223" s="5"/>
      <c r="F223" s="5"/>
      <c r="G223" s="5"/>
      <c r="H223" s="5"/>
      <c r="I223" s="6"/>
      <c r="J223" s="189" t="s">
        <v>35</v>
      </c>
      <c r="K223" s="189"/>
      <c r="L223" s="189"/>
      <c r="M223" s="189"/>
      <c r="N223" s="189"/>
      <c r="O223" s="189"/>
      <c r="P223" s="189"/>
      <c r="Q223" s="189"/>
      <c r="R223" s="189"/>
      <c r="S223" s="190" t="s">
        <v>863</v>
      </c>
      <c r="T223" s="190"/>
      <c r="U223" s="190"/>
      <c r="V223" s="4" t="s">
        <v>122</v>
      </c>
      <c r="W223" s="190" t="s">
        <v>218</v>
      </c>
      <c r="X223" s="190"/>
      <c r="Y223" s="190" t="s">
        <v>36</v>
      </c>
      <c r="Z223" s="190"/>
      <c r="AA223" s="191">
        <v>620000</v>
      </c>
      <c r="AB223" s="191"/>
      <c r="AC223" s="191"/>
      <c r="AD223" s="191">
        <v>620000</v>
      </c>
      <c r="AE223" s="191"/>
      <c r="AF223" s="192">
        <v>100</v>
      </c>
      <c r="AG223" s="192"/>
      <c r="AH223" s="192"/>
    </row>
    <row r="224" spans="2:34" ht="15" customHeight="1" x14ac:dyDescent="0.25">
      <c r="B224" s="5"/>
      <c r="C224" s="189" t="s">
        <v>219</v>
      </c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90" t="s">
        <v>863</v>
      </c>
      <c r="T224" s="190"/>
      <c r="U224" s="190"/>
      <c r="V224" s="4" t="s">
        <v>220</v>
      </c>
      <c r="W224" s="190"/>
      <c r="X224" s="190"/>
      <c r="Y224" s="190"/>
      <c r="Z224" s="190"/>
      <c r="AA224" s="191">
        <v>660000</v>
      </c>
      <c r="AB224" s="191"/>
      <c r="AC224" s="191"/>
      <c r="AD224" s="191">
        <v>394435</v>
      </c>
      <c r="AE224" s="191"/>
      <c r="AF224" s="192">
        <v>59.76287878787879</v>
      </c>
      <c r="AG224" s="192"/>
      <c r="AH224" s="192"/>
    </row>
    <row r="225" spans="2:34" ht="15" customHeight="1" x14ac:dyDescent="0.25">
      <c r="B225" s="5"/>
      <c r="C225" s="5"/>
      <c r="D225" s="189" t="s">
        <v>221</v>
      </c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90" t="s">
        <v>863</v>
      </c>
      <c r="T225" s="190"/>
      <c r="U225" s="190"/>
      <c r="V225" s="4" t="s">
        <v>222</v>
      </c>
      <c r="W225" s="190"/>
      <c r="X225" s="190"/>
      <c r="Y225" s="190"/>
      <c r="Z225" s="190"/>
      <c r="AA225" s="191">
        <v>660000</v>
      </c>
      <c r="AB225" s="191"/>
      <c r="AC225" s="191"/>
      <c r="AD225" s="191">
        <v>394435</v>
      </c>
      <c r="AE225" s="191"/>
      <c r="AF225" s="192">
        <v>59.76287878787879</v>
      </c>
      <c r="AG225" s="192"/>
      <c r="AH225" s="192"/>
    </row>
    <row r="226" spans="2:34" ht="23.25" customHeight="1" x14ac:dyDescent="0.25">
      <c r="B226" s="5"/>
      <c r="C226" s="5"/>
      <c r="D226" s="5"/>
      <c r="E226" s="6"/>
      <c r="F226" s="189" t="s">
        <v>9</v>
      </c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90" t="s">
        <v>863</v>
      </c>
      <c r="T226" s="190"/>
      <c r="U226" s="190"/>
      <c r="V226" s="4" t="s">
        <v>222</v>
      </c>
      <c r="W226" s="190" t="s">
        <v>10</v>
      </c>
      <c r="X226" s="190"/>
      <c r="Y226" s="190"/>
      <c r="Z226" s="190"/>
      <c r="AA226" s="191">
        <v>660000</v>
      </c>
      <c r="AB226" s="191"/>
      <c r="AC226" s="191"/>
      <c r="AD226" s="191">
        <v>394435</v>
      </c>
      <c r="AE226" s="191"/>
      <c r="AF226" s="192">
        <v>59.76287878787879</v>
      </c>
      <c r="AG226" s="192"/>
      <c r="AH226" s="192"/>
    </row>
    <row r="227" spans="2:34" ht="15" customHeight="1" x14ac:dyDescent="0.25">
      <c r="B227" s="5"/>
      <c r="C227" s="5"/>
      <c r="D227" s="5"/>
      <c r="E227" s="6"/>
      <c r="F227" s="189" t="s">
        <v>11</v>
      </c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90" t="s">
        <v>863</v>
      </c>
      <c r="T227" s="190"/>
      <c r="U227" s="190"/>
      <c r="V227" s="4" t="s">
        <v>222</v>
      </c>
      <c r="W227" s="190" t="s">
        <v>12</v>
      </c>
      <c r="X227" s="190"/>
      <c r="Y227" s="190"/>
      <c r="Z227" s="190"/>
      <c r="AA227" s="191">
        <v>660000</v>
      </c>
      <c r="AB227" s="191"/>
      <c r="AC227" s="191"/>
      <c r="AD227" s="191">
        <v>394435</v>
      </c>
      <c r="AE227" s="191"/>
      <c r="AF227" s="192">
        <v>59.76287878787879</v>
      </c>
      <c r="AG227" s="192"/>
      <c r="AH227" s="192"/>
    </row>
    <row r="228" spans="2:34" ht="23.25" customHeight="1" x14ac:dyDescent="0.25">
      <c r="B228" s="5"/>
      <c r="C228" s="5"/>
      <c r="D228" s="5"/>
      <c r="E228" s="6"/>
      <c r="F228" s="6"/>
      <c r="G228" s="6"/>
      <c r="H228" s="189" t="s">
        <v>13</v>
      </c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90" t="s">
        <v>863</v>
      </c>
      <c r="T228" s="190"/>
      <c r="U228" s="190"/>
      <c r="V228" s="4" t="s">
        <v>222</v>
      </c>
      <c r="W228" s="190" t="s">
        <v>14</v>
      </c>
      <c r="X228" s="190"/>
      <c r="Y228" s="190"/>
      <c r="Z228" s="190"/>
      <c r="AA228" s="191">
        <v>660000</v>
      </c>
      <c r="AB228" s="191"/>
      <c r="AC228" s="191"/>
      <c r="AD228" s="191">
        <v>394435</v>
      </c>
      <c r="AE228" s="191"/>
      <c r="AF228" s="192">
        <v>59.76287878787879</v>
      </c>
      <c r="AG228" s="192"/>
      <c r="AH228" s="192"/>
    </row>
    <row r="229" spans="2:34" ht="23.25" customHeight="1" x14ac:dyDescent="0.25">
      <c r="B229" s="5"/>
      <c r="C229" s="5"/>
      <c r="D229" s="5"/>
      <c r="E229" s="5"/>
      <c r="F229" s="5"/>
      <c r="G229" s="5"/>
      <c r="H229" s="189" t="s">
        <v>223</v>
      </c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90" t="s">
        <v>863</v>
      </c>
      <c r="T229" s="190"/>
      <c r="U229" s="190"/>
      <c r="V229" s="4" t="s">
        <v>222</v>
      </c>
      <c r="W229" s="190" t="s">
        <v>224</v>
      </c>
      <c r="X229" s="190"/>
      <c r="Y229" s="190"/>
      <c r="Z229" s="190"/>
      <c r="AA229" s="191">
        <v>660000</v>
      </c>
      <c r="AB229" s="191"/>
      <c r="AC229" s="191"/>
      <c r="AD229" s="191">
        <v>394435</v>
      </c>
      <c r="AE229" s="191"/>
      <c r="AF229" s="192">
        <v>59.76287878787879</v>
      </c>
      <c r="AG229" s="192"/>
      <c r="AH229" s="192"/>
    </row>
    <row r="230" spans="2:34" ht="23.25" customHeight="1" x14ac:dyDescent="0.25">
      <c r="B230" s="5"/>
      <c r="C230" s="5"/>
      <c r="D230" s="5"/>
      <c r="E230" s="5"/>
      <c r="F230" s="5"/>
      <c r="G230" s="5"/>
      <c r="H230" s="5"/>
      <c r="I230" s="189" t="s">
        <v>29</v>
      </c>
      <c r="J230" s="189"/>
      <c r="K230" s="189"/>
      <c r="L230" s="189"/>
      <c r="M230" s="189"/>
      <c r="N230" s="189"/>
      <c r="O230" s="189"/>
      <c r="P230" s="189"/>
      <c r="Q230" s="189"/>
      <c r="R230" s="189"/>
      <c r="S230" s="190" t="s">
        <v>863</v>
      </c>
      <c r="T230" s="190"/>
      <c r="U230" s="190"/>
      <c r="V230" s="4" t="s">
        <v>222</v>
      </c>
      <c r="W230" s="190" t="s">
        <v>224</v>
      </c>
      <c r="X230" s="190"/>
      <c r="Y230" s="190" t="s">
        <v>30</v>
      </c>
      <c r="Z230" s="190"/>
      <c r="AA230" s="191">
        <v>660000</v>
      </c>
      <c r="AB230" s="191"/>
      <c r="AC230" s="191"/>
      <c r="AD230" s="191">
        <v>394435</v>
      </c>
      <c r="AE230" s="191"/>
      <c r="AF230" s="192">
        <v>59.76287878787879</v>
      </c>
      <c r="AG230" s="192"/>
      <c r="AH230" s="192"/>
    </row>
    <row r="231" spans="2:34" ht="23.25" customHeight="1" x14ac:dyDescent="0.25">
      <c r="B231" s="5"/>
      <c r="C231" s="5"/>
      <c r="D231" s="5"/>
      <c r="E231" s="5"/>
      <c r="F231" s="5"/>
      <c r="G231" s="5"/>
      <c r="H231" s="5"/>
      <c r="I231" s="6"/>
      <c r="J231" s="189" t="s">
        <v>31</v>
      </c>
      <c r="K231" s="189"/>
      <c r="L231" s="189"/>
      <c r="M231" s="189"/>
      <c r="N231" s="189"/>
      <c r="O231" s="189"/>
      <c r="P231" s="189"/>
      <c r="Q231" s="189"/>
      <c r="R231" s="189"/>
      <c r="S231" s="190" t="s">
        <v>863</v>
      </c>
      <c r="T231" s="190"/>
      <c r="U231" s="190"/>
      <c r="V231" s="4" t="s">
        <v>222</v>
      </c>
      <c r="W231" s="190" t="s">
        <v>224</v>
      </c>
      <c r="X231" s="190"/>
      <c r="Y231" s="190" t="s">
        <v>32</v>
      </c>
      <c r="Z231" s="190"/>
      <c r="AA231" s="191">
        <v>660000</v>
      </c>
      <c r="AB231" s="191"/>
      <c r="AC231" s="191"/>
      <c r="AD231" s="191">
        <v>394435</v>
      </c>
      <c r="AE231" s="191"/>
      <c r="AF231" s="192">
        <v>59.76287878787879</v>
      </c>
      <c r="AG231" s="192"/>
      <c r="AH231" s="192"/>
    </row>
    <row r="232" spans="2:34" ht="23.25" customHeight="1" x14ac:dyDescent="0.25">
      <c r="B232" s="5"/>
      <c r="C232" s="189" t="s">
        <v>225</v>
      </c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90" t="s">
        <v>863</v>
      </c>
      <c r="T232" s="190"/>
      <c r="U232" s="190"/>
      <c r="V232" s="4" t="s">
        <v>226</v>
      </c>
      <c r="W232" s="190"/>
      <c r="X232" s="190"/>
      <c r="Y232" s="190"/>
      <c r="Z232" s="190"/>
      <c r="AA232" s="191">
        <v>86831593.909999996</v>
      </c>
      <c r="AB232" s="191"/>
      <c r="AC232" s="191"/>
      <c r="AD232" s="191">
        <v>75312953.189999998</v>
      </c>
      <c r="AE232" s="191"/>
      <c r="AF232" s="192">
        <v>86.734505032881287</v>
      </c>
      <c r="AG232" s="192"/>
      <c r="AH232" s="192"/>
    </row>
    <row r="233" spans="2:34" ht="23.25" customHeight="1" x14ac:dyDescent="0.25">
      <c r="B233" s="5"/>
      <c r="C233" s="5"/>
      <c r="D233" s="189" t="s">
        <v>227</v>
      </c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90" t="s">
        <v>863</v>
      </c>
      <c r="T233" s="190"/>
      <c r="U233" s="190"/>
      <c r="V233" s="4" t="s">
        <v>228</v>
      </c>
      <c r="W233" s="190"/>
      <c r="X233" s="190"/>
      <c r="Y233" s="190"/>
      <c r="Z233" s="190"/>
      <c r="AA233" s="191">
        <v>50383112.68</v>
      </c>
      <c r="AB233" s="191"/>
      <c r="AC233" s="191"/>
      <c r="AD233" s="191">
        <v>49894781.960000001</v>
      </c>
      <c r="AE233" s="191"/>
      <c r="AF233" s="192">
        <v>99.030765083726465</v>
      </c>
      <c r="AG233" s="192"/>
      <c r="AH233" s="192"/>
    </row>
    <row r="234" spans="2:34" ht="23.25" customHeight="1" x14ac:dyDescent="0.25">
      <c r="B234" s="5"/>
      <c r="C234" s="5"/>
      <c r="D234" s="5"/>
      <c r="E234" s="6"/>
      <c r="F234" s="189" t="s">
        <v>229</v>
      </c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90" t="s">
        <v>863</v>
      </c>
      <c r="T234" s="190"/>
      <c r="U234" s="190"/>
      <c r="V234" s="4" t="s">
        <v>228</v>
      </c>
      <c r="W234" s="190" t="s">
        <v>230</v>
      </c>
      <c r="X234" s="190"/>
      <c r="Y234" s="190"/>
      <c r="Z234" s="190"/>
      <c r="AA234" s="191">
        <v>50383112.68</v>
      </c>
      <c r="AB234" s="191"/>
      <c r="AC234" s="191"/>
      <c r="AD234" s="191">
        <v>49894781.960000001</v>
      </c>
      <c r="AE234" s="191"/>
      <c r="AF234" s="192">
        <v>99.030765083726465</v>
      </c>
      <c r="AG234" s="192"/>
      <c r="AH234" s="192"/>
    </row>
    <row r="235" spans="2:34" ht="34.5" customHeight="1" x14ac:dyDescent="0.25">
      <c r="B235" s="5"/>
      <c r="C235" s="5"/>
      <c r="D235" s="5"/>
      <c r="E235" s="6"/>
      <c r="F235" s="189" t="s">
        <v>231</v>
      </c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90" t="s">
        <v>863</v>
      </c>
      <c r="T235" s="190"/>
      <c r="U235" s="190"/>
      <c r="V235" s="4" t="s">
        <v>228</v>
      </c>
      <c r="W235" s="190" t="s">
        <v>232</v>
      </c>
      <c r="X235" s="190"/>
      <c r="Y235" s="190"/>
      <c r="Z235" s="190"/>
      <c r="AA235" s="191">
        <v>48377769.640000001</v>
      </c>
      <c r="AB235" s="191"/>
      <c r="AC235" s="191"/>
      <c r="AD235" s="191">
        <v>48032650.840000004</v>
      </c>
      <c r="AE235" s="191"/>
      <c r="AF235" s="192">
        <v>99.286616967735014</v>
      </c>
      <c r="AG235" s="192"/>
      <c r="AH235" s="192"/>
    </row>
    <row r="236" spans="2:34" ht="45.75" customHeight="1" x14ac:dyDescent="0.25">
      <c r="B236" s="5"/>
      <c r="C236" s="5"/>
      <c r="D236" s="5"/>
      <c r="E236" s="6"/>
      <c r="F236" s="6"/>
      <c r="G236" s="6"/>
      <c r="H236" s="189" t="s">
        <v>233</v>
      </c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90" t="s">
        <v>863</v>
      </c>
      <c r="T236" s="190"/>
      <c r="U236" s="190"/>
      <c r="V236" s="4" t="s">
        <v>228</v>
      </c>
      <c r="W236" s="190" t="s">
        <v>234</v>
      </c>
      <c r="X236" s="190"/>
      <c r="Y236" s="190"/>
      <c r="Z236" s="190"/>
      <c r="AA236" s="191">
        <v>46289337.219999999</v>
      </c>
      <c r="AB236" s="191"/>
      <c r="AC236" s="191"/>
      <c r="AD236" s="191">
        <v>45944873.460000001</v>
      </c>
      <c r="AE236" s="191"/>
      <c r="AF236" s="192">
        <v>99.255846420174777</v>
      </c>
      <c r="AG236" s="192"/>
      <c r="AH236" s="192"/>
    </row>
    <row r="237" spans="2:34" ht="23.25" customHeight="1" x14ac:dyDescent="0.25">
      <c r="B237" s="5"/>
      <c r="C237" s="5"/>
      <c r="D237" s="5"/>
      <c r="E237" s="5"/>
      <c r="F237" s="5"/>
      <c r="G237" s="5"/>
      <c r="H237" s="189" t="s">
        <v>235</v>
      </c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90" t="s">
        <v>863</v>
      </c>
      <c r="T237" s="190"/>
      <c r="U237" s="190"/>
      <c r="V237" s="4" t="s">
        <v>228</v>
      </c>
      <c r="W237" s="190" t="s">
        <v>236</v>
      </c>
      <c r="X237" s="190"/>
      <c r="Y237" s="190"/>
      <c r="Z237" s="190"/>
      <c r="AA237" s="191">
        <v>197730</v>
      </c>
      <c r="AB237" s="191"/>
      <c r="AC237" s="191"/>
      <c r="AD237" s="191">
        <v>197730</v>
      </c>
      <c r="AE237" s="191"/>
      <c r="AF237" s="192">
        <v>100</v>
      </c>
      <c r="AG237" s="192"/>
      <c r="AH237" s="192"/>
    </row>
    <row r="238" spans="2:34" ht="23.25" customHeight="1" x14ac:dyDescent="0.25">
      <c r="B238" s="5"/>
      <c r="C238" s="5"/>
      <c r="D238" s="5"/>
      <c r="E238" s="5"/>
      <c r="F238" s="5"/>
      <c r="G238" s="5"/>
      <c r="H238" s="5"/>
      <c r="I238" s="189" t="s">
        <v>29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90" t="s">
        <v>863</v>
      </c>
      <c r="T238" s="190"/>
      <c r="U238" s="190"/>
      <c r="V238" s="4" t="s">
        <v>228</v>
      </c>
      <c r="W238" s="190" t="s">
        <v>236</v>
      </c>
      <c r="X238" s="190"/>
      <c r="Y238" s="190" t="s">
        <v>30</v>
      </c>
      <c r="Z238" s="190"/>
      <c r="AA238" s="191">
        <v>197730</v>
      </c>
      <c r="AB238" s="191"/>
      <c r="AC238" s="191"/>
      <c r="AD238" s="191">
        <v>197730</v>
      </c>
      <c r="AE238" s="191"/>
      <c r="AF238" s="192">
        <v>100</v>
      </c>
      <c r="AG238" s="192"/>
      <c r="AH238" s="192"/>
    </row>
    <row r="239" spans="2:34" ht="23.25" customHeight="1" x14ac:dyDescent="0.25">
      <c r="B239" s="5"/>
      <c r="C239" s="5"/>
      <c r="D239" s="5"/>
      <c r="E239" s="5"/>
      <c r="F239" s="5"/>
      <c r="G239" s="5"/>
      <c r="H239" s="5"/>
      <c r="I239" s="6"/>
      <c r="J239" s="189" t="s">
        <v>31</v>
      </c>
      <c r="K239" s="189"/>
      <c r="L239" s="189"/>
      <c r="M239" s="189"/>
      <c r="N239" s="189"/>
      <c r="O239" s="189"/>
      <c r="P239" s="189"/>
      <c r="Q239" s="189"/>
      <c r="R239" s="189"/>
      <c r="S239" s="190" t="s">
        <v>863</v>
      </c>
      <c r="T239" s="190"/>
      <c r="U239" s="190"/>
      <c r="V239" s="4" t="s">
        <v>228</v>
      </c>
      <c r="W239" s="190" t="s">
        <v>236</v>
      </c>
      <c r="X239" s="190"/>
      <c r="Y239" s="190" t="s">
        <v>32</v>
      </c>
      <c r="Z239" s="190"/>
      <c r="AA239" s="191">
        <v>197730</v>
      </c>
      <c r="AB239" s="191"/>
      <c r="AC239" s="191"/>
      <c r="AD239" s="191">
        <v>197730</v>
      </c>
      <c r="AE239" s="191"/>
      <c r="AF239" s="192">
        <v>100</v>
      </c>
      <c r="AG239" s="192"/>
      <c r="AH239" s="192"/>
    </row>
    <row r="240" spans="2:34" ht="23.25" customHeight="1" x14ac:dyDescent="0.25">
      <c r="B240" s="5"/>
      <c r="C240" s="5"/>
      <c r="D240" s="5"/>
      <c r="E240" s="5"/>
      <c r="F240" s="5"/>
      <c r="G240" s="5"/>
      <c r="H240" s="189" t="s">
        <v>237</v>
      </c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90" t="s">
        <v>863</v>
      </c>
      <c r="T240" s="190"/>
      <c r="U240" s="190"/>
      <c r="V240" s="4" t="s">
        <v>228</v>
      </c>
      <c r="W240" s="190" t="s">
        <v>238</v>
      </c>
      <c r="X240" s="190"/>
      <c r="Y240" s="190"/>
      <c r="Z240" s="190"/>
      <c r="AA240" s="191">
        <v>28631331.07</v>
      </c>
      <c r="AB240" s="191"/>
      <c r="AC240" s="191"/>
      <c r="AD240" s="191">
        <v>28286867.309999999</v>
      </c>
      <c r="AE240" s="191"/>
      <c r="AF240" s="192">
        <v>98.796899245942043</v>
      </c>
      <c r="AG240" s="192"/>
      <c r="AH240" s="192"/>
    </row>
    <row r="241" spans="2:34" ht="45.75" customHeight="1" x14ac:dyDescent="0.25">
      <c r="B241" s="5"/>
      <c r="C241" s="5"/>
      <c r="D241" s="5"/>
      <c r="E241" s="5"/>
      <c r="F241" s="5"/>
      <c r="G241" s="5"/>
      <c r="H241" s="5"/>
      <c r="I241" s="189" t="s">
        <v>17</v>
      </c>
      <c r="J241" s="189"/>
      <c r="K241" s="189"/>
      <c r="L241" s="189"/>
      <c r="M241" s="189"/>
      <c r="N241" s="189"/>
      <c r="O241" s="189"/>
      <c r="P241" s="189"/>
      <c r="Q241" s="189"/>
      <c r="R241" s="189"/>
      <c r="S241" s="190" t="s">
        <v>863</v>
      </c>
      <c r="T241" s="190"/>
      <c r="U241" s="190"/>
      <c r="V241" s="4" t="s">
        <v>228</v>
      </c>
      <c r="W241" s="190" t="s">
        <v>238</v>
      </c>
      <c r="X241" s="190"/>
      <c r="Y241" s="190" t="s">
        <v>18</v>
      </c>
      <c r="Z241" s="190"/>
      <c r="AA241" s="191">
        <v>24642161.550000001</v>
      </c>
      <c r="AB241" s="191"/>
      <c r="AC241" s="191"/>
      <c r="AD241" s="191">
        <v>24642161.550000001</v>
      </c>
      <c r="AE241" s="191"/>
      <c r="AF241" s="192">
        <v>100</v>
      </c>
      <c r="AG241" s="192"/>
      <c r="AH241" s="192"/>
    </row>
    <row r="242" spans="2:34" ht="15" customHeight="1" x14ac:dyDescent="0.25">
      <c r="B242" s="5"/>
      <c r="C242" s="5"/>
      <c r="D242" s="5"/>
      <c r="E242" s="5"/>
      <c r="F242" s="5"/>
      <c r="G242" s="5"/>
      <c r="H242" s="5"/>
      <c r="I242" s="6"/>
      <c r="J242" s="189" t="s">
        <v>129</v>
      </c>
      <c r="K242" s="189"/>
      <c r="L242" s="189"/>
      <c r="M242" s="189"/>
      <c r="N242" s="189"/>
      <c r="O242" s="189"/>
      <c r="P242" s="189"/>
      <c r="Q242" s="189"/>
      <c r="R242" s="189"/>
      <c r="S242" s="190" t="s">
        <v>863</v>
      </c>
      <c r="T242" s="190"/>
      <c r="U242" s="190"/>
      <c r="V242" s="4" t="s">
        <v>228</v>
      </c>
      <c r="W242" s="190" t="s">
        <v>238</v>
      </c>
      <c r="X242" s="190"/>
      <c r="Y242" s="190" t="s">
        <v>130</v>
      </c>
      <c r="Z242" s="190"/>
      <c r="AA242" s="191">
        <v>24642161.550000001</v>
      </c>
      <c r="AB242" s="191"/>
      <c r="AC242" s="191"/>
      <c r="AD242" s="191">
        <v>24642161.550000001</v>
      </c>
      <c r="AE242" s="191"/>
      <c r="AF242" s="192">
        <v>100</v>
      </c>
      <c r="AG242" s="192"/>
      <c r="AH242" s="192"/>
    </row>
    <row r="243" spans="2:34" ht="23.25" customHeight="1" x14ac:dyDescent="0.25">
      <c r="B243" s="5"/>
      <c r="C243" s="5"/>
      <c r="D243" s="5"/>
      <c r="E243" s="5"/>
      <c r="F243" s="5"/>
      <c r="G243" s="5"/>
      <c r="H243" s="5"/>
      <c r="I243" s="189" t="s">
        <v>29</v>
      </c>
      <c r="J243" s="189"/>
      <c r="K243" s="189"/>
      <c r="L243" s="189"/>
      <c r="M243" s="189"/>
      <c r="N243" s="189"/>
      <c r="O243" s="189"/>
      <c r="P243" s="189"/>
      <c r="Q243" s="189"/>
      <c r="R243" s="189"/>
      <c r="S243" s="190" t="s">
        <v>863</v>
      </c>
      <c r="T243" s="190"/>
      <c r="U243" s="190"/>
      <c r="V243" s="4" t="s">
        <v>228</v>
      </c>
      <c r="W243" s="190" t="s">
        <v>238</v>
      </c>
      <c r="X243" s="190"/>
      <c r="Y243" s="190" t="s">
        <v>30</v>
      </c>
      <c r="Z243" s="190"/>
      <c r="AA243" s="191">
        <v>3920349.52</v>
      </c>
      <c r="AB243" s="191"/>
      <c r="AC243" s="191"/>
      <c r="AD243" s="191">
        <v>3575885.76</v>
      </c>
      <c r="AE243" s="191"/>
      <c r="AF243" s="192">
        <v>91.213442621820107</v>
      </c>
      <c r="AG243" s="192"/>
      <c r="AH243" s="192"/>
    </row>
    <row r="244" spans="2:34" ht="23.25" customHeight="1" x14ac:dyDescent="0.25">
      <c r="B244" s="5"/>
      <c r="C244" s="5"/>
      <c r="D244" s="5"/>
      <c r="E244" s="5"/>
      <c r="F244" s="5"/>
      <c r="G244" s="5"/>
      <c r="H244" s="5"/>
      <c r="I244" s="6"/>
      <c r="J244" s="189" t="s">
        <v>31</v>
      </c>
      <c r="K244" s="189"/>
      <c r="L244" s="189"/>
      <c r="M244" s="189"/>
      <c r="N244" s="189"/>
      <c r="O244" s="189"/>
      <c r="P244" s="189"/>
      <c r="Q244" s="189"/>
      <c r="R244" s="189"/>
      <c r="S244" s="190" t="s">
        <v>863</v>
      </c>
      <c r="T244" s="190"/>
      <c r="U244" s="190"/>
      <c r="V244" s="4" t="s">
        <v>228</v>
      </c>
      <c r="W244" s="190" t="s">
        <v>238</v>
      </c>
      <c r="X244" s="190"/>
      <c r="Y244" s="190" t="s">
        <v>32</v>
      </c>
      <c r="Z244" s="190"/>
      <c r="AA244" s="191">
        <v>3920349.52</v>
      </c>
      <c r="AB244" s="191"/>
      <c r="AC244" s="191"/>
      <c r="AD244" s="191">
        <v>3575885.76</v>
      </c>
      <c r="AE244" s="191"/>
      <c r="AF244" s="192">
        <v>91.213442621820107</v>
      </c>
      <c r="AG244" s="192"/>
      <c r="AH244" s="192"/>
    </row>
    <row r="245" spans="2:34" ht="15" customHeight="1" x14ac:dyDescent="0.25">
      <c r="B245" s="5"/>
      <c r="C245" s="5"/>
      <c r="D245" s="5"/>
      <c r="E245" s="5"/>
      <c r="F245" s="5"/>
      <c r="G245" s="5"/>
      <c r="H245" s="5"/>
      <c r="I245" s="189" t="s">
        <v>33</v>
      </c>
      <c r="J245" s="189"/>
      <c r="K245" s="189"/>
      <c r="L245" s="189"/>
      <c r="M245" s="189"/>
      <c r="N245" s="189"/>
      <c r="O245" s="189"/>
      <c r="P245" s="189"/>
      <c r="Q245" s="189"/>
      <c r="R245" s="189"/>
      <c r="S245" s="190" t="s">
        <v>863</v>
      </c>
      <c r="T245" s="190"/>
      <c r="U245" s="190"/>
      <c r="V245" s="4" t="s">
        <v>228</v>
      </c>
      <c r="W245" s="190" t="s">
        <v>238</v>
      </c>
      <c r="X245" s="190"/>
      <c r="Y245" s="190" t="s">
        <v>34</v>
      </c>
      <c r="Z245" s="190"/>
      <c r="AA245" s="191">
        <v>68820</v>
      </c>
      <c r="AB245" s="191"/>
      <c r="AC245" s="191"/>
      <c r="AD245" s="191">
        <v>68820</v>
      </c>
      <c r="AE245" s="191"/>
      <c r="AF245" s="192">
        <v>100</v>
      </c>
      <c r="AG245" s="192"/>
      <c r="AH245" s="192"/>
    </row>
    <row r="246" spans="2:34" ht="15" customHeight="1" x14ac:dyDescent="0.25">
      <c r="B246" s="5"/>
      <c r="C246" s="5"/>
      <c r="D246" s="5"/>
      <c r="E246" s="5"/>
      <c r="F246" s="5"/>
      <c r="G246" s="5"/>
      <c r="H246" s="5"/>
      <c r="I246" s="6"/>
      <c r="J246" s="189" t="s">
        <v>35</v>
      </c>
      <c r="K246" s="189"/>
      <c r="L246" s="189"/>
      <c r="M246" s="189"/>
      <c r="N246" s="189"/>
      <c r="O246" s="189"/>
      <c r="P246" s="189"/>
      <c r="Q246" s="189"/>
      <c r="R246" s="189"/>
      <c r="S246" s="190" t="s">
        <v>863</v>
      </c>
      <c r="T246" s="190"/>
      <c r="U246" s="190"/>
      <c r="V246" s="4" t="s">
        <v>228</v>
      </c>
      <c r="W246" s="190" t="s">
        <v>238</v>
      </c>
      <c r="X246" s="190"/>
      <c r="Y246" s="190" t="s">
        <v>36</v>
      </c>
      <c r="Z246" s="190"/>
      <c r="AA246" s="191">
        <v>68820</v>
      </c>
      <c r="AB246" s="191"/>
      <c r="AC246" s="191"/>
      <c r="AD246" s="191">
        <v>68820</v>
      </c>
      <c r="AE246" s="191"/>
      <c r="AF246" s="192">
        <v>100</v>
      </c>
      <c r="AG246" s="192"/>
      <c r="AH246" s="192"/>
    </row>
    <row r="247" spans="2:34" ht="15" customHeight="1" x14ac:dyDescent="0.25">
      <c r="B247" s="5"/>
      <c r="C247" s="5"/>
      <c r="D247" s="5"/>
      <c r="E247" s="5"/>
      <c r="F247" s="5"/>
      <c r="G247" s="5"/>
      <c r="H247" s="189" t="s">
        <v>239</v>
      </c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90" t="s">
        <v>863</v>
      </c>
      <c r="T247" s="190"/>
      <c r="U247" s="190"/>
      <c r="V247" s="4" t="s">
        <v>228</v>
      </c>
      <c r="W247" s="190" t="s">
        <v>240</v>
      </c>
      <c r="X247" s="190"/>
      <c r="Y247" s="190"/>
      <c r="Z247" s="190"/>
      <c r="AA247" s="191">
        <v>17460276.149999999</v>
      </c>
      <c r="AB247" s="191"/>
      <c r="AC247" s="191"/>
      <c r="AD247" s="191">
        <v>17460276.149999999</v>
      </c>
      <c r="AE247" s="191"/>
      <c r="AF247" s="192">
        <v>100</v>
      </c>
      <c r="AG247" s="192"/>
      <c r="AH247" s="192"/>
    </row>
    <row r="248" spans="2:34" ht="45.75" customHeight="1" x14ac:dyDescent="0.25">
      <c r="B248" s="5"/>
      <c r="C248" s="5"/>
      <c r="D248" s="5"/>
      <c r="E248" s="5"/>
      <c r="F248" s="5"/>
      <c r="G248" s="5"/>
      <c r="H248" s="5"/>
      <c r="I248" s="189" t="s">
        <v>17</v>
      </c>
      <c r="J248" s="189"/>
      <c r="K248" s="189"/>
      <c r="L248" s="189"/>
      <c r="M248" s="189"/>
      <c r="N248" s="189"/>
      <c r="O248" s="189"/>
      <c r="P248" s="189"/>
      <c r="Q248" s="189"/>
      <c r="R248" s="189"/>
      <c r="S248" s="190" t="s">
        <v>863</v>
      </c>
      <c r="T248" s="190"/>
      <c r="U248" s="190"/>
      <c r="V248" s="4" t="s">
        <v>228</v>
      </c>
      <c r="W248" s="190" t="s">
        <v>240</v>
      </c>
      <c r="X248" s="190"/>
      <c r="Y248" s="190" t="s">
        <v>18</v>
      </c>
      <c r="Z248" s="190"/>
      <c r="AA248" s="191">
        <v>17460276.149999999</v>
      </c>
      <c r="AB248" s="191"/>
      <c r="AC248" s="191"/>
      <c r="AD248" s="191">
        <v>17460276.149999999</v>
      </c>
      <c r="AE248" s="191"/>
      <c r="AF248" s="192">
        <v>100</v>
      </c>
      <c r="AG248" s="192"/>
      <c r="AH248" s="192"/>
    </row>
    <row r="249" spans="2:34" ht="15" customHeight="1" x14ac:dyDescent="0.25">
      <c r="B249" s="5"/>
      <c r="C249" s="5"/>
      <c r="D249" s="5"/>
      <c r="E249" s="5"/>
      <c r="F249" s="5"/>
      <c r="G249" s="5"/>
      <c r="H249" s="5"/>
      <c r="I249" s="6"/>
      <c r="J249" s="189" t="s">
        <v>129</v>
      </c>
      <c r="K249" s="189"/>
      <c r="L249" s="189"/>
      <c r="M249" s="189"/>
      <c r="N249" s="189"/>
      <c r="O249" s="189"/>
      <c r="P249" s="189"/>
      <c r="Q249" s="189"/>
      <c r="R249" s="189"/>
      <c r="S249" s="190" t="s">
        <v>863</v>
      </c>
      <c r="T249" s="190"/>
      <c r="U249" s="190"/>
      <c r="V249" s="4" t="s">
        <v>228</v>
      </c>
      <c r="W249" s="190" t="s">
        <v>240</v>
      </c>
      <c r="X249" s="190"/>
      <c r="Y249" s="190" t="s">
        <v>130</v>
      </c>
      <c r="Z249" s="190"/>
      <c r="AA249" s="191">
        <v>17460276.149999999</v>
      </c>
      <c r="AB249" s="191"/>
      <c r="AC249" s="191"/>
      <c r="AD249" s="191">
        <v>17460276.149999999</v>
      </c>
      <c r="AE249" s="191"/>
      <c r="AF249" s="192">
        <v>100</v>
      </c>
      <c r="AG249" s="192"/>
      <c r="AH249" s="192"/>
    </row>
    <row r="250" spans="2:34" ht="34.5" customHeight="1" x14ac:dyDescent="0.25">
      <c r="B250" s="5"/>
      <c r="C250" s="5"/>
      <c r="D250" s="5"/>
      <c r="E250" s="6"/>
      <c r="F250" s="6"/>
      <c r="G250" s="6"/>
      <c r="H250" s="189" t="s">
        <v>241</v>
      </c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90" t="s">
        <v>863</v>
      </c>
      <c r="T250" s="190"/>
      <c r="U250" s="190"/>
      <c r="V250" s="4" t="s">
        <v>228</v>
      </c>
      <c r="W250" s="190" t="s">
        <v>242</v>
      </c>
      <c r="X250" s="190"/>
      <c r="Y250" s="190"/>
      <c r="Z250" s="190"/>
      <c r="AA250" s="191">
        <v>2088432.42</v>
      </c>
      <c r="AB250" s="191"/>
      <c r="AC250" s="191"/>
      <c r="AD250" s="191">
        <v>2087777.38</v>
      </c>
      <c r="AE250" s="191"/>
      <c r="AF250" s="192">
        <v>99.968634848141264</v>
      </c>
      <c r="AG250" s="192"/>
      <c r="AH250" s="192"/>
    </row>
    <row r="251" spans="2:34" ht="23.25" customHeight="1" x14ac:dyDescent="0.25">
      <c r="B251" s="5"/>
      <c r="C251" s="5"/>
      <c r="D251" s="5"/>
      <c r="E251" s="5"/>
      <c r="F251" s="5"/>
      <c r="G251" s="5"/>
      <c r="H251" s="189" t="s">
        <v>243</v>
      </c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90" t="s">
        <v>863</v>
      </c>
      <c r="T251" s="190"/>
      <c r="U251" s="190"/>
      <c r="V251" s="4" t="s">
        <v>228</v>
      </c>
      <c r="W251" s="190" t="s">
        <v>244</v>
      </c>
      <c r="X251" s="190"/>
      <c r="Y251" s="190"/>
      <c r="Z251" s="190"/>
      <c r="AA251" s="191">
        <v>2088432.42</v>
      </c>
      <c r="AB251" s="191"/>
      <c r="AC251" s="191"/>
      <c r="AD251" s="191">
        <v>2087777.38</v>
      </c>
      <c r="AE251" s="191"/>
      <c r="AF251" s="192">
        <v>99.968634848141264</v>
      </c>
      <c r="AG251" s="192"/>
      <c r="AH251" s="192"/>
    </row>
    <row r="252" spans="2:34" ht="45.75" customHeight="1" x14ac:dyDescent="0.25">
      <c r="B252" s="5"/>
      <c r="C252" s="5"/>
      <c r="D252" s="5"/>
      <c r="E252" s="5"/>
      <c r="F252" s="5"/>
      <c r="G252" s="5"/>
      <c r="H252" s="5"/>
      <c r="I252" s="189" t="s">
        <v>17</v>
      </c>
      <c r="J252" s="189"/>
      <c r="K252" s="189"/>
      <c r="L252" s="189"/>
      <c r="M252" s="189"/>
      <c r="N252" s="189"/>
      <c r="O252" s="189"/>
      <c r="P252" s="189"/>
      <c r="Q252" s="189"/>
      <c r="R252" s="189"/>
      <c r="S252" s="190" t="s">
        <v>863</v>
      </c>
      <c r="T252" s="190"/>
      <c r="U252" s="190"/>
      <c r="V252" s="4" t="s">
        <v>228</v>
      </c>
      <c r="W252" s="190" t="s">
        <v>244</v>
      </c>
      <c r="X252" s="190"/>
      <c r="Y252" s="190" t="s">
        <v>18</v>
      </c>
      <c r="Z252" s="190"/>
      <c r="AA252" s="191">
        <v>1393539.24</v>
      </c>
      <c r="AB252" s="191"/>
      <c r="AC252" s="191"/>
      <c r="AD252" s="191">
        <v>1392884.2</v>
      </c>
      <c r="AE252" s="191"/>
      <c r="AF252" s="192">
        <v>99.952994506275971</v>
      </c>
      <c r="AG252" s="192"/>
      <c r="AH252" s="192"/>
    </row>
    <row r="253" spans="2:34" ht="15" customHeight="1" x14ac:dyDescent="0.25">
      <c r="B253" s="5"/>
      <c r="C253" s="5"/>
      <c r="D253" s="5"/>
      <c r="E253" s="5"/>
      <c r="F253" s="5"/>
      <c r="G253" s="5"/>
      <c r="H253" s="5"/>
      <c r="I253" s="6"/>
      <c r="J253" s="189" t="s">
        <v>129</v>
      </c>
      <c r="K253" s="189"/>
      <c r="L253" s="189"/>
      <c r="M253" s="189"/>
      <c r="N253" s="189"/>
      <c r="O253" s="189"/>
      <c r="P253" s="189"/>
      <c r="Q253" s="189"/>
      <c r="R253" s="189"/>
      <c r="S253" s="190" t="s">
        <v>863</v>
      </c>
      <c r="T253" s="190"/>
      <c r="U253" s="190"/>
      <c r="V253" s="4" t="s">
        <v>228</v>
      </c>
      <c r="W253" s="190" t="s">
        <v>244</v>
      </c>
      <c r="X253" s="190"/>
      <c r="Y253" s="190" t="s">
        <v>130</v>
      </c>
      <c r="Z253" s="190"/>
      <c r="AA253" s="191">
        <v>1393539.24</v>
      </c>
      <c r="AB253" s="191"/>
      <c r="AC253" s="191"/>
      <c r="AD253" s="191">
        <v>1392884.2</v>
      </c>
      <c r="AE253" s="191"/>
      <c r="AF253" s="192">
        <v>99.952994506275971</v>
      </c>
      <c r="AG253" s="192"/>
      <c r="AH253" s="192"/>
    </row>
    <row r="254" spans="2:34" ht="23.25" customHeight="1" x14ac:dyDescent="0.25">
      <c r="B254" s="5"/>
      <c r="C254" s="5"/>
      <c r="D254" s="5"/>
      <c r="E254" s="5"/>
      <c r="F254" s="5"/>
      <c r="G254" s="5"/>
      <c r="H254" s="5"/>
      <c r="I254" s="189" t="s">
        <v>29</v>
      </c>
      <c r="J254" s="189"/>
      <c r="K254" s="189"/>
      <c r="L254" s="189"/>
      <c r="M254" s="189"/>
      <c r="N254" s="189"/>
      <c r="O254" s="189"/>
      <c r="P254" s="189"/>
      <c r="Q254" s="189"/>
      <c r="R254" s="189"/>
      <c r="S254" s="190" t="s">
        <v>863</v>
      </c>
      <c r="T254" s="190"/>
      <c r="U254" s="190"/>
      <c r="V254" s="4" t="s">
        <v>228</v>
      </c>
      <c r="W254" s="190" t="s">
        <v>244</v>
      </c>
      <c r="X254" s="190"/>
      <c r="Y254" s="190" t="s">
        <v>30</v>
      </c>
      <c r="Z254" s="190"/>
      <c r="AA254" s="191">
        <v>694893.18</v>
      </c>
      <c r="AB254" s="191"/>
      <c r="AC254" s="191"/>
      <c r="AD254" s="191">
        <v>694893.18</v>
      </c>
      <c r="AE254" s="191"/>
      <c r="AF254" s="192">
        <v>100</v>
      </c>
      <c r="AG254" s="192"/>
      <c r="AH254" s="192"/>
    </row>
    <row r="255" spans="2:34" ht="23.25" customHeight="1" x14ac:dyDescent="0.25">
      <c r="B255" s="5"/>
      <c r="C255" s="5"/>
      <c r="D255" s="5"/>
      <c r="E255" s="5"/>
      <c r="F255" s="5"/>
      <c r="G255" s="5"/>
      <c r="H255" s="5"/>
      <c r="I255" s="6"/>
      <c r="J255" s="189" t="s">
        <v>31</v>
      </c>
      <c r="K255" s="189"/>
      <c r="L255" s="189"/>
      <c r="M255" s="189"/>
      <c r="N255" s="189"/>
      <c r="O255" s="189"/>
      <c r="P255" s="189"/>
      <c r="Q255" s="189"/>
      <c r="R255" s="189"/>
      <c r="S255" s="190" t="s">
        <v>863</v>
      </c>
      <c r="T255" s="190"/>
      <c r="U255" s="190"/>
      <c r="V255" s="4" t="s">
        <v>228</v>
      </c>
      <c r="W255" s="190" t="s">
        <v>244</v>
      </c>
      <c r="X255" s="190"/>
      <c r="Y255" s="190" t="s">
        <v>32</v>
      </c>
      <c r="Z255" s="190"/>
      <c r="AA255" s="191">
        <v>694893.18</v>
      </c>
      <c r="AB255" s="191"/>
      <c r="AC255" s="191"/>
      <c r="AD255" s="191">
        <v>694893.18</v>
      </c>
      <c r="AE255" s="191"/>
      <c r="AF255" s="192">
        <v>100</v>
      </c>
      <c r="AG255" s="192"/>
      <c r="AH255" s="192"/>
    </row>
    <row r="256" spans="2:34" ht="34.5" customHeight="1" x14ac:dyDescent="0.25">
      <c r="B256" s="5"/>
      <c r="C256" s="5"/>
      <c r="D256" s="5"/>
      <c r="E256" s="6"/>
      <c r="F256" s="189" t="s">
        <v>245</v>
      </c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90" t="s">
        <v>863</v>
      </c>
      <c r="T256" s="190"/>
      <c r="U256" s="190"/>
      <c r="V256" s="4" t="s">
        <v>228</v>
      </c>
      <c r="W256" s="190" t="s">
        <v>246</v>
      </c>
      <c r="X256" s="190"/>
      <c r="Y256" s="190"/>
      <c r="Z256" s="190"/>
      <c r="AA256" s="191">
        <v>2005343.04</v>
      </c>
      <c r="AB256" s="191"/>
      <c r="AC256" s="191"/>
      <c r="AD256" s="191">
        <v>1862131.12</v>
      </c>
      <c r="AE256" s="191"/>
      <c r="AF256" s="192">
        <v>92.858482706280526</v>
      </c>
      <c r="AG256" s="192"/>
      <c r="AH256" s="192"/>
    </row>
    <row r="257" spans="2:34" ht="68.25" customHeight="1" x14ac:dyDescent="0.25">
      <c r="B257" s="5"/>
      <c r="C257" s="5"/>
      <c r="D257" s="5"/>
      <c r="E257" s="6"/>
      <c r="F257" s="6"/>
      <c r="G257" s="6"/>
      <c r="H257" s="189" t="s">
        <v>247</v>
      </c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90" t="s">
        <v>863</v>
      </c>
      <c r="T257" s="190"/>
      <c r="U257" s="190"/>
      <c r="V257" s="4" t="s">
        <v>228</v>
      </c>
      <c r="W257" s="190" t="s">
        <v>248</v>
      </c>
      <c r="X257" s="190"/>
      <c r="Y257" s="190"/>
      <c r="Z257" s="190"/>
      <c r="AA257" s="191">
        <v>2005343.04</v>
      </c>
      <c r="AB257" s="191"/>
      <c r="AC257" s="191"/>
      <c r="AD257" s="191">
        <v>1862131.12</v>
      </c>
      <c r="AE257" s="191"/>
      <c r="AF257" s="192">
        <v>92.858482706280526</v>
      </c>
      <c r="AG257" s="192"/>
      <c r="AH257" s="192"/>
    </row>
    <row r="258" spans="2:34" ht="23.25" customHeight="1" x14ac:dyDescent="0.25">
      <c r="B258" s="5"/>
      <c r="C258" s="5"/>
      <c r="D258" s="5"/>
      <c r="E258" s="5"/>
      <c r="F258" s="5"/>
      <c r="G258" s="5"/>
      <c r="H258" s="189" t="s">
        <v>249</v>
      </c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90" t="s">
        <v>863</v>
      </c>
      <c r="T258" s="190"/>
      <c r="U258" s="190"/>
      <c r="V258" s="4" t="s">
        <v>228</v>
      </c>
      <c r="W258" s="190" t="s">
        <v>250</v>
      </c>
      <c r="X258" s="190"/>
      <c r="Y258" s="190"/>
      <c r="Z258" s="190"/>
      <c r="AA258" s="191">
        <v>2005343.04</v>
      </c>
      <c r="AB258" s="191"/>
      <c r="AC258" s="191"/>
      <c r="AD258" s="191">
        <v>1862131.12</v>
      </c>
      <c r="AE258" s="191"/>
      <c r="AF258" s="192">
        <v>92.858482706280526</v>
      </c>
      <c r="AG258" s="192"/>
      <c r="AH258" s="192"/>
    </row>
    <row r="259" spans="2:34" ht="23.25" customHeight="1" x14ac:dyDescent="0.25">
      <c r="B259" s="5"/>
      <c r="C259" s="5"/>
      <c r="D259" s="5"/>
      <c r="E259" s="5"/>
      <c r="F259" s="5"/>
      <c r="G259" s="5"/>
      <c r="H259" s="5"/>
      <c r="I259" s="189" t="s">
        <v>29</v>
      </c>
      <c r="J259" s="189"/>
      <c r="K259" s="189"/>
      <c r="L259" s="189"/>
      <c r="M259" s="189"/>
      <c r="N259" s="189"/>
      <c r="O259" s="189"/>
      <c r="P259" s="189"/>
      <c r="Q259" s="189"/>
      <c r="R259" s="189"/>
      <c r="S259" s="190" t="s">
        <v>863</v>
      </c>
      <c r="T259" s="190"/>
      <c r="U259" s="190"/>
      <c r="V259" s="4" t="s">
        <v>228</v>
      </c>
      <c r="W259" s="190" t="s">
        <v>250</v>
      </c>
      <c r="X259" s="190"/>
      <c r="Y259" s="190" t="s">
        <v>30</v>
      </c>
      <c r="Z259" s="190"/>
      <c r="AA259" s="191">
        <v>2005343.04</v>
      </c>
      <c r="AB259" s="191"/>
      <c r="AC259" s="191"/>
      <c r="AD259" s="191">
        <v>1862131.12</v>
      </c>
      <c r="AE259" s="191"/>
      <c r="AF259" s="192">
        <v>92.858482706280526</v>
      </c>
      <c r="AG259" s="192"/>
      <c r="AH259" s="192"/>
    </row>
    <row r="260" spans="2:34" ht="23.25" customHeight="1" x14ac:dyDescent="0.25">
      <c r="B260" s="5"/>
      <c r="C260" s="5"/>
      <c r="D260" s="5"/>
      <c r="E260" s="5"/>
      <c r="F260" s="5"/>
      <c r="G260" s="5"/>
      <c r="H260" s="5"/>
      <c r="I260" s="6"/>
      <c r="J260" s="189" t="s">
        <v>31</v>
      </c>
      <c r="K260" s="189"/>
      <c r="L260" s="189"/>
      <c r="M260" s="189"/>
      <c r="N260" s="189"/>
      <c r="O260" s="189"/>
      <c r="P260" s="189"/>
      <c r="Q260" s="189"/>
      <c r="R260" s="189"/>
      <c r="S260" s="190" t="s">
        <v>863</v>
      </c>
      <c r="T260" s="190"/>
      <c r="U260" s="190"/>
      <c r="V260" s="4" t="s">
        <v>228</v>
      </c>
      <c r="W260" s="190" t="s">
        <v>250</v>
      </c>
      <c r="X260" s="190"/>
      <c r="Y260" s="190" t="s">
        <v>32</v>
      </c>
      <c r="Z260" s="190"/>
      <c r="AA260" s="191">
        <v>2005343.04</v>
      </c>
      <c r="AB260" s="191"/>
      <c r="AC260" s="191"/>
      <c r="AD260" s="191">
        <v>1862131.12</v>
      </c>
      <c r="AE260" s="191"/>
      <c r="AF260" s="192">
        <v>92.858482706280526</v>
      </c>
      <c r="AG260" s="192"/>
      <c r="AH260" s="192"/>
    </row>
    <row r="261" spans="2:34" ht="23.25" customHeight="1" x14ac:dyDescent="0.25">
      <c r="B261" s="5"/>
      <c r="C261" s="5"/>
      <c r="D261" s="189" t="s">
        <v>251</v>
      </c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90" t="s">
        <v>863</v>
      </c>
      <c r="T261" s="190"/>
      <c r="U261" s="190"/>
      <c r="V261" s="4" t="s">
        <v>252</v>
      </c>
      <c r="W261" s="190"/>
      <c r="X261" s="190"/>
      <c r="Y261" s="190"/>
      <c r="Z261" s="190"/>
      <c r="AA261" s="191">
        <v>36448481.229999997</v>
      </c>
      <c r="AB261" s="191"/>
      <c r="AC261" s="191"/>
      <c r="AD261" s="191">
        <v>25418171.23</v>
      </c>
      <c r="AE261" s="191"/>
      <c r="AF261" s="192">
        <v>69.737257554311554</v>
      </c>
      <c r="AG261" s="192"/>
      <c r="AH261" s="192"/>
    </row>
    <row r="262" spans="2:34" ht="23.25" customHeight="1" x14ac:dyDescent="0.25">
      <c r="B262" s="5"/>
      <c r="C262" s="5"/>
      <c r="D262" s="5"/>
      <c r="E262" s="6"/>
      <c r="F262" s="189" t="s">
        <v>229</v>
      </c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90" t="s">
        <v>863</v>
      </c>
      <c r="T262" s="190"/>
      <c r="U262" s="190"/>
      <c r="V262" s="4" t="s">
        <v>252</v>
      </c>
      <c r="W262" s="190" t="s">
        <v>230</v>
      </c>
      <c r="X262" s="190"/>
      <c r="Y262" s="190"/>
      <c r="Z262" s="190"/>
      <c r="AA262" s="191">
        <v>34384681.229999997</v>
      </c>
      <c r="AB262" s="191"/>
      <c r="AC262" s="191"/>
      <c r="AD262" s="191">
        <v>25008187.899999999</v>
      </c>
      <c r="AE262" s="191"/>
      <c r="AF262" s="192">
        <v>72.730608530931548</v>
      </c>
      <c r="AG262" s="192"/>
      <c r="AH262" s="192"/>
    </row>
    <row r="263" spans="2:34" ht="15" customHeight="1" x14ac:dyDescent="0.25">
      <c r="B263" s="5"/>
      <c r="C263" s="5"/>
      <c r="D263" s="5"/>
      <c r="E263" s="6"/>
      <c r="F263" s="189" t="s">
        <v>253</v>
      </c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90" t="s">
        <v>863</v>
      </c>
      <c r="T263" s="190"/>
      <c r="U263" s="190"/>
      <c r="V263" s="4" t="s">
        <v>252</v>
      </c>
      <c r="W263" s="190" t="s">
        <v>254</v>
      </c>
      <c r="X263" s="190"/>
      <c r="Y263" s="190"/>
      <c r="Z263" s="190"/>
      <c r="AA263" s="191">
        <v>29946351.170000002</v>
      </c>
      <c r="AB263" s="191"/>
      <c r="AC263" s="191"/>
      <c r="AD263" s="191">
        <v>20569857.84</v>
      </c>
      <c r="AE263" s="191"/>
      <c r="AF263" s="192">
        <v>68.689029001325224</v>
      </c>
      <c r="AG263" s="192"/>
      <c r="AH263" s="192"/>
    </row>
    <row r="264" spans="2:34" ht="23.25" customHeight="1" x14ac:dyDescent="0.25">
      <c r="B264" s="5"/>
      <c r="C264" s="5"/>
      <c r="D264" s="5"/>
      <c r="E264" s="6"/>
      <c r="F264" s="6"/>
      <c r="G264" s="6"/>
      <c r="H264" s="189" t="s">
        <v>255</v>
      </c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90" t="s">
        <v>863</v>
      </c>
      <c r="T264" s="190"/>
      <c r="U264" s="190"/>
      <c r="V264" s="4" t="s">
        <v>252</v>
      </c>
      <c r="W264" s="190" t="s">
        <v>256</v>
      </c>
      <c r="X264" s="190"/>
      <c r="Y264" s="190"/>
      <c r="Z264" s="190"/>
      <c r="AA264" s="191">
        <v>1219000</v>
      </c>
      <c r="AB264" s="191"/>
      <c r="AC264" s="191"/>
      <c r="AD264" s="191">
        <v>1219000</v>
      </c>
      <c r="AE264" s="191"/>
      <c r="AF264" s="192">
        <v>100</v>
      </c>
      <c r="AG264" s="192"/>
      <c r="AH264" s="192"/>
    </row>
    <row r="265" spans="2:34" ht="34.5" customHeight="1" x14ac:dyDescent="0.25">
      <c r="B265" s="5"/>
      <c r="C265" s="5"/>
      <c r="D265" s="5"/>
      <c r="E265" s="5"/>
      <c r="F265" s="5"/>
      <c r="G265" s="5"/>
      <c r="H265" s="189" t="s">
        <v>257</v>
      </c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90" t="s">
        <v>863</v>
      </c>
      <c r="T265" s="190"/>
      <c r="U265" s="190"/>
      <c r="V265" s="4" t="s">
        <v>252</v>
      </c>
      <c r="W265" s="190" t="s">
        <v>258</v>
      </c>
      <c r="X265" s="190"/>
      <c r="Y265" s="190"/>
      <c r="Z265" s="190"/>
      <c r="AA265" s="191">
        <v>1219000</v>
      </c>
      <c r="AB265" s="191"/>
      <c r="AC265" s="191"/>
      <c r="AD265" s="191">
        <v>1219000</v>
      </c>
      <c r="AE265" s="191"/>
      <c r="AF265" s="192">
        <v>100</v>
      </c>
      <c r="AG265" s="192"/>
      <c r="AH265" s="192"/>
    </row>
    <row r="266" spans="2:34" ht="45.75" customHeight="1" x14ac:dyDescent="0.25">
      <c r="B266" s="5"/>
      <c r="C266" s="5"/>
      <c r="D266" s="5"/>
      <c r="E266" s="5"/>
      <c r="F266" s="5"/>
      <c r="G266" s="5"/>
      <c r="H266" s="5"/>
      <c r="I266" s="189" t="s">
        <v>17</v>
      </c>
      <c r="J266" s="189"/>
      <c r="K266" s="189"/>
      <c r="L266" s="189"/>
      <c r="M266" s="189"/>
      <c r="N266" s="189"/>
      <c r="O266" s="189"/>
      <c r="P266" s="189"/>
      <c r="Q266" s="189"/>
      <c r="R266" s="189"/>
      <c r="S266" s="190" t="s">
        <v>863</v>
      </c>
      <c r="T266" s="190"/>
      <c r="U266" s="190"/>
      <c r="V266" s="4" t="s">
        <v>252</v>
      </c>
      <c r="W266" s="190" t="s">
        <v>258</v>
      </c>
      <c r="X266" s="190"/>
      <c r="Y266" s="190" t="s">
        <v>18</v>
      </c>
      <c r="Z266" s="190"/>
      <c r="AA266" s="191">
        <v>1219000</v>
      </c>
      <c r="AB266" s="191"/>
      <c r="AC266" s="191"/>
      <c r="AD266" s="191">
        <v>1219000</v>
      </c>
      <c r="AE266" s="191"/>
      <c r="AF266" s="192">
        <v>100</v>
      </c>
      <c r="AG266" s="192"/>
      <c r="AH266" s="192"/>
    </row>
    <row r="267" spans="2:34" ht="23.25" customHeight="1" x14ac:dyDescent="0.25">
      <c r="B267" s="5"/>
      <c r="C267" s="5"/>
      <c r="D267" s="5"/>
      <c r="E267" s="5"/>
      <c r="F267" s="5"/>
      <c r="G267" s="5"/>
      <c r="H267" s="5"/>
      <c r="I267" s="6"/>
      <c r="J267" s="189" t="s">
        <v>19</v>
      </c>
      <c r="K267" s="189"/>
      <c r="L267" s="189"/>
      <c r="M267" s="189"/>
      <c r="N267" s="189"/>
      <c r="O267" s="189"/>
      <c r="P267" s="189"/>
      <c r="Q267" s="189"/>
      <c r="R267" s="189"/>
      <c r="S267" s="190" t="s">
        <v>863</v>
      </c>
      <c r="T267" s="190"/>
      <c r="U267" s="190"/>
      <c r="V267" s="4" t="s">
        <v>252</v>
      </c>
      <c r="W267" s="190" t="s">
        <v>258</v>
      </c>
      <c r="X267" s="190"/>
      <c r="Y267" s="190" t="s">
        <v>20</v>
      </c>
      <c r="Z267" s="190"/>
      <c r="AA267" s="191">
        <v>1219000</v>
      </c>
      <c r="AB267" s="191"/>
      <c r="AC267" s="191"/>
      <c r="AD267" s="191">
        <v>1219000</v>
      </c>
      <c r="AE267" s="191"/>
      <c r="AF267" s="192">
        <v>100</v>
      </c>
      <c r="AG267" s="192"/>
      <c r="AH267" s="192"/>
    </row>
    <row r="268" spans="2:34" ht="45.75" customHeight="1" x14ac:dyDescent="0.25">
      <c r="B268" s="5"/>
      <c r="C268" s="5"/>
      <c r="D268" s="5"/>
      <c r="E268" s="6"/>
      <c r="F268" s="6"/>
      <c r="G268" s="6"/>
      <c r="H268" s="189" t="s">
        <v>259</v>
      </c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90" t="s">
        <v>863</v>
      </c>
      <c r="T268" s="190"/>
      <c r="U268" s="190"/>
      <c r="V268" s="4" t="s">
        <v>252</v>
      </c>
      <c r="W268" s="190" t="s">
        <v>260</v>
      </c>
      <c r="X268" s="190"/>
      <c r="Y268" s="190"/>
      <c r="Z268" s="190"/>
      <c r="AA268" s="191">
        <v>13128933.5</v>
      </c>
      <c r="AB268" s="191"/>
      <c r="AC268" s="191"/>
      <c r="AD268" s="191">
        <v>8243953.6100000003</v>
      </c>
      <c r="AE268" s="191"/>
      <c r="AF268" s="192">
        <v>62.792256583522189</v>
      </c>
      <c r="AG268" s="192"/>
      <c r="AH268" s="192"/>
    </row>
    <row r="269" spans="2:34" ht="34.5" customHeight="1" x14ac:dyDescent="0.25">
      <c r="B269" s="5"/>
      <c r="C269" s="5"/>
      <c r="D269" s="5"/>
      <c r="E269" s="5"/>
      <c r="F269" s="5"/>
      <c r="G269" s="5"/>
      <c r="H269" s="189" t="s">
        <v>261</v>
      </c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90" t="s">
        <v>863</v>
      </c>
      <c r="T269" s="190"/>
      <c r="U269" s="190"/>
      <c r="V269" s="4" t="s">
        <v>252</v>
      </c>
      <c r="W269" s="190" t="s">
        <v>262</v>
      </c>
      <c r="X269" s="190"/>
      <c r="Y269" s="190"/>
      <c r="Z269" s="190"/>
      <c r="AA269" s="191">
        <v>128933.5</v>
      </c>
      <c r="AB269" s="191"/>
      <c r="AC269" s="191"/>
      <c r="AD269" s="191">
        <v>128933.5</v>
      </c>
      <c r="AE269" s="191"/>
      <c r="AF269" s="192">
        <v>100</v>
      </c>
      <c r="AG269" s="192"/>
      <c r="AH269" s="192"/>
    </row>
    <row r="270" spans="2:34" ht="23.25" customHeight="1" x14ac:dyDescent="0.25">
      <c r="B270" s="5"/>
      <c r="C270" s="5"/>
      <c r="D270" s="5"/>
      <c r="E270" s="5"/>
      <c r="F270" s="5"/>
      <c r="G270" s="5"/>
      <c r="H270" s="5"/>
      <c r="I270" s="189" t="s">
        <v>29</v>
      </c>
      <c r="J270" s="189"/>
      <c r="K270" s="189"/>
      <c r="L270" s="189"/>
      <c r="M270" s="189"/>
      <c r="N270" s="189"/>
      <c r="O270" s="189"/>
      <c r="P270" s="189"/>
      <c r="Q270" s="189"/>
      <c r="R270" s="189"/>
      <c r="S270" s="190" t="s">
        <v>863</v>
      </c>
      <c r="T270" s="190"/>
      <c r="U270" s="190"/>
      <c r="V270" s="4" t="s">
        <v>252</v>
      </c>
      <c r="W270" s="190" t="s">
        <v>262</v>
      </c>
      <c r="X270" s="190"/>
      <c r="Y270" s="190" t="s">
        <v>30</v>
      </c>
      <c r="Z270" s="190"/>
      <c r="AA270" s="191">
        <v>128933.5</v>
      </c>
      <c r="AB270" s="191"/>
      <c r="AC270" s="191"/>
      <c r="AD270" s="191">
        <v>128933.5</v>
      </c>
      <c r="AE270" s="191"/>
      <c r="AF270" s="192">
        <v>100</v>
      </c>
      <c r="AG270" s="192"/>
      <c r="AH270" s="192"/>
    </row>
    <row r="271" spans="2:34" ht="23.25" customHeight="1" x14ac:dyDescent="0.25">
      <c r="B271" s="5"/>
      <c r="C271" s="5"/>
      <c r="D271" s="5"/>
      <c r="E271" s="5"/>
      <c r="F271" s="5"/>
      <c r="G271" s="5"/>
      <c r="H271" s="5"/>
      <c r="I271" s="6"/>
      <c r="J271" s="189" t="s">
        <v>31</v>
      </c>
      <c r="K271" s="189"/>
      <c r="L271" s="189"/>
      <c r="M271" s="189"/>
      <c r="N271" s="189"/>
      <c r="O271" s="189"/>
      <c r="P271" s="189"/>
      <c r="Q271" s="189"/>
      <c r="R271" s="189"/>
      <c r="S271" s="190" t="s">
        <v>863</v>
      </c>
      <c r="T271" s="190"/>
      <c r="U271" s="190"/>
      <c r="V271" s="4" t="s">
        <v>252</v>
      </c>
      <c r="W271" s="190" t="s">
        <v>262</v>
      </c>
      <c r="X271" s="190"/>
      <c r="Y271" s="190" t="s">
        <v>32</v>
      </c>
      <c r="Z271" s="190"/>
      <c r="AA271" s="191">
        <v>128933.5</v>
      </c>
      <c r="AB271" s="191"/>
      <c r="AC271" s="191"/>
      <c r="AD271" s="191">
        <v>128933.5</v>
      </c>
      <c r="AE271" s="191"/>
      <c r="AF271" s="192">
        <v>100</v>
      </c>
      <c r="AG271" s="192"/>
      <c r="AH271" s="192"/>
    </row>
    <row r="272" spans="2:34" ht="34.5" customHeight="1" x14ac:dyDescent="0.25">
      <c r="B272" s="5"/>
      <c r="C272" s="5"/>
      <c r="D272" s="5"/>
      <c r="E272" s="5"/>
      <c r="F272" s="5"/>
      <c r="G272" s="5"/>
      <c r="H272" s="189" t="s">
        <v>263</v>
      </c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90" t="s">
        <v>863</v>
      </c>
      <c r="T272" s="190"/>
      <c r="U272" s="190"/>
      <c r="V272" s="4" t="s">
        <v>252</v>
      </c>
      <c r="W272" s="190" t="s">
        <v>264</v>
      </c>
      <c r="X272" s="190"/>
      <c r="Y272" s="190"/>
      <c r="Z272" s="190"/>
      <c r="AA272" s="191">
        <v>13000000</v>
      </c>
      <c r="AB272" s="191"/>
      <c r="AC272" s="191"/>
      <c r="AD272" s="191">
        <v>8115020.1100000003</v>
      </c>
      <c r="AE272" s="191"/>
      <c r="AF272" s="192">
        <v>62.423231615384623</v>
      </c>
      <c r="AG272" s="192"/>
      <c r="AH272" s="192"/>
    </row>
    <row r="273" spans="2:34" ht="23.25" customHeight="1" x14ac:dyDescent="0.25">
      <c r="B273" s="5"/>
      <c r="C273" s="5"/>
      <c r="D273" s="5"/>
      <c r="E273" s="5"/>
      <c r="F273" s="5"/>
      <c r="G273" s="5"/>
      <c r="H273" s="5"/>
      <c r="I273" s="189" t="s">
        <v>149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90" t="s">
        <v>863</v>
      </c>
      <c r="T273" s="190"/>
      <c r="U273" s="190"/>
      <c r="V273" s="4" t="s">
        <v>252</v>
      </c>
      <c r="W273" s="190" t="s">
        <v>264</v>
      </c>
      <c r="X273" s="190"/>
      <c r="Y273" s="190" t="s">
        <v>150</v>
      </c>
      <c r="Z273" s="190"/>
      <c r="AA273" s="191">
        <v>13000000</v>
      </c>
      <c r="AB273" s="191"/>
      <c r="AC273" s="191"/>
      <c r="AD273" s="191">
        <v>8115020.1100000003</v>
      </c>
      <c r="AE273" s="191"/>
      <c r="AF273" s="192">
        <v>62.423231615384623</v>
      </c>
      <c r="AG273" s="192"/>
      <c r="AH273" s="192"/>
    </row>
    <row r="274" spans="2:34" ht="15" customHeight="1" x14ac:dyDescent="0.25">
      <c r="B274" s="5"/>
      <c r="C274" s="5"/>
      <c r="D274" s="5"/>
      <c r="E274" s="5"/>
      <c r="F274" s="5"/>
      <c r="G274" s="5"/>
      <c r="H274" s="5"/>
      <c r="I274" s="6"/>
      <c r="J274" s="189" t="s">
        <v>265</v>
      </c>
      <c r="K274" s="189"/>
      <c r="L274" s="189"/>
      <c r="M274" s="189"/>
      <c r="N274" s="189"/>
      <c r="O274" s="189"/>
      <c r="P274" s="189"/>
      <c r="Q274" s="189"/>
      <c r="R274" s="189"/>
      <c r="S274" s="190" t="s">
        <v>863</v>
      </c>
      <c r="T274" s="190"/>
      <c r="U274" s="190"/>
      <c r="V274" s="4" t="s">
        <v>252</v>
      </c>
      <c r="W274" s="190" t="s">
        <v>264</v>
      </c>
      <c r="X274" s="190"/>
      <c r="Y274" s="190" t="s">
        <v>266</v>
      </c>
      <c r="Z274" s="190"/>
      <c r="AA274" s="191">
        <v>13000000</v>
      </c>
      <c r="AB274" s="191"/>
      <c r="AC274" s="191"/>
      <c r="AD274" s="191">
        <v>8115020.1100000003</v>
      </c>
      <c r="AE274" s="191"/>
      <c r="AF274" s="192">
        <v>62.423231615384623</v>
      </c>
      <c r="AG274" s="192"/>
      <c r="AH274" s="192"/>
    </row>
    <row r="275" spans="2:34" ht="34.5" customHeight="1" x14ac:dyDescent="0.25">
      <c r="B275" s="5"/>
      <c r="C275" s="5"/>
      <c r="D275" s="5"/>
      <c r="E275" s="6"/>
      <c r="F275" s="6"/>
      <c r="G275" s="6"/>
      <c r="H275" s="189" t="s">
        <v>267</v>
      </c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90" t="s">
        <v>863</v>
      </c>
      <c r="T275" s="190"/>
      <c r="U275" s="190"/>
      <c r="V275" s="4" t="s">
        <v>252</v>
      </c>
      <c r="W275" s="190" t="s">
        <v>268</v>
      </c>
      <c r="X275" s="190"/>
      <c r="Y275" s="190"/>
      <c r="Z275" s="190"/>
      <c r="AA275" s="191">
        <v>15598417.67</v>
      </c>
      <c r="AB275" s="191"/>
      <c r="AC275" s="191"/>
      <c r="AD275" s="191">
        <v>11106904.23</v>
      </c>
      <c r="AE275" s="191"/>
      <c r="AF275" s="192">
        <v>71.205326495145712</v>
      </c>
      <c r="AG275" s="192"/>
      <c r="AH275" s="192"/>
    </row>
    <row r="276" spans="2:34" ht="15" customHeight="1" x14ac:dyDescent="0.25">
      <c r="B276" s="5"/>
      <c r="C276" s="5"/>
      <c r="D276" s="5"/>
      <c r="E276" s="5"/>
      <c r="F276" s="5"/>
      <c r="G276" s="5"/>
      <c r="H276" s="189" t="s">
        <v>269</v>
      </c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90" t="s">
        <v>863</v>
      </c>
      <c r="T276" s="190"/>
      <c r="U276" s="190"/>
      <c r="V276" s="4" t="s">
        <v>252</v>
      </c>
      <c r="W276" s="190" t="s">
        <v>270</v>
      </c>
      <c r="X276" s="190"/>
      <c r="Y276" s="190"/>
      <c r="Z276" s="190"/>
      <c r="AA276" s="191">
        <v>15598417.67</v>
      </c>
      <c r="AB276" s="191"/>
      <c r="AC276" s="191"/>
      <c r="AD276" s="191">
        <v>11106904.23</v>
      </c>
      <c r="AE276" s="191"/>
      <c r="AF276" s="192">
        <v>71.205326495145712</v>
      </c>
      <c r="AG276" s="192"/>
      <c r="AH276" s="192"/>
    </row>
    <row r="277" spans="2:34" ht="23.25" customHeight="1" x14ac:dyDescent="0.25">
      <c r="B277" s="5"/>
      <c r="C277" s="5"/>
      <c r="D277" s="5"/>
      <c r="E277" s="5"/>
      <c r="F277" s="5"/>
      <c r="G277" s="5"/>
      <c r="H277" s="5"/>
      <c r="I277" s="189" t="s">
        <v>29</v>
      </c>
      <c r="J277" s="189"/>
      <c r="K277" s="189"/>
      <c r="L277" s="189"/>
      <c r="M277" s="189"/>
      <c r="N277" s="189"/>
      <c r="O277" s="189"/>
      <c r="P277" s="189"/>
      <c r="Q277" s="189"/>
      <c r="R277" s="189"/>
      <c r="S277" s="190" t="s">
        <v>863</v>
      </c>
      <c r="T277" s="190"/>
      <c r="U277" s="190"/>
      <c r="V277" s="4" t="s">
        <v>252</v>
      </c>
      <c r="W277" s="190" t="s">
        <v>270</v>
      </c>
      <c r="X277" s="190"/>
      <c r="Y277" s="190" t="s">
        <v>30</v>
      </c>
      <c r="Z277" s="190"/>
      <c r="AA277" s="191">
        <v>15598417.67</v>
      </c>
      <c r="AB277" s="191"/>
      <c r="AC277" s="191"/>
      <c r="AD277" s="191">
        <v>11106904.23</v>
      </c>
      <c r="AE277" s="191"/>
      <c r="AF277" s="192">
        <v>71.205326495145712</v>
      </c>
      <c r="AG277" s="192"/>
      <c r="AH277" s="192"/>
    </row>
    <row r="278" spans="2:34" ht="23.25" customHeight="1" x14ac:dyDescent="0.25">
      <c r="B278" s="5"/>
      <c r="C278" s="5"/>
      <c r="D278" s="5"/>
      <c r="E278" s="5"/>
      <c r="F278" s="5"/>
      <c r="G278" s="5"/>
      <c r="H278" s="5"/>
      <c r="I278" s="6"/>
      <c r="J278" s="189" t="s">
        <v>31</v>
      </c>
      <c r="K278" s="189"/>
      <c r="L278" s="189"/>
      <c r="M278" s="189"/>
      <c r="N278" s="189"/>
      <c r="O278" s="189"/>
      <c r="P278" s="189"/>
      <c r="Q278" s="189"/>
      <c r="R278" s="189"/>
      <c r="S278" s="190" t="s">
        <v>863</v>
      </c>
      <c r="T278" s="190"/>
      <c r="U278" s="190"/>
      <c r="V278" s="4" t="s">
        <v>252</v>
      </c>
      <c r="W278" s="190" t="s">
        <v>270</v>
      </c>
      <c r="X278" s="190"/>
      <c r="Y278" s="190" t="s">
        <v>32</v>
      </c>
      <c r="Z278" s="190"/>
      <c r="AA278" s="191">
        <v>15598417.67</v>
      </c>
      <c r="AB278" s="191"/>
      <c r="AC278" s="191"/>
      <c r="AD278" s="191">
        <v>11106904.23</v>
      </c>
      <c r="AE278" s="191"/>
      <c r="AF278" s="192">
        <v>71.205326495145712</v>
      </c>
      <c r="AG278" s="192"/>
      <c r="AH278" s="192"/>
    </row>
    <row r="279" spans="2:34" ht="23.25" customHeight="1" x14ac:dyDescent="0.25">
      <c r="B279" s="5"/>
      <c r="C279" s="5"/>
      <c r="D279" s="5"/>
      <c r="E279" s="6"/>
      <c r="F279" s="189" t="s">
        <v>271</v>
      </c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90" t="s">
        <v>863</v>
      </c>
      <c r="T279" s="190"/>
      <c r="U279" s="190"/>
      <c r="V279" s="4" t="s">
        <v>252</v>
      </c>
      <c r="W279" s="190" t="s">
        <v>272</v>
      </c>
      <c r="X279" s="190"/>
      <c r="Y279" s="190"/>
      <c r="Z279" s="190"/>
      <c r="AA279" s="191">
        <v>4438330.0599999996</v>
      </c>
      <c r="AB279" s="191"/>
      <c r="AC279" s="191"/>
      <c r="AD279" s="191">
        <v>4438330.0599999996</v>
      </c>
      <c r="AE279" s="191"/>
      <c r="AF279" s="192">
        <v>100</v>
      </c>
      <c r="AG279" s="192"/>
      <c r="AH279" s="192"/>
    </row>
    <row r="280" spans="2:34" ht="15" customHeight="1" x14ac:dyDescent="0.25">
      <c r="B280" s="5"/>
      <c r="C280" s="5"/>
      <c r="D280" s="5"/>
      <c r="E280" s="6"/>
      <c r="F280" s="6"/>
      <c r="G280" s="6"/>
      <c r="H280" s="189" t="s">
        <v>273</v>
      </c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90" t="s">
        <v>863</v>
      </c>
      <c r="T280" s="190"/>
      <c r="U280" s="190"/>
      <c r="V280" s="4" t="s">
        <v>252</v>
      </c>
      <c r="W280" s="190" t="s">
        <v>274</v>
      </c>
      <c r="X280" s="190"/>
      <c r="Y280" s="190"/>
      <c r="Z280" s="190"/>
      <c r="AA280" s="191">
        <v>4438330.0599999996</v>
      </c>
      <c r="AB280" s="191"/>
      <c r="AC280" s="191"/>
      <c r="AD280" s="191">
        <v>4438330.0599999996</v>
      </c>
      <c r="AE280" s="191"/>
      <c r="AF280" s="192">
        <v>100</v>
      </c>
      <c r="AG280" s="192"/>
      <c r="AH280" s="192"/>
    </row>
    <row r="281" spans="2:34" ht="23.25" customHeight="1" x14ac:dyDescent="0.25">
      <c r="B281" s="5"/>
      <c r="C281" s="5"/>
      <c r="D281" s="5"/>
      <c r="E281" s="5"/>
      <c r="F281" s="5"/>
      <c r="G281" s="5"/>
      <c r="H281" s="189" t="s">
        <v>275</v>
      </c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90" t="s">
        <v>863</v>
      </c>
      <c r="T281" s="190"/>
      <c r="U281" s="190"/>
      <c r="V281" s="4" t="s">
        <v>252</v>
      </c>
      <c r="W281" s="190" t="s">
        <v>276</v>
      </c>
      <c r="X281" s="190"/>
      <c r="Y281" s="190"/>
      <c r="Z281" s="190"/>
      <c r="AA281" s="191">
        <v>4438330.0599999996</v>
      </c>
      <c r="AB281" s="191"/>
      <c r="AC281" s="191"/>
      <c r="AD281" s="191">
        <v>4438330.0599999996</v>
      </c>
      <c r="AE281" s="191"/>
      <c r="AF281" s="192">
        <v>100</v>
      </c>
      <c r="AG281" s="192"/>
      <c r="AH281" s="192"/>
    </row>
    <row r="282" spans="2:34" ht="23.25" customHeight="1" x14ac:dyDescent="0.25">
      <c r="B282" s="5"/>
      <c r="C282" s="5"/>
      <c r="D282" s="5"/>
      <c r="E282" s="5"/>
      <c r="F282" s="5"/>
      <c r="G282" s="5"/>
      <c r="H282" s="5"/>
      <c r="I282" s="189" t="s">
        <v>29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90" t="s">
        <v>863</v>
      </c>
      <c r="T282" s="190"/>
      <c r="U282" s="190"/>
      <c r="V282" s="4" t="s">
        <v>252</v>
      </c>
      <c r="W282" s="190" t="s">
        <v>276</v>
      </c>
      <c r="X282" s="190"/>
      <c r="Y282" s="190" t="s">
        <v>30</v>
      </c>
      <c r="Z282" s="190"/>
      <c r="AA282" s="191">
        <v>4438330.0599999996</v>
      </c>
      <c r="AB282" s="191"/>
      <c r="AC282" s="191"/>
      <c r="AD282" s="191">
        <v>4438330.0599999996</v>
      </c>
      <c r="AE282" s="191"/>
      <c r="AF282" s="192">
        <v>100</v>
      </c>
      <c r="AG282" s="192"/>
      <c r="AH282" s="192"/>
    </row>
    <row r="283" spans="2:34" ht="23.25" customHeight="1" x14ac:dyDescent="0.25">
      <c r="B283" s="5"/>
      <c r="C283" s="5"/>
      <c r="D283" s="5"/>
      <c r="E283" s="5"/>
      <c r="F283" s="5"/>
      <c r="G283" s="5"/>
      <c r="H283" s="5"/>
      <c r="I283" s="6"/>
      <c r="J283" s="189" t="s">
        <v>31</v>
      </c>
      <c r="K283" s="189"/>
      <c r="L283" s="189"/>
      <c r="M283" s="189"/>
      <c r="N283" s="189"/>
      <c r="O283" s="189"/>
      <c r="P283" s="189"/>
      <c r="Q283" s="189"/>
      <c r="R283" s="189"/>
      <c r="S283" s="190" t="s">
        <v>863</v>
      </c>
      <c r="T283" s="190"/>
      <c r="U283" s="190"/>
      <c r="V283" s="4" t="s">
        <v>252</v>
      </c>
      <c r="W283" s="190" t="s">
        <v>276</v>
      </c>
      <c r="X283" s="190"/>
      <c r="Y283" s="190" t="s">
        <v>32</v>
      </c>
      <c r="Z283" s="190"/>
      <c r="AA283" s="191">
        <v>4438330.0599999996</v>
      </c>
      <c r="AB283" s="191"/>
      <c r="AC283" s="191"/>
      <c r="AD283" s="191">
        <v>4438330.0599999996</v>
      </c>
      <c r="AE283" s="191"/>
      <c r="AF283" s="192">
        <v>100</v>
      </c>
      <c r="AG283" s="192"/>
      <c r="AH283" s="192"/>
    </row>
    <row r="284" spans="2:34" ht="15" customHeight="1" x14ac:dyDescent="0.25">
      <c r="B284" s="5"/>
      <c r="C284" s="5"/>
      <c r="D284" s="5"/>
      <c r="E284" s="6"/>
      <c r="F284" s="189" t="s">
        <v>113</v>
      </c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90" t="s">
        <v>863</v>
      </c>
      <c r="T284" s="190"/>
      <c r="U284" s="190"/>
      <c r="V284" s="4" t="s">
        <v>252</v>
      </c>
      <c r="W284" s="190" t="s">
        <v>114</v>
      </c>
      <c r="X284" s="190"/>
      <c r="Y284" s="190"/>
      <c r="Z284" s="190"/>
      <c r="AA284" s="191">
        <v>2063800</v>
      </c>
      <c r="AB284" s="191"/>
      <c r="AC284" s="191"/>
      <c r="AD284" s="191">
        <v>409983.33</v>
      </c>
      <c r="AE284" s="191"/>
      <c r="AF284" s="192">
        <v>19.865458377749786</v>
      </c>
      <c r="AG284" s="192"/>
      <c r="AH284" s="192"/>
    </row>
    <row r="285" spans="2:34" ht="23.25" customHeight="1" x14ac:dyDescent="0.25">
      <c r="B285" s="5"/>
      <c r="C285" s="5"/>
      <c r="D285" s="5"/>
      <c r="E285" s="5"/>
      <c r="F285" s="5"/>
      <c r="G285" s="5"/>
      <c r="H285" s="189" t="s">
        <v>277</v>
      </c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90" t="s">
        <v>863</v>
      </c>
      <c r="T285" s="190"/>
      <c r="U285" s="190"/>
      <c r="V285" s="4" t="s">
        <v>252</v>
      </c>
      <c r="W285" s="190" t="s">
        <v>278</v>
      </c>
      <c r="X285" s="190"/>
      <c r="Y285" s="190"/>
      <c r="Z285" s="190"/>
      <c r="AA285" s="191">
        <v>2063800</v>
      </c>
      <c r="AB285" s="191"/>
      <c r="AC285" s="191"/>
      <c r="AD285" s="191">
        <v>409983.33</v>
      </c>
      <c r="AE285" s="191"/>
      <c r="AF285" s="192">
        <v>19.865458377749786</v>
      </c>
      <c r="AG285" s="192"/>
      <c r="AH285" s="192"/>
    </row>
    <row r="286" spans="2:34" ht="23.25" customHeight="1" x14ac:dyDescent="0.25">
      <c r="B286" s="5"/>
      <c r="C286" s="5"/>
      <c r="D286" s="5"/>
      <c r="E286" s="5"/>
      <c r="F286" s="5"/>
      <c r="G286" s="5"/>
      <c r="H286" s="5"/>
      <c r="I286" s="189" t="s">
        <v>29</v>
      </c>
      <c r="J286" s="189"/>
      <c r="K286" s="189"/>
      <c r="L286" s="189"/>
      <c r="M286" s="189"/>
      <c r="N286" s="189"/>
      <c r="O286" s="189"/>
      <c r="P286" s="189"/>
      <c r="Q286" s="189"/>
      <c r="R286" s="189"/>
      <c r="S286" s="190" t="s">
        <v>863</v>
      </c>
      <c r="T286" s="190"/>
      <c r="U286" s="190"/>
      <c r="V286" s="4" t="s">
        <v>252</v>
      </c>
      <c r="W286" s="190" t="s">
        <v>278</v>
      </c>
      <c r="X286" s="190"/>
      <c r="Y286" s="190" t="s">
        <v>30</v>
      </c>
      <c r="Z286" s="190"/>
      <c r="AA286" s="191">
        <v>700000</v>
      </c>
      <c r="AB286" s="191"/>
      <c r="AC286" s="191"/>
      <c r="AD286" s="191">
        <v>409983.33</v>
      </c>
      <c r="AE286" s="191"/>
      <c r="AF286" s="192">
        <v>58.569047142857144</v>
      </c>
      <c r="AG286" s="192"/>
      <c r="AH286" s="192"/>
    </row>
    <row r="287" spans="2:34" ht="23.25" customHeight="1" x14ac:dyDescent="0.25">
      <c r="B287" s="5"/>
      <c r="C287" s="5"/>
      <c r="D287" s="5"/>
      <c r="E287" s="5"/>
      <c r="F287" s="5"/>
      <c r="G287" s="5"/>
      <c r="H287" s="5"/>
      <c r="I287" s="6"/>
      <c r="J287" s="189" t="s">
        <v>31</v>
      </c>
      <c r="K287" s="189"/>
      <c r="L287" s="189"/>
      <c r="M287" s="189"/>
      <c r="N287" s="189"/>
      <c r="O287" s="189"/>
      <c r="P287" s="189"/>
      <c r="Q287" s="189"/>
      <c r="R287" s="189"/>
      <c r="S287" s="190" t="s">
        <v>863</v>
      </c>
      <c r="T287" s="190"/>
      <c r="U287" s="190"/>
      <c r="V287" s="4" t="s">
        <v>252</v>
      </c>
      <c r="W287" s="190" t="s">
        <v>278</v>
      </c>
      <c r="X287" s="190"/>
      <c r="Y287" s="190" t="s">
        <v>32</v>
      </c>
      <c r="Z287" s="190"/>
      <c r="AA287" s="191">
        <v>700000</v>
      </c>
      <c r="AB287" s="191"/>
      <c r="AC287" s="191"/>
      <c r="AD287" s="191">
        <v>409983.33</v>
      </c>
      <c r="AE287" s="191"/>
      <c r="AF287" s="192">
        <v>58.569047142857144</v>
      </c>
      <c r="AG287" s="192"/>
      <c r="AH287" s="192"/>
    </row>
    <row r="288" spans="2:34" ht="15" customHeight="1" x14ac:dyDescent="0.25">
      <c r="B288" s="5"/>
      <c r="C288" s="5"/>
      <c r="D288" s="5"/>
      <c r="E288" s="5"/>
      <c r="F288" s="5"/>
      <c r="G288" s="5"/>
      <c r="H288" s="5"/>
      <c r="I288" s="189" t="s">
        <v>33</v>
      </c>
      <c r="J288" s="189"/>
      <c r="K288" s="189"/>
      <c r="L288" s="189"/>
      <c r="M288" s="189"/>
      <c r="N288" s="189"/>
      <c r="O288" s="189"/>
      <c r="P288" s="189"/>
      <c r="Q288" s="189"/>
      <c r="R288" s="189"/>
      <c r="S288" s="190" t="s">
        <v>863</v>
      </c>
      <c r="T288" s="190"/>
      <c r="U288" s="190"/>
      <c r="V288" s="4" t="s">
        <v>252</v>
      </c>
      <c r="W288" s="190" t="s">
        <v>278</v>
      </c>
      <c r="X288" s="190"/>
      <c r="Y288" s="190" t="s">
        <v>34</v>
      </c>
      <c r="Z288" s="190"/>
      <c r="AA288" s="191">
        <v>1363800</v>
      </c>
      <c r="AB288" s="191"/>
      <c r="AC288" s="191"/>
      <c r="AD288" s="191">
        <v>0</v>
      </c>
      <c r="AE288" s="191"/>
      <c r="AF288" s="192">
        <v>0</v>
      </c>
      <c r="AG288" s="192"/>
      <c r="AH288" s="192"/>
    </row>
    <row r="289" spans="2:34" ht="34.5" customHeight="1" x14ac:dyDescent="0.25">
      <c r="B289" s="5"/>
      <c r="C289" s="5"/>
      <c r="D289" s="5"/>
      <c r="E289" s="5"/>
      <c r="F289" s="5"/>
      <c r="G289" s="5"/>
      <c r="H289" s="5"/>
      <c r="I289" s="6"/>
      <c r="J289" s="189" t="s">
        <v>153</v>
      </c>
      <c r="K289" s="189"/>
      <c r="L289" s="189"/>
      <c r="M289" s="189"/>
      <c r="N289" s="189"/>
      <c r="O289" s="189"/>
      <c r="P289" s="189"/>
      <c r="Q289" s="189"/>
      <c r="R289" s="189"/>
      <c r="S289" s="190" t="s">
        <v>863</v>
      </c>
      <c r="T289" s="190"/>
      <c r="U289" s="190"/>
      <c r="V289" s="4" t="s">
        <v>252</v>
      </c>
      <c r="W289" s="190" t="s">
        <v>278</v>
      </c>
      <c r="X289" s="190"/>
      <c r="Y289" s="190" t="s">
        <v>154</v>
      </c>
      <c r="Z289" s="190"/>
      <c r="AA289" s="191">
        <v>1363800</v>
      </c>
      <c r="AB289" s="191"/>
      <c r="AC289" s="191"/>
      <c r="AD289" s="191">
        <v>0</v>
      </c>
      <c r="AE289" s="191"/>
      <c r="AF289" s="192">
        <v>0</v>
      </c>
      <c r="AG289" s="192"/>
      <c r="AH289" s="192"/>
    </row>
    <row r="290" spans="2:34" ht="15" customHeight="1" x14ac:dyDescent="0.25">
      <c r="B290" s="5"/>
      <c r="C290" s="189" t="s">
        <v>279</v>
      </c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90" t="s">
        <v>863</v>
      </c>
      <c r="T290" s="190"/>
      <c r="U290" s="190"/>
      <c r="V290" s="4" t="s">
        <v>280</v>
      </c>
      <c r="W290" s="190"/>
      <c r="X290" s="190"/>
      <c r="Y290" s="190"/>
      <c r="Z290" s="190"/>
      <c r="AA290" s="191">
        <v>583805515.94000006</v>
      </c>
      <c r="AB290" s="191"/>
      <c r="AC290" s="191"/>
      <c r="AD290" s="191">
        <v>552918064.02999997</v>
      </c>
      <c r="AE290" s="191"/>
      <c r="AF290" s="192">
        <v>94.709290839729832</v>
      </c>
      <c r="AG290" s="192"/>
      <c r="AH290" s="192"/>
    </row>
    <row r="291" spans="2:34" ht="15" customHeight="1" x14ac:dyDescent="0.25">
      <c r="B291" s="5"/>
      <c r="C291" s="5"/>
      <c r="D291" s="189" t="s">
        <v>281</v>
      </c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90" t="s">
        <v>863</v>
      </c>
      <c r="T291" s="190"/>
      <c r="U291" s="190"/>
      <c r="V291" s="4" t="s">
        <v>282</v>
      </c>
      <c r="W291" s="190"/>
      <c r="X291" s="190"/>
      <c r="Y291" s="190"/>
      <c r="Z291" s="190"/>
      <c r="AA291" s="191">
        <v>3358025.95</v>
      </c>
      <c r="AB291" s="191"/>
      <c r="AC291" s="191"/>
      <c r="AD291" s="191">
        <v>2751464.26</v>
      </c>
      <c r="AE291" s="191"/>
      <c r="AF291" s="192">
        <v>81.936956443115022</v>
      </c>
      <c r="AG291" s="192"/>
      <c r="AH291" s="192"/>
    </row>
    <row r="292" spans="2:34" ht="15" customHeight="1" x14ac:dyDescent="0.25">
      <c r="B292" s="5"/>
      <c r="C292" s="5"/>
      <c r="D292" s="5"/>
      <c r="E292" s="6"/>
      <c r="F292" s="189" t="s">
        <v>283</v>
      </c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90" t="s">
        <v>863</v>
      </c>
      <c r="T292" s="190"/>
      <c r="U292" s="190"/>
      <c r="V292" s="4" t="s">
        <v>282</v>
      </c>
      <c r="W292" s="190" t="s">
        <v>284</v>
      </c>
      <c r="X292" s="190"/>
      <c r="Y292" s="190"/>
      <c r="Z292" s="190"/>
      <c r="AA292" s="191">
        <v>3358025.95</v>
      </c>
      <c r="AB292" s="191"/>
      <c r="AC292" s="191"/>
      <c r="AD292" s="191">
        <v>2751464.26</v>
      </c>
      <c r="AE292" s="191"/>
      <c r="AF292" s="192">
        <v>81.936956443115022</v>
      </c>
      <c r="AG292" s="192"/>
      <c r="AH292" s="192"/>
    </row>
    <row r="293" spans="2:34" ht="23.25" customHeight="1" x14ac:dyDescent="0.25">
      <c r="B293" s="5"/>
      <c r="C293" s="5"/>
      <c r="D293" s="5"/>
      <c r="E293" s="6"/>
      <c r="F293" s="189" t="s">
        <v>285</v>
      </c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90" t="s">
        <v>863</v>
      </c>
      <c r="T293" s="190"/>
      <c r="U293" s="190"/>
      <c r="V293" s="4" t="s">
        <v>282</v>
      </c>
      <c r="W293" s="190" t="s">
        <v>286</v>
      </c>
      <c r="X293" s="190"/>
      <c r="Y293" s="190"/>
      <c r="Z293" s="190"/>
      <c r="AA293" s="191">
        <v>200000</v>
      </c>
      <c r="AB293" s="191"/>
      <c r="AC293" s="191"/>
      <c r="AD293" s="191">
        <v>149900</v>
      </c>
      <c r="AE293" s="191"/>
      <c r="AF293" s="192">
        <v>74.95</v>
      </c>
      <c r="AG293" s="192"/>
      <c r="AH293" s="192"/>
    </row>
    <row r="294" spans="2:34" ht="34.5" customHeight="1" x14ac:dyDescent="0.25">
      <c r="B294" s="5"/>
      <c r="C294" s="5"/>
      <c r="D294" s="5"/>
      <c r="E294" s="6"/>
      <c r="F294" s="6"/>
      <c r="G294" s="6"/>
      <c r="H294" s="189" t="s">
        <v>287</v>
      </c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90" t="s">
        <v>863</v>
      </c>
      <c r="T294" s="190"/>
      <c r="U294" s="190"/>
      <c r="V294" s="4" t="s">
        <v>282</v>
      </c>
      <c r="W294" s="190" t="s">
        <v>288</v>
      </c>
      <c r="X294" s="190"/>
      <c r="Y294" s="190"/>
      <c r="Z294" s="190"/>
      <c r="AA294" s="191">
        <v>200000</v>
      </c>
      <c r="AB294" s="191"/>
      <c r="AC294" s="191"/>
      <c r="AD294" s="191">
        <v>149900</v>
      </c>
      <c r="AE294" s="191"/>
      <c r="AF294" s="192">
        <v>74.95</v>
      </c>
      <c r="AG294" s="192"/>
      <c r="AH294" s="192"/>
    </row>
    <row r="295" spans="2:34" ht="15" customHeight="1" x14ac:dyDescent="0.25">
      <c r="B295" s="5"/>
      <c r="C295" s="5"/>
      <c r="D295" s="5"/>
      <c r="E295" s="5"/>
      <c r="F295" s="5"/>
      <c r="G295" s="5"/>
      <c r="H295" s="189" t="s">
        <v>289</v>
      </c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90" t="s">
        <v>863</v>
      </c>
      <c r="T295" s="190"/>
      <c r="U295" s="190"/>
      <c r="V295" s="4" t="s">
        <v>282</v>
      </c>
      <c r="W295" s="190" t="s">
        <v>290</v>
      </c>
      <c r="X295" s="190"/>
      <c r="Y295" s="190"/>
      <c r="Z295" s="190"/>
      <c r="AA295" s="191">
        <v>200000</v>
      </c>
      <c r="AB295" s="191"/>
      <c r="AC295" s="191"/>
      <c r="AD295" s="191">
        <v>149900</v>
      </c>
      <c r="AE295" s="191"/>
      <c r="AF295" s="192">
        <v>74.95</v>
      </c>
      <c r="AG295" s="192"/>
      <c r="AH295" s="192"/>
    </row>
    <row r="296" spans="2:34" ht="23.25" customHeight="1" x14ac:dyDescent="0.25">
      <c r="B296" s="5"/>
      <c r="C296" s="5"/>
      <c r="D296" s="5"/>
      <c r="E296" s="5"/>
      <c r="F296" s="5"/>
      <c r="G296" s="5"/>
      <c r="H296" s="5"/>
      <c r="I296" s="189" t="s">
        <v>29</v>
      </c>
      <c r="J296" s="189"/>
      <c r="K296" s="189"/>
      <c r="L296" s="189"/>
      <c r="M296" s="189"/>
      <c r="N296" s="189"/>
      <c r="O296" s="189"/>
      <c r="P296" s="189"/>
      <c r="Q296" s="189"/>
      <c r="R296" s="189"/>
      <c r="S296" s="190" t="s">
        <v>863</v>
      </c>
      <c r="T296" s="190"/>
      <c r="U296" s="190"/>
      <c r="V296" s="4" t="s">
        <v>282</v>
      </c>
      <c r="W296" s="190" t="s">
        <v>290</v>
      </c>
      <c r="X296" s="190"/>
      <c r="Y296" s="190" t="s">
        <v>30</v>
      </c>
      <c r="Z296" s="190"/>
      <c r="AA296" s="191">
        <v>200000</v>
      </c>
      <c r="AB296" s="191"/>
      <c r="AC296" s="191"/>
      <c r="AD296" s="191">
        <v>149900</v>
      </c>
      <c r="AE296" s="191"/>
      <c r="AF296" s="192">
        <v>74.95</v>
      </c>
      <c r="AG296" s="192"/>
      <c r="AH296" s="192"/>
    </row>
    <row r="297" spans="2:34" ht="23.25" customHeight="1" x14ac:dyDescent="0.25">
      <c r="B297" s="5"/>
      <c r="C297" s="5"/>
      <c r="D297" s="5"/>
      <c r="E297" s="5"/>
      <c r="F297" s="5"/>
      <c r="G297" s="5"/>
      <c r="H297" s="5"/>
      <c r="I297" s="6"/>
      <c r="J297" s="189" t="s">
        <v>31</v>
      </c>
      <c r="K297" s="189"/>
      <c r="L297" s="189"/>
      <c r="M297" s="189"/>
      <c r="N297" s="189"/>
      <c r="O297" s="189"/>
      <c r="P297" s="189"/>
      <c r="Q297" s="189"/>
      <c r="R297" s="189"/>
      <c r="S297" s="190" t="s">
        <v>863</v>
      </c>
      <c r="T297" s="190"/>
      <c r="U297" s="190"/>
      <c r="V297" s="4" t="s">
        <v>282</v>
      </c>
      <c r="W297" s="190" t="s">
        <v>290</v>
      </c>
      <c r="X297" s="190"/>
      <c r="Y297" s="190" t="s">
        <v>32</v>
      </c>
      <c r="Z297" s="190"/>
      <c r="AA297" s="191">
        <v>200000</v>
      </c>
      <c r="AB297" s="191"/>
      <c r="AC297" s="191"/>
      <c r="AD297" s="191">
        <v>149900</v>
      </c>
      <c r="AE297" s="191"/>
      <c r="AF297" s="192">
        <v>74.95</v>
      </c>
      <c r="AG297" s="192"/>
      <c r="AH297" s="192"/>
    </row>
    <row r="298" spans="2:34" ht="23.25" customHeight="1" x14ac:dyDescent="0.25">
      <c r="B298" s="5"/>
      <c r="C298" s="5"/>
      <c r="D298" s="5"/>
      <c r="E298" s="6"/>
      <c r="F298" s="189" t="s">
        <v>291</v>
      </c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90" t="s">
        <v>863</v>
      </c>
      <c r="T298" s="190"/>
      <c r="U298" s="190"/>
      <c r="V298" s="4" t="s">
        <v>282</v>
      </c>
      <c r="W298" s="190" t="s">
        <v>292</v>
      </c>
      <c r="X298" s="190"/>
      <c r="Y298" s="190"/>
      <c r="Z298" s="190"/>
      <c r="AA298" s="191">
        <v>242133.5</v>
      </c>
      <c r="AB298" s="191"/>
      <c r="AC298" s="191"/>
      <c r="AD298" s="191">
        <v>242133.5</v>
      </c>
      <c r="AE298" s="191"/>
      <c r="AF298" s="192">
        <v>100</v>
      </c>
      <c r="AG298" s="192"/>
      <c r="AH298" s="192"/>
    </row>
    <row r="299" spans="2:34" ht="34.5" customHeight="1" x14ac:dyDescent="0.25">
      <c r="B299" s="5"/>
      <c r="C299" s="5"/>
      <c r="D299" s="5"/>
      <c r="E299" s="6"/>
      <c r="F299" s="6"/>
      <c r="G299" s="6"/>
      <c r="H299" s="189" t="s">
        <v>293</v>
      </c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90" t="s">
        <v>863</v>
      </c>
      <c r="T299" s="190"/>
      <c r="U299" s="190"/>
      <c r="V299" s="4" t="s">
        <v>282</v>
      </c>
      <c r="W299" s="190" t="s">
        <v>294</v>
      </c>
      <c r="X299" s="190"/>
      <c r="Y299" s="190"/>
      <c r="Z299" s="190"/>
      <c r="AA299" s="191">
        <v>242133.5</v>
      </c>
      <c r="AB299" s="191"/>
      <c r="AC299" s="191"/>
      <c r="AD299" s="191">
        <v>242133.5</v>
      </c>
      <c r="AE299" s="191"/>
      <c r="AF299" s="192">
        <v>100</v>
      </c>
      <c r="AG299" s="192"/>
      <c r="AH299" s="192"/>
    </row>
    <row r="300" spans="2:34" ht="23.25" customHeight="1" x14ac:dyDescent="0.25">
      <c r="B300" s="5"/>
      <c r="C300" s="5"/>
      <c r="D300" s="5"/>
      <c r="E300" s="5"/>
      <c r="F300" s="5"/>
      <c r="G300" s="5"/>
      <c r="H300" s="189" t="s">
        <v>295</v>
      </c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90" t="s">
        <v>863</v>
      </c>
      <c r="T300" s="190"/>
      <c r="U300" s="190"/>
      <c r="V300" s="4" t="s">
        <v>282</v>
      </c>
      <c r="W300" s="190" t="s">
        <v>296</v>
      </c>
      <c r="X300" s="190"/>
      <c r="Y300" s="190"/>
      <c r="Z300" s="190"/>
      <c r="AA300" s="191">
        <v>242133.5</v>
      </c>
      <c r="AB300" s="191"/>
      <c r="AC300" s="191"/>
      <c r="AD300" s="191">
        <v>242133.5</v>
      </c>
      <c r="AE300" s="191"/>
      <c r="AF300" s="192">
        <v>100</v>
      </c>
      <c r="AG300" s="192"/>
      <c r="AH300" s="192"/>
    </row>
    <row r="301" spans="2:34" ht="23.25" customHeight="1" x14ac:dyDescent="0.25">
      <c r="B301" s="5"/>
      <c r="C301" s="5"/>
      <c r="D301" s="5"/>
      <c r="E301" s="5"/>
      <c r="F301" s="5"/>
      <c r="G301" s="5"/>
      <c r="H301" s="5"/>
      <c r="I301" s="189" t="s">
        <v>29</v>
      </c>
      <c r="J301" s="189"/>
      <c r="K301" s="189"/>
      <c r="L301" s="189"/>
      <c r="M301" s="189"/>
      <c r="N301" s="189"/>
      <c r="O301" s="189"/>
      <c r="P301" s="189"/>
      <c r="Q301" s="189"/>
      <c r="R301" s="189"/>
      <c r="S301" s="190" t="s">
        <v>863</v>
      </c>
      <c r="T301" s="190"/>
      <c r="U301" s="190"/>
      <c r="V301" s="4" t="s">
        <v>282</v>
      </c>
      <c r="W301" s="190" t="s">
        <v>296</v>
      </c>
      <c r="X301" s="190"/>
      <c r="Y301" s="190" t="s">
        <v>30</v>
      </c>
      <c r="Z301" s="190"/>
      <c r="AA301" s="191">
        <v>242133.5</v>
      </c>
      <c r="AB301" s="191"/>
      <c r="AC301" s="191"/>
      <c r="AD301" s="191">
        <v>242133.5</v>
      </c>
      <c r="AE301" s="191"/>
      <c r="AF301" s="192">
        <v>100</v>
      </c>
      <c r="AG301" s="192"/>
      <c r="AH301" s="192"/>
    </row>
    <row r="302" spans="2:34" ht="23.25" customHeight="1" x14ac:dyDescent="0.25">
      <c r="B302" s="5"/>
      <c r="C302" s="5"/>
      <c r="D302" s="5"/>
      <c r="E302" s="5"/>
      <c r="F302" s="5"/>
      <c r="G302" s="5"/>
      <c r="H302" s="5"/>
      <c r="I302" s="6"/>
      <c r="J302" s="189" t="s">
        <v>31</v>
      </c>
      <c r="K302" s="189"/>
      <c r="L302" s="189"/>
      <c r="M302" s="189"/>
      <c r="N302" s="189"/>
      <c r="O302" s="189"/>
      <c r="P302" s="189"/>
      <c r="Q302" s="189"/>
      <c r="R302" s="189"/>
      <c r="S302" s="190" t="s">
        <v>863</v>
      </c>
      <c r="T302" s="190"/>
      <c r="U302" s="190"/>
      <c r="V302" s="4" t="s">
        <v>282</v>
      </c>
      <c r="W302" s="190" t="s">
        <v>296</v>
      </c>
      <c r="X302" s="190"/>
      <c r="Y302" s="190" t="s">
        <v>32</v>
      </c>
      <c r="Z302" s="190"/>
      <c r="AA302" s="191">
        <v>242133.5</v>
      </c>
      <c r="AB302" s="191"/>
      <c r="AC302" s="191"/>
      <c r="AD302" s="191">
        <v>242133.5</v>
      </c>
      <c r="AE302" s="191"/>
      <c r="AF302" s="192">
        <v>100</v>
      </c>
      <c r="AG302" s="192"/>
      <c r="AH302" s="192"/>
    </row>
    <row r="303" spans="2:34" ht="23.25" customHeight="1" x14ac:dyDescent="0.25">
      <c r="B303" s="5"/>
      <c r="C303" s="5"/>
      <c r="D303" s="5"/>
      <c r="E303" s="6"/>
      <c r="F303" s="189" t="s">
        <v>297</v>
      </c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90" t="s">
        <v>863</v>
      </c>
      <c r="T303" s="190"/>
      <c r="U303" s="190"/>
      <c r="V303" s="4" t="s">
        <v>282</v>
      </c>
      <c r="W303" s="190" t="s">
        <v>298</v>
      </c>
      <c r="X303" s="190"/>
      <c r="Y303" s="190"/>
      <c r="Z303" s="190"/>
      <c r="AA303" s="191">
        <v>2915892.45</v>
      </c>
      <c r="AB303" s="191"/>
      <c r="AC303" s="191"/>
      <c r="AD303" s="191">
        <v>2359430.7599999998</v>
      </c>
      <c r="AE303" s="191"/>
      <c r="AF303" s="192">
        <v>80.916247785476429</v>
      </c>
      <c r="AG303" s="192"/>
      <c r="AH303" s="192"/>
    </row>
    <row r="304" spans="2:34" ht="34.5" customHeight="1" x14ac:dyDescent="0.25">
      <c r="B304" s="5"/>
      <c r="C304" s="5"/>
      <c r="D304" s="5"/>
      <c r="E304" s="6"/>
      <c r="F304" s="6"/>
      <c r="G304" s="6"/>
      <c r="H304" s="189" t="s">
        <v>299</v>
      </c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90" t="s">
        <v>863</v>
      </c>
      <c r="T304" s="190"/>
      <c r="U304" s="190"/>
      <c r="V304" s="4" t="s">
        <v>282</v>
      </c>
      <c r="W304" s="190" t="s">
        <v>300</v>
      </c>
      <c r="X304" s="190"/>
      <c r="Y304" s="190"/>
      <c r="Z304" s="190"/>
      <c r="AA304" s="191">
        <v>2915892.45</v>
      </c>
      <c r="AB304" s="191"/>
      <c r="AC304" s="191"/>
      <c r="AD304" s="191">
        <v>2359430.7599999998</v>
      </c>
      <c r="AE304" s="191"/>
      <c r="AF304" s="192">
        <v>80.916247785476429</v>
      </c>
      <c r="AG304" s="192"/>
      <c r="AH304" s="192"/>
    </row>
    <row r="305" spans="2:34" ht="34.5" customHeight="1" x14ac:dyDescent="0.25">
      <c r="B305" s="5"/>
      <c r="C305" s="5"/>
      <c r="D305" s="5"/>
      <c r="E305" s="5"/>
      <c r="F305" s="5"/>
      <c r="G305" s="5"/>
      <c r="H305" s="189" t="s">
        <v>301</v>
      </c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90" t="s">
        <v>863</v>
      </c>
      <c r="T305" s="190"/>
      <c r="U305" s="190"/>
      <c r="V305" s="4" t="s">
        <v>282</v>
      </c>
      <c r="W305" s="190" t="s">
        <v>302</v>
      </c>
      <c r="X305" s="190"/>
      <c r="Y305" s="190"/>
      <c r="Z305" s="190"/>
      <c r="AA305" s="191">
        <v>2915892.45</v>
      </c>
      <c r="AB305" s="191"/>
      <c r="AC305" s="191"/>
      <c r="AD305" s="191">
        <v>2359430.7599999998</v>
      </c>
      <c r="AE305" s="191"/>
      <c r="AF305" s="192">
        <v>80.916247785476429</v>
      </c>
      <c r="AG305" s="192"/>
      <c r="AH305" s="192"/>
    </row>
    <row r="306" spans="2:34" ht="23.25" customHeight="1" x14ac:dyDescent="0.25">
      <c r="B306" s="5"/>
      <c r="C306" s="5"/>
      <c r="D306" s="5"/>
      <c r="E306" s="5"/>
      <c r="F306" s="5"/>
      <c r="G306" s="5"/>
      <c r="H306" s="5"/>
      <c r="I306" s="189" t="s">
        <v>29</v>
      </c>
      <c r="J306" s="189"/>
      <c r="K306" s="189"/>
      <c r="L306" s="189"/>
      <c r="M306" s="189"/>
      <c r="N306" s="189"/>
      <c r="O306" s="189"/>
      <c r="P306" s="189"/>
      <c r="Q306" s="189"/>
      <c r="R306" s="189"/>
      <c r="S306" s="190" t="s">
        <v>863</v>
      </c>
      <c r="T306" s="190"/>
      <c r="U306" s="190"/>
      <c r="V306" s="4" t="s">
        <v>282</v>
      </c>
      <c r="W306" s="190" t="s">
        <v>302</v>
      </c>
      <c r="X306" s="190"/>
      <c r="Y306" s="190" t="s">
        <v>30</v>
      </c>
      <c r="Z306" s="190"/>
      <c r="AA306" s="191">
        <v>2915892.45</v>
      </c>
      <c r="AB306" s="191"/>
      <c r="AC306" s="191"/>
      <c r="AD306" s="191">
        <v>2359430.7599999998</v>
      </c>
      <c r="AE306" s="191"/>
      <c r="AF306" s="192">
        <v>80.916247785476429</v>
      </c>
      <c r="AG306" s="192"/>
      <c r="AH306" s="192"/>
    </row>
    <row r="307" spans="2:34" ht="23.25" customHeight="1" x14ac:dyDescent="0.25">
      <c r="B307" s="5"/>
      <c r="C307" s="5"/>
      <c r="D307" s="5"/>
      <c r="E307" s="5"/>
      <c r="F307" s="5"/>
      <c r="G307" s="5"/>
      <c r="H307" s="5"/>
      <c r="I307" s="6"/>
      <c r="J307" s="189" t="s">
        <v>31</v>
      </c>
      <c r="K307" s="189"/>
      <c r="L307" s="189"/>
      <c r="M307" s="189"/>
      <c r="N307" s="189"/>
      <c r="O307" s="189"/>
      <c r="P307" s="189"/>
      <c r="Q307" s="189"/>
      <c r="R307" s="189"/>
      <c r="S307" s="190" t="s">
        <v>863</v>
      </c>
      <c r="T307" s="190"/>
      <c r="U307" s="190"/>
      <c r="V307" s="4" t="s">
        <v>282</v>
      </c>
      <c r="W307" s="190" t="s">
        <v>302</v>
      </c>
      <c r="X307" s="190"/>
      <c r="Y307" s="190" t="s">
        <v>32</v>
      </c>
      <c r="Z307" s="190"/>
      <c r="AA307" s="191">
        <v>2915892.45</v>
      </c>
      <c r="AB307" s="191"/>
      <c r="AC307" s="191"/>
      <c r="AD307" s="191">
        <v>2359430.7599999998</v>
      </c>
      <c r="AE307" s="191"/>
      <c r="AF307" s="192">
        <v>80.916247785476429</v>
      </c>
      <c r="AG307" s="192"/>
      <c r="AH307" s="192"/>
    </row>
    <row r="308" spans="2:34" ht="15" customHeight="1" x14ac:dyDescent="0.25">
      <c r="B308" s="5"/>
      <c r="C308" s="5"/>
      <c r="D308" s="189" t="s">
        <v>303</v>
      </c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90" t="s">
        <v>863</v>
      </c>
      <c r="T308" s="190"/>
      <c r="U308" s="190"/>
      <c r="V308" s="4" t="s">
        <v>304</v>
      </c>
      <c r="W308" s="190"/>
      <c r="X308" s="190"/>
      <c r="Y308" s="190"/>
      <c r="Z308" s="190"/>
      <c r="AA308" s="191">
        <v>110181120</v>
      </c>
      <c r="AB308" s="191"/>
      <c r="AC308" s="191"/>
      <c r="AD308" s="191">
        <v>110085177.28</v>
      </c>
      <c r="AE308" s="191"/>
      <c r="AF308" s="192">
        <v>99.912922722150583</v>
      </c>
      <c r="AG308" s="192"/>
      <c r="AH308" s="192"/>
    </row>
    <row r="309" spans="2:34" ht="15" customHeight="1" x14ac:dyDescent="0.25">
      <c r="B309" s="5"/>
      <c r="C309" s="5"/>
      <c r="D309" s="5"/>
      <c r="E309" s="6"/>
      <c r="F309" s="189" t="s">
        <v>283</v>
      </c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90" t="s">
        <v>863</v>
      </c>
      <c r="T309" s="190"/>
      <c r="U309" s="190"/>
      <c r="V309" s="4" t="s">
        <v>304</v>
      </c>
      <c r="W309" s="190" t="s">
        <v>284</v>
      </c>
      <c r="X309" s="190"/>
      <c r="Y309" s="190"/>
      <c r="Z309" s="190"/>
      <c r="AA309" s="191">
        <v>2010120</v>
      </c>
      <c r="AB309" s="191"/>
      <c r="AC309" s="191"/>
      <c r="AD309" s="191">
        <v>2010050.77</v>
      </c>
      <c r="AE309" s="191"/>
      <c r="AF309" s="192">
        <v>99.996555927009339</v>
      </c>
      <c r="AG309" s="192"/>
      <c r="AH309" s="192"/>
    </row>
    <row r="310" spans="2:34" ht="15" customHeight="1" x14ac:dyDescent="0.25">
      <c r="B310" s="5"/>
      <c r="C310" s="5"/>
      <c r="D310" s="5"/>
      <c r="E310" s="6"/>
      <c r="F310" s="189" t="s">
        <v>305</v>
      </c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90" t="s">
        <v>863</v>
      </c>
      <c r="T310" s="190"/>
      <c r="U310" s="190"/>
      <c r="V310" s="4" t="s">
        <v>304</v>
      </c>
      <c r="W310" s="190" t="s">
        <v>306</v>
      </c>
      <c r="X310" s="190"/>
      <c r="Y310" s="190"/>
      <c r="Z310" s="190"/>
      <c r="AA310" s="191">
        <v>2010120</v>
      </c>
      <c r="AB310" s="191"/>
      <c r="AC310" s="191"/>
      <c r="AD310" s="191">
        <v>2010050.77</v>
      </c>
      <c r="AE310" s="191"/>
      <c r="AF310" s="192">
        <v>99.996555927009339</v>
      </c>
      <c r="AG310" s="192"/>
      <c r="AH310" s="192"/>
    </row>
    <row r="311" spans="2:34" ht="23.25" customHeight="1" x14ac:dyDescent="0.25">
      <c r="B311" s="5"/>
      <c r="C311" s="5"/>
      <c r="D311" s="5"/>
      <c r="E311" s="6"/>
      <c r="F311" s="6"/>
      <c r="G311" s="6"/>
      <c r="H311" s="189" t="s">
        <v>307</v>
      </c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90" t="s">
        <v>863</v>
      </c>
      <c r="T311" s="190"/>
      <c r="U311" s="190"/>
      <c r="V311" s="4" t="s">
        <v>304</v>
      </c>
      <c r="W311" s="190" t="s">
        <v>308</v>
      </c>
      <c r="X311" s="190"/>
      <c r="Y311" s="190"/>
      <c r="Z311" s="190"/>
      <c r="AA311" s="191">
        <v>2010120</v>
      </c>
      <c r="AB311" s="191"/>
      <c r="AC311" s="191"/>
      <c r="AD311" s="191">
        <v>2010050.77</v>
      </c>
      <c r="AE311" s="191"/>
      <c r="AF311" s="192">
        <v>99.996555927009339</v>
      </c>
      <c r="AG311" s="192"/>
      <c r="AH311" s="192"/>
    </row>
    <row r="312" spans="2:34" ht="45.75" customHeight="1" x14ac:dyDescent="0.25">
      <c r="B312" s="5"/>
      <c r="C312" s="5"/>
      <c r="D312" s="5"/>
      <c r="E312" s="5"/>
      <c r="F312" s="5"/>
      <c r="G312" s="5"/>
      <c r="H312" s="189" t="s">
        <v>309</v>
      </c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90" t="s">
        <v>863</v>
      </c>
      <c r="T312" s="190"/>
      <c r="U312" s="190"/>
      <c r="V312" s="4" t="s">
        <v>304</v>
      </c>
      <c r="W312" s="190" t="s">
        <v>310</v>
      </c>
      <c r="X312" s="190"/>
      <c r="Y312" s="190"/>
      <c r="Z312" s="190"/>
      <c r="AA312" s="191">
        <v>2010120</v>
      </c>
      <c r="AB312" s="191"/>
      <c r="AC312" s="191"/>
      <c r="AD312" s="191">
        <v>2010050.77</v>
      </c>
      <c r="AE312" s="191"/>
      <c r="AF312" s="192">
        <v>99.996555927009339</v>
      </c>
      <c r="AG312" s="192"/>
      <c r="AH312" s="192"/>
    </row>
    <row r="313" spans="2:34" ht="23.25" customHeight="1" x14ac:dyDescent="0.25">
      <c r="B313" s="5"/>
      <c r="C313" s="5"/>
      <c r="D313" s="5"/>
      <c r="E313" s="5"/>
      <c r="F313" s="5"/>
      <c r="G313" s="5"/>
      <c r="H313" s="5"/>
      <c r="I313" s="189" t="s">
        <v>29</v>
      </c>
      <c r="J313" s="189"/>
      <c r="K313" s="189"/>
      <c r="L313" s="189"/>
      <c r="M313" s="189"/>
      <c r="N313" s="189"/>
      <c r="O313" s="189"/>
      <c r="P313" s="189"/>
      <c r="Q313" s="189"/>
      <c r="R313" s="189"/>
      <c r="S313" s="190" t="s">
        <v>863</v>
      </c>
      <c r="T313" s="190"/>
      <c r="U313" s="190"/>
      <c r="V313" s="4" t="s">
        <v>304</v>
      </c>
      <c r="W313" s="190" t="s">
        <v>310</v>
      </c>
      <c r="X313" s="190"/>
      <c r="Y313" s="190" t="s">
        <v>30</v>
      </c>
      <c r="Z313" s="190"/>
      <c r="AA313" s="191">
        <v>2010120</v>
      </c>
      <c r="AB313" s="191"/>
      <c r="AC313" s="191"/>
      <c r="AD313" s="191">
        <v>2010050.77</v>
      </c>
      <c r="AE313" s="191"/>
      <c r="AF313" s="192">
        <v>99.996555927009339</v>
      </c>
      <c r="AG313" s="192"/>
      <c r="AH313" s="192"/>
    </row>
    <row r="314" spans="2:34" ht="23.25" customHeight="1" x14ac:dyDescent="0.25">
      <c r="B314" s="5"/>
      <c r="C314" s="5"/>
      <c r="D314" s="5"/>
      <c r="E314" s="5"/>
      <c r="F314" s="5"/>
      <c r="G314" s="5"/>
      <c r="H314" s="5"/>
      <c r="I314" s="6"/>
      <c r="J314" s="189" t="s">
        <v>31</v>
      </c>
      <c r="K314" s="189"/>
      <c r="L314" s="189"/>
      <c r="M314" s="189"/>
      <c r="N314" s="189"/>
      <c r="O314" s="189"/>
      <c r="P314" s="189"/>
      <c r="Q314" s="189"/>
      <c r="R314" s="189"/>
      <c r="S314" s="190" t="s">
        <v>863</v>
      </c>
      <c r="T314" s="190"/>
      <c r="U314" s="190"/>
      <c r="V314" s="4" t="s">
        <v>304</v>
      </c>
      <c r="W314" s="190" t="s">
        <v>310</v>
      </c>
      <c r="X314" s="190"/>
      <c r="Y314" s="190" t="s">
        <v>32</v>
      </c>
      <c r="Z314" s="190"/>
      <c r="AA314" s="191">
        <v>2010120</v>
      </c>
      <c r="AB314" s="191"/>
      <c r="AC314" s="191"/>
      <c r="AD314" s="191">
        <v>2010050.77</v>
      </c>
      <c r="AE314" s="191"/>
      <c r="AF314" s="192">
        <v>99.996555927009339</v>
      </c>
      <c r="AG314" s="192"/>
      <c r="AH314" s="192"/>
    </row>
    <row r="315" spans="2:34" ht="23.25" customHeight="1" x14ac:dyDescent="0.25">
      <c r="B315" s="5"/>
      <c r="C315" s="5"/>
      <c r="D315" s="5"/>
      <c r="E315" s="6"/>
      <c r="F315" s="189" t="s">
        <v>311</v>
      </c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90" t="s">
        <v>863</v>
      </c>
      <c r="T315" s="190"/>
      <c r="U315" s="190"/>
      <c r="V315" s="4" t="s">
        <v>304</v>
      </c>
      <c r="W315" s="190" t="s">
        <v>312</v>
      </c>
      <c r="X315" s="190"/>
      <c r="Y315" s="190"/>
      <c r="Z315" s="190"/>
      <c r="AA315" s="191">
        <v>108171000</v>
      </c>
      <c r="AB315" s="191"/>
      <c r="AC315" s="191"/>
      <c r="AD315" s="191">
        <v>108075126.51000001</v>
      </c>
      <c r="AE315" s="191"/>
      <c r="AF315" s="192">
        <v>99.911368583076793</v>
      </c>
      <c r="AG315" s="192"/>
      <c r="AH315" s="192"/>
    </row>
    <row r="316" spans="2:34" ht="15" customHeight="1" x14ac:dyDescent="0.25">
      <c r="B316" s="5"/>
      <c r="C316" s="5"/>
      <c r="D316" s="5"/>
      <c r="E316" s="6"/>
      <c r="F316" s="189" t="s">
        <v>313</v>
      </c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90" t="s">
        <v>863</v>
      </c>
      <c r="T316" s="190"/>
      <c r="U316" s="190"/>
      <c r="V316" s="4" t="s">
        <v>304</v>
      </c>
      <c r="W316" s="190" t="s">
        <v>314</v>
      </c>
      <c r="X316" s="190"/>
      <c r="Y316" s="190"/>
      <c r="Z316" s="190"/>
      <c r="AA316" s="191">
        <v>108171000</v>
      </c>
      <c r="AB316" s="191"/>
      <c r="AC316" s="191"/>
      <c r="AD316" s="191">
        <v>108075126.51000001</v>
      </c>
      <c r="AE316" s="191"/>
      <c r="AF316" s="192">
        <v>99.911368583076793</v>
      </c>
      <c r="AG316" s="192"/>
      <c r="AH316" s="192"/>
    </row>
    <row r="317" spans="2:34" ht="45.75" customHeight="1" x14ac:dyDescent="0.25">
      <c r="B317" s="5"/>
      <c r="C317" s="5"/>
      <c r="D317" s="5"/>
      <c r="E317" s="6"/>
      <c r="F317" s="6"/>
      <c r="G317" s="6"/>
      <c r="H317" s="189" t="s">
        <v>315</v>
      </c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90" t="s">
        <v>863</v>
      </c>
      <c r="T317" s="190"/>
      <c r="U317" s="190"/>
      <c r="V317" s="4" t="s">
        <v>304</v>
      </c>
      <c r="W317" s="190" t="s">
        <v>316</v>
      </c>
      <c r="X317" s="190"/>
      <c r="Y317" s="190"/>
      <c r="Z317" s="190"/>
      <c r="AA317" s="191">
        <v>108171000</v>
      </c>
      <c r="AB317" s="191"/>
      <c r="AC317" s="191"/>
      <c r="AD317" s="191">
        <v>108075126.51000001</v>
      </c>
      <c r="AE317" s="191"/>
      <c r="AF317" s="192">
        <v>99.911368583076793</v>
      </c>
      <c r="AG317" s="192"/>
      <c r="AH317" s="192"/>
    </row>
    <row r="318" spans="2:34" ht="34.5" customHeight="1" x14ac:dyDescent="0.25">
      <c r="B318" s="5"/>
      <c r="C318" s="5"/>
      <c r="D318" s="5"/>
      <c r="E318" s="5"/>
      <c r="F318" s="5"/>
      <c r="G318" s="5"/>
      <c r="H318" s="189" t="s">
        <v>317</v>
      </c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90" t="s">
        <v>863</v>
      </c>
      <c r="T318" s="190"/>
      <c r="U318" s="190"/>
      <c r="V318" s="4" t="s">
        <v>304</v>
      </c>
      <c r="W318" s="190" t="s">
        <v>318</v>
      </c>
      <c r="X318" s="190"/>
      <c r="Y318" s="190"/>
      <c r="Z318" s="190"/>
      <c r="AA318" s="191">
        <v>108171000</v>
      </c>
      <c r="AB318" s="191"/>
      <c r="AC318" s="191"/>
      <c r="AD318" s="191">
        <v>108075126.51000001</v>
      </c>
      <c r="AE318" s="191"/>
      <c r="AF318" s="192">
        <v>99.911368583076793</v>
      </c>
      <c r="AG318" s="192"/>
      <c r="AH318" s="192"/>
    </row>
    <row r="319" spans="2:34" ht="23.25" customHeight="1" x14ac:dyDescent="0.25">
      <c r="B319" s="5"/>
      <c r="C319" s="5"/>
      <c r="D319" s="5"/>
      <c r="E319" s="5"/>
      <c r="F319" s="5"/>
      <c r="G319" s="5"/>
      <c r="H319" s="5"/>
      <c r="I319" s="189" t="s">
        <v>29</v>
      </c>
      <c r="J319" s="189"/>
      <c r="K319" s="189"/>
      <c r="L319" s="189"/>
      <c r="M319" s="189"/>
      <c r="N319" s="189"/>
      <c r="O319" s="189"/>
      <c r="P319" s="189"/>
      <c r="Q319" s="189"/>
      <c r="R319" s="189"/>
      <c r="S319" s="190" t="s">
        <v>863</v>
      </c>
      <c r="T319" s="190"/>
      <c r="U319" s="190"/>
      <c r="V319" s="4" t="s">
        <v>304</v>
      </c>
      <c r="W319" s="190" t="s">
        <v>318</v>
      </c>
      <c r="X319" s="190"/>
      <c r="Y319" s="190" t="s">
        <v>30</v>
      </c>
      <c r="Z319" s="190"/>
      <c r="AA319" s="191">
        <v>108171000</v>
      </c>
      <c r="AB319" s="191"/>
      <c r="AC319" s="191"/>
      <c r="AD319" s="191">
        <v>108075126.51000001</v>
      </c>
      <c r="AE319" s="191"/>
      <c r="AF319" s="192">
        <v>99.911368583076793</v>
      </c>
      <c r="AG319" s="192"/>
      <c r="AH319" s="192"/>
    </row>
    <row r="320" spans="2:34" ht="23.25" customHeight="1" x14ac:dyDescent="0.25">
      <c r="B320" s="5"/>
      <c r="C320" s="5"/>
      <c r="D320" s="5"/>
      <c r="E320" s="5"/>
      <c r="F320" s="5"/>
      <c r="G320" s="5"/>
      <c r="H320" s="5"/>
      <c r="I320" s="6"/>
      <c r="J320" s="189" t="s">
        <v>31</v>
      </c>
      <c r="K320" s="189"/>
      <c r="L320" s="189"/>
      <c r="M320" s="189"/>
      <c r="N320" s="189"/>
      <c r="O320" s="189"/>
      <c r="P320" s="189"/>
      <c r="Q320" s="189"/>
      <c r="R320" s="189"/>
      <c r="S320" s="190" t="s">
        <v>863</v>
      </c>
      <c r="T320" s="190"/>
      <c r="U320" s="190"/>
      <c r="V320" s="4" t="s">
        <v>304</v>
      </c>
      <c r="W320" s="190" t="s">
        <v>318</v>
      </c>
      <c r="X320" s="190"/>
      <c r="Y320" s="190" t="s">
        <v>32</v>
      </c>
      <c r="Z320" s="190"/>
      <c r="AA320" s="191">
        <v>108171000</v>
      </c>
      <c r="AB320" s="191"/>
      <c r="AC320" s="191"/>
      <c r="AD320" s="191">
        <v>108075126.51000001</v>
      </c>
      <c r="AE320" s="191"/>
      <c r="AF320" s="192">
        <v>99.911368583076793</v>
      </c>
      <c r="AG320" s="192"/>
      <c r="AH320" s="192"/>
    </row>
    <row r="321" spans="2:34" ht="15" customHeight="1" x14ac:dyDescent="0.25">
      <c r="B321" s="5"/>
      <c r="C321" s="5"/>
      <c r="D321" s="189" t="s">
        <v>319</v>
      </c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90" t="s">
        <v>863</v>
      </c>
      <c r="T321" s="190"/>
      <c r="U321" s="190"/>
      <c r="V321" s="4" t="s">
        <v>320</v>
      </c>
      <c r="W321" s="190"/>
      <c r="X321" s="190"/>
      <c r="Y321" s="190"/>
      <c r="Z321" s="190"/>
      <c r="AA321" s="191">
        <v>456917969.99000001</v>
      </c>
      <c r="AB321" s="191"/>
      <c r="AC321" s="191"/>
      <c r="AD321" s="191">
        <v>426770976.61000001</v>
      </c>
      <c r="AE321" s="191"/>
      <c r="AF321" s="192">
        <v>93.402099422646955</v>
      </c>
      <c r="AG321" s="192"/>
      <c r="AH321" s="192"/>
    </row>
    <row r="322" spans="2:34" ht="23.25" customHeight="1" x14ac:dyDescent="0.25">
      <c r="B322" s="5"/>
      <c r="C322" s="5"/>
      <c r="D322" s="5"/>
      <c r="E322" s="6"/>
      <c r="F322" s="189" t="s">
        <v>311</v>
      </c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90" t="s">
        <v>863</v>
      </c>
      <c r="T322" s="190"/>
      <c r="U322" s="190"/>
      <c r="V322" s="4" t="s">
        <v>320</v>
      </c>
      <c r="W322" s="190" t="s">
        <v>312</v>
      </c>
      <c r="X322" s="190"/>
      <c r="Y322" s="190"/>
      <c r="Z322" s="190"/>
      <c r="AA322" s="191">
        <v>413763000</v>
      </c>
      <c r="AB322" s="191"/>
      <c r="AC322" s="191"/>
      <c r="AD322" s="191">
        <v>389185163.38</v>
      </c>
      <c r="AE322" s="191"/>
      <c r="AF322" s="192">
        <v>94.059924009638365</v>
      </c>
      <c r="AG322" s="192"/>
      <c r="AH322" s="192"/>
    </row>
    <row r="323" spans="2:34" ht="15" customHeight="1" x14ac:dyDescent="0.25">
      <c r="B323" s="5"/>
      <c r="C323" s="5"/>
      <c r="D323" s="5"/>
      <c r="E323" s="6"/>
      <c r="F323" s="189" t="s">
        <v>321</v>
      </c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90" t="s">
        <v>863</v>
      </c>
      <c r="T323" s="190"/>
      <c r="U323" s="190"/>
      <c r="V323" s="4" t="s">
        <v>320</v>
      </c>
      <c r="W323" s="190" t="s">
        <v>322</v>
      </c>
      <c r="X323" s="190"/>
      <c r="Y323" s="190"/>
      <c r="Z323" s="190"/>
      <c r="AA323" s="191">
        <v>413763000</v>
      </c>
      <c r="AB323" s="191"/>
      <c r="AC323" s="191"/>
      <c r="AD323" s="191">
        <v>389185163.38</v>
      </c>
      <c r="AE323" s="191"/>
      <c r="AF323" s="192">
        <v>94.059924009638365</v>
      </c>
      <c r="AG323" s="192"/>
      <c r="AH323" s="192"/>
    </row>
    <row r="324" spans="2:34" ht="23.25" customHeight="1" x14ac:dyDescent="0.25">
      <c r="B324" s="5"/>
      <c r="C324" s="5"/>
      <c r="D324" s="5"/>
      <c r="E324" s="6"/>
      <c r="F324" s="6"/>
      <c r="G324" s="6"/>
      <c r="H324" s="189" t="s">
        <v>323</v>
      </c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90" t="s">
        <v>863</v>
      </c>
      <c r="T324" s="190"/>
      <c r="U324" s="190"/>
      <c r="V324" s="4" t="s">
        <v>320</v>
      </c>
      <c r="W324" s="190" t="s">
        <v>324</v>
      </c>
      <c r="X324" s="190"/>
      <c r="Y324" s="190"/>
      <c r="Z324" s="190"/>
      <c r="AA324" s="191">
        <v>413763000</v>
      </c>
      <c r="AB324" s="191"/>
      <c r="AC324" s="191"/>
      <c r="AD324" s="191">
        <v>389185163.38</v>
      </c>
      <c r="AE324" s="191"/>
      <c r="AF324" s="192">
        <v>94.059924009638365</v>
      </c>
      <c r="AG324" s="192"/>
      <c r="AH324" s="192"/>
    </row>
    <row r="325" spans="2:34" ht="23.25" customHeight="1" x14ac:dyDescent="0.25">
      <c r="B325" s="5"/>
      <c r="C325" s="5"/>
      <c r="D325" s="5"/>
      <c r="E325" s="5"/>
      <c r="F325" s="5"/>
      <c r="G325" s="5"/>
      <c r="H325" s="189" t="s">
        <v>325</v>
      </c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90" t="s">
        <v>863</v>
      </c>
      <c r="T325" s="190"/>
      <c r="U325" s="190"/>
      <c r="V325" s="4" t="s">
        <v>320</v>
      </c>
      <c r="W325" s="190" t="s">
        <v>326</v>
      </c>
      <c r="X325" s="190"/>
      <c r="Y325" s="190"/>
      <c r="Z325" s="190"/>
      <c r="AA325" s="191">
        <v>157823000</v>
      </c>
      <c r="AB325" s="191"/>
      <c r="AC325" s="191"/>
      <c r="AD325" s="191">
        <v>157741176.78</v>
      </c>
      <c r="AE325" s="191"/>
      <c r="AF325" s="192">
        <v>99.948155072454583</v>
      </c>
      <c r="AG325" s="192"/>
      <c r="AH325" s="192"/>
    </row>
    <row r="326" spans="2:34" ht="23.25" customHeight="1" x14ac:dyDescent="0.25">
      <c r="B326" s="5"/>
      <c r="C326" s="5"/>
      <c r="D326" s="5"/>
      <c r="E326" s="5"/>
      <c r="F326" s="5"/>
      <c r="G326" s="5"/>
      <c r="H326" s="5"/>
      <c r="I326" s="189" t="s">
        <v>29</v>
      </c>
      <c r="J326" s="189"/>
      <c r="K326" s="189"/>
      <c r="L326" s="189"/>
      <c r="M326" s="189"/>
      <c r="N326" s="189"/>
      <c r="O326" s="189"/>
      <c r="P326" s="189"/>
      <c r="Q326" s="189"/>
      <c r="R326" s="189"/>
      <c r="S326" s="190" t="s">
        <v>863</v>
      </c>
      <c r="T326" s="190"/>
      <c r="U326" s="190"/>
      <c r="V326" s="4" t="s">
        <v>320</v>
      </c>
      <c r="W326" s="190" t="s">
        <v>326</v>
      </c>
      <c r="X326" s="190"/>
      <c r="Y326" s="190" t="s">
        <v>30</v>
      </c>
      <c r="Z326" s="190"/>
      <c r="AA326" s="191">
        <v>157823000</v>
      </c>
      <c r="AB326" s="191"/>
      <c r="AC326" s="191"/>
      <c r="AD326" s="191">
        <v>157741176.78</v>
      </c>
      <c r="AE326" s="191"/>
      <c r="AF326" s="192">
        <v>99.948155072454583</v>
      </c>
      <c r="AG326" s="192"/>
      <c r="AH326" s="192"/>
    </row>
    <row r="327" spans="2:34" ht="23.25" customHeight="1" x14ac:dyDescent="0.25">
      <c r="B327" s="5"/>
      <c r="C327" s="5"/>
      <c r="D327" s="5"/>
      <c r="E327" s="5"/>
      <c r="F327" s="5"/>
      <c r="G327" s="5"/>
      <c r="H327" s="5"/>
      <c r="I327" s="6"/>
      <c r="J327" s="189" t="s">
        <v>31</v>
      </c>
      <c r="K327" s="189"/>
      <c r="L327" s="189"/>
      <c r="M327" s="189"/>
      <c r="N327" s="189"/>
      <c r="O327" s="189"/>
      <c r="P327" s="189"/>
      <c r="Q327" s="189"/>
      <c r="R327" s="189"/>
      <c r="S327" s="190" t="s">
        <v>863</v>
      </c>
      <c r="T327" s="190"/>
      <c r="U327" s="190"/>
      <c r="V327" s="4" t="s">
        <v>320</v>
      </c>
      <c r="W327" s="190" t="s">
        <v>326</v>
      </c>
      <c r="X327" s="190"/>
      <c r="Y327" s="190" t="s">
        <v>32</v>
      </c>
      <c r="Z327" s="190"/>
      <c r="AA327" s="191">
        <v>157823000</v>
      </c>
      <c r="AB327" s="191"/>
      <c r="AC327" s="191"/>
      <c r="AD327" s="191">
        <v>157741176.78</v>
      </c>
      <c r="AE327" s="191"/>
      <c r="AF327" s="192">
        <v>99.948155072454583</v>
      </c>
      <c r="AG327" s="192"/>
      <c r="AH327" s="192"/>
    </row>
    <row r="328" spans="2:34" ht="15" customHeight="1" x14ac:dyDescent="0.25">
      <c r="B328" s="5"/>
      <c r="C328" s="5"/>
      <c r="D328" s="5"/>
      <c r="E328" s="5"/>
      <c r="F328" s="5"/>
      <c r="G328" s="5"/>
      <c r="H328" s="189" t="s">
        <v>327</v>
      </c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90" t="s">
        <v>863</v>
      </c>
      <c r="T328" s="190"/>
      <c r="U328" s="190"/>
      <c r="V328" s="4" t="s">
        <v>320</v>
      </c>
      <c r="W328" s="190" t="s">
        <v>328</v>
      </c>
      <c r="X328" s="190"/>
      <c r="Y328" s="190"/>
      <c r="Z328" s="190"/>
      <c r="AA328" s="191">
        <v>24450000</v>
      </c>
      <c r="AB328" s="191"/>
      <c r="AC328" s="191"/>
      <c r="AD328" s="191">
        <v>13851768.51</v>
      </c>
      <c r="AE328" s="191"/>
      <c r="AF328" s="192">
        <v>56.653449938650304</v>
      </c>
      <c r="AG328" s="192"/>
      <c r="AH328" s="192"/>
    </row>
    <row r="329" spans="2:34" ht="23.25" customHeight="1" x14ac:dyDescent="0.25">
      <c r="B329" s="5"/>
      <c r="C329" s="5"/>
      <c r="D329" s="5"/>
      <c r="E329" s="5"/>
      <c r="F329" s="5"/>
      <c r="G329" s="5"/>
      <c r="H329" s="5"/>
      <c r="I329" s="189" t="s">
        <v>29</v>
      </c>
      <c r="J329" s="189"/>
      <c r="K329" s="189"/>
      <c r="L329" s="189"/>
      <c r="M329" s="189"/>
      <c r="N329" s="189"/>
      <c r="O329" s="189"/>
      <c r="P329" s="189"/>
      <c r="Q329" s="189"/>
      <c r="R329" s="189"/>
      <c r="S329" s="190" t="s">
        <v>863</v>
      </c>
      <c r="T329" s="190"/>
      <c r="U329" s="190"/>
      <c r="V329" s="4" t="s">
        <v>320</v>
      </c>
      <c r="W329" s="190" t="s">
        <v>328</v>
      </c>
      <c r="X329" s="190"/>
      <c r="Y329" s="190" t="s">
        <v>30</v>
      </c>
      <c r="Z329" s="190"/>
      <c r="AA329" s="191">
        <v>24450000</v>
      </c>
      <c r="AB329" s="191"/>
      <c r="AC329" s="191"/>
      <c r="AD329" s="191">
        <v>13851768.51</v>
      </c>
      <c r="AE329" s="191"/>
      <c r="AF329" s="192">
        <v>56.653449938650304</v>
      </c>
      <c r="AG329" s="192"/>
      <c r="AH329" s="192"/>
    </row>
    <row r="330" spans="2:34" ht="23.25" customHeight="1" x14ac:dyDescent="0.25">
      <c r="B330" s="5"/>
      <c r="C330" s="5"/>
      <c r="D330" s="5"/>
      <c r="E330" s="5"/>
      <c r="F330" s="5"/>
      <c r="G330" s="5"/>
      <c r="H330" s="5"/>
      <c r="I330" s="6"/>
      <c r="J330" s="189" t="s">
        <v>31</v>
      </c>
      <c r="K330" s="189"/>
      <c r="L330" s="189"/>
      <c r="M330" s="189"/>
      <c r="N330" s="189"/>
      <c r="O330" s="189"/>
      <c r="P330" s="189"/>
      <c r="Q330" s="189"/>
      <c r="R330" s="189"/>
      <c r="S330" s="190" t="s">
        <v>863</v>
      </c>
      <c r="T330" s="190"/>
      <c r="U330" s="190"/>
      <c r="V330" s="4" t="s">
        <v>320</v>
      </c>
      <c r="W330" s="190" t="s">
        <v>328</v>
      </c>
      <c r="X330" s="190"/>
      <c r="Y330" s="190" t="s">
        <v>32</v>
      </c>
      <c r="Z330" s="190"/>
      <c r="AA330" s="191">
        <v>24450000</v>
      </c>
      <c r="AB330" s="191"/>
      <c r="AC330" s="191"/>
      <c r="AD330" s="191">
        <v>13851768.51</v>
      </c>
      <c r="AE330" s="191"/>
      <c r="AF330" s="192">
        <v>56.653449938650304</v>
      </c>
      <c r="AG330" s="192"/>
      <c r="AH330" s="192"/>
    </row>
    <row r="331" spans="2:34" ht="34.5" customHeight="1" x14ac:dyDescent="0.25">
      <c r="B331" s="5"/>
      <c r="C331" s="5"/>
      <c r="D331" s="5"/>
      <c r="E331" s="5"/>
      <c r="F331" s="5"/>
      <c r="G331" s="5"/>
      <c r="H331" s="189" t="s">
        <v>329</v>
      </c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90" t="s">
        <v>863</v>
      </c>
      <c r="T331" s="190"/>
      <c r="U331" s="190"/>
      <c r="V331" s="4" t="s">
        <v>320</v>
      </c>
      <c r="W331" s="190" t="s">
        <v>330</v>
      </c>
      <c r="X331" s="190"/>
      <c r="Y331" s="190"/>
      <c r="Z331" s="190"/>
      <c r="AA331" s="191">
        <v>6514990</v>
      </c>
      <c r="AB331" s="191"/>
      <c r="AC331" s="191"/>
      <c r="AD331" s="191">
        <v>3394773.36</v>
      </c>
      <c r="AE331" s="191"/>
      <c r="AF331" s="192">
        <v>52.107115436861761</v>
      </c>
      <c r="AG331" s="192"/>
      <c r="AH331" s="192"/>
    </row>
    <row r="332" spans="2:34" ht="23.25" customHeight="1" x14ac:dyDescent="0.25">
      <c r="B332" s="5"/>
      <c r="C332" s="5"/>
      <c r="D332" s="5"/>
      <c r="E332" s="5"/>
      <c r="F332" s="5"/>
      <c r="G332" s="5"/>
      <c r="H332" s="5"/>
      <c r="I332" s="189" t="s">
        <v>29</v>
      </c>
      <c r="J332" s="189"/>
      <c r="K332" s="189"/>
      <c r="L332" s="189"/>
      <c r="M332" s="189"/>
      <c r="N332" s="189"/>
      <c r="O332" s="189"/>
      <c r="P332" s="189"/>
      <c r="Q332" s="189"/>
      <c r="R332" s="189"/>
      <c r="S332" s="190" t="s">
        <v>863</v>
      </c>
      <c r="T332" s="190"/>
      <c r="U332" s="190"/>
      <c r="V332" s="4" t="s">
        <v>320</v>
      </c>
      <c r="W332" s="190" t="s">
        <v>330</v>
      </c>
      <c r="X332" s="190"/>
      <c r="Y332" s="190" t="s">
        <v>30</v>
      </c>
      <c r="Z332" s="190"/>
      <c r="AA332" s="191">
        <v>6514990</v>
      </c>
      <c r="AB332" s="191"/>
      <c r="AC332" s="191"/>
      <c r="AD332" s="191">
        <v>3394773.36</v>
      </c>
      <c r="AE332" s="191"/>
      <c r="AF332" s="192">
        <v>52.107115436861761</v>
      </c>
      <c r="AG332" s="192"/>
      <c r="AH332" s="192"/>
    </row>
    <row r="333" spans="2:34" ht="23.25" customHeight="1" x14ac:dyDescent="0.25">
      <c r="B333" s="5"/>
      <c r="C333" s="5"/>
      <c r="D333" s="5"/>
      <c r="E333" s="5"/>
      <c r="F333" s="5"/>
      <c r="G333" s="5"/>
      <c r="H333" s="5"/>
      <c r="I333" s="6"/>
      <c r="J333" s="189" t="s">
        <v>31</v>
      </c>
      <c r="K333" s="189"/>
      <c r="L333" s="189"/>
      <c r="M333" s="189"/>
      <c r="N333" s="189"/>
      <c r="O333" s="189"/>
      <c r="P333" s="189"/>
      <c r="Q333" s="189"/>
      <c r="R333" s="189"/>
      <c r="S333" s="190" t="s">
        <v>863</v>
      </c>
      <c r="T333" s="190"/>
      <c r="U333" s="190"/>
      <c r="V333" s="4" t="s">
        <v>320</v>
      </c>
      <c r="W333" s="190" t="s">
        <v>330</v>
      </c>
      <c r="X333" s="190"/>
      <c r="Y333" s="190" t="s">
        <v>32</v>
      </c>
      <c r="Z333" s="190"/>
      <c r="AA333" s="191">
        <v>6514990</v>
      </c>
      <c r="AB333" s="191"/>
      <c r="AC333" s="191"/>
      <c r="AD333" s="191">
        <v>3394773.36</v>
      </c>
      <c r="AE333" s="191"/>
      <c r="AF333" s="192">
        <v>52.107115436861761</v>
      </c>
      <c r="AG333" s="192"/>
      <c r="AH333" s="192"/>
    </row>
    <row r="334" spans="2:34" ht="45.75" customHeight="1" x14ac:dyDescent="0.25">
      <c r="B334" s="5"/>
      <c r="C334" s="5"/>
      <c r="D334" s="5"/>
      <c r="E334" s="5"/>
      <c r="F334" s="5"/>
      <c r="G334" s="5"/>
      <c r="H334" s="189" t="s">
        <v>331</v>
      </c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90" t="s">
        <v>863</v>
      </c>
      <c r="T334" s="190"/>
      <c r="U334" s="190"/>
      <c r="V334" s="4" t="s">
        <v>320</v>
      </c>
      <c r="W334" s="190" t="s">
        <v>332</v>
      </c>
      <c r="X334" s="190"/>
      <c r="Y334" s="190"/>
      <c r="Z334" s="190"/>
      <c r="AA334" s="191">
        <v>7075000</v>
      </c>
      <c r="AB334" s="191"/>
      <c r="AC334" s="191"/>
      <c r="AD334" s="191">
        <v>6678917.9100000001</v>
      </c>
      <c r="AE334" s="191"/>
      <c r="AF334" s="192">
        <v>94.401666572438174</v>
      </c>
      <c r="AG334" s="192"/>
      <c r="AH334" s="192"/>
    </row>
    <row r="335" spans="2:34" ht="23.25" customHeight="1" x14ac:dyDescent="0.25">
      <c r="B335" s="5"/>
      <c r="C335" s="5"/>
      <c r="D335" s="5"/>
      <c r="E335" s="5"/>
      <c r="F335" s="5"/>
      <c r="G335" s="5"/>
      <c r="H335" s="5"/>
      <c r="I335" s="189" t="s">
        <v>29</v>
      </c>
      <c r="J335" s="189"/>
      <c r="K335" s="189"/>
      <c r="L335" s="189"/>
      <c r="M335" s="189"/>
      <c r="N335" s="189"/>
      <c r="O335" s="189"/>
      <c r="P335" s="189"/>
      <c r="Q335" s="189"/>
      <c r="R335" s="189"/>
      <c r="S335" s="190" t="s">
        <v>863</v>
      </c>
      <c r="T335" s="190"/>
      <c r="U335" s="190"/>
      <c r="V335" s="4" t="s">
        <v>320</v>
      </c>
      <c r="W335" s="190" t="s">
        <v>332</v>
      </c>
      <c r="X335" s="190"/>
      <c r="Y335" s="190" t="s">
        <v>30</v>
      </c>
      <c r="Z335" s="190"/>
      <c r="AA335" s="191">
        <v>7075000</v>
      </c>
      <c r="AB335" s="191"/>
      <c r="AC335" s="191"/>
      <c r="AD335" s="191">
        <v>6678917.9100000001</v>
      </c>
      <c r="AE335" s="191"/>
      <c r="AF335" s="192">
        <v>94.401666572438174</v>
      </c>
      <c r="AG335" s="192"/>
      <c r="AH335" s="192"/>
    </row>
    <row r="336" spans="2:34" ht="23.25" customHeight="1" x14ac:dyDescent="0.25">
      <c r="B336" s="5"/>
      <c r="C336" s="5"/>
      <c r="D336" s="5"/>
      <c r="E336" s="5"/>
      <c r="F336" s="5"/>
      <c r="G336" s="5"/>
      <c r="H336" s="5"/>
      <c r="I336" s="6"/>
      <c r="J336" s="189" t="s">
        <v>31</v>
      </c>
      <c r="K336" s="189"/>
      <c r="L336" s="189"/>
      <c r="M336" s="189"/>
      <c r="N336" s="189"/>
      <c r="O336" s="189"/>
      <c r="P336" s="189"/>
      <c r="Q336" s="189"/>
      <c r="R336" s="189"/>
      <c r="S336" s="190" t="s">
        <v>863</v>
      </c>
      <c r="T336" s="190"/>
      <c r="U336" s="190"/>
      <c r="V336" s="4" t="s">
        <v>320</v>
      </c>
      <c r="W336" s="190" t="s">
        <v>332</v>
      </c>
      <c r="X336" s="190"/>
      <c r="Y336" s="190" t="s">
        <v>32</v>
      </c>
      <c r="Z336" s="190"/>
      <c r="AA336" s="191">
        <v>7075000</v>
      </c>
      <c r="AB336" s="191"/>
      <c r="AC336" s="191"/>
      <c r="AD336" s="191">
        <v>6678917.9100000001</v>
      </c>
      <c r="AE336" s="191"/>
      <c r="AF336" s="192">
        <v>94.401666572438174</v>
      </c>
      <c r="AG336" s="192"/>
      <c r="AH336" s="192"/>
    </row>
    <row r="337" spans="2:34" ht="23.25" customHeight="1" x14ac:dyDescent="0.25">
      <c r="B337" s="5"/>
      <c r="C337" s="5"/>
      <c r="D337" s="5"/>
      <c r="E337" s="5"/>
      <c r="F337" s="5"/>
      <c r="G337" s="5"/>
      <c r="H337" s="189" t="s">
        <v>333</v>
      </c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90" t="s">
        <v>863</v>
      </c>
      <c r="T337" s="190"/>
      <c r="U337" s="190"/>
      <c r="V337" s="4" t="s">
        <v>320</v>
      </c>
      <c r="W337" s="190" t="s">
        <v>334</v>
      </c>
      <c r="X337" s="190"/>
      <c r="Y337" s="190"/>
      <c r="Z337" s="190"/>
      <c r="AA337" s="191">
        <v>217900010</v>
      </c>
      <c r="AB337" s="191"/>
      <c r="AC337" s="191"/>
      <c r="AD337" s="191">
        <v>207518526.81999999</v>
      </c>
      <c r="AE337" s="191"/>
      <c r="AF337" s="192">
        <v>95.235666496756934</v>
      </c>
      <c r="AG337" s="192"/>
      <c r="AH337" s="192"/>
    </row>
    <row r="338" spans="2:34" ht="23.25" customHeight="1" x14ac:dyDescent="0.25">
      <c r="B338" s="5"/>
      <c r="C338" s="5"/>
      <c r="D338" s="5"/>
      <c r="E338" s="5"/>
      <c r="F338" s="5"/>
      <c r="G338" s="5"/>
      <c r="H338" s="5"/>
      <c r="I338" s="189" t="s">
        <v>29</v>
      </c>
      <c r="J338" s="189"/>
      <c r="K338" s="189"/>
      <c r="L338" s="189"/>
      <c r="M338" s="189"/>
      <c r="N338" s="189"/>
      <c r="O338" s="189"/>
      <c r="P338" s="189"/>
      <c r="Q338" s="189"/>
      <c r="R338" s="189"/>
      <c r="S338" s="190" t="s">
        <v>863</v>
      </c>
      <c r="T338" s="190"/>
      <c r="U338" s="190"/>
      <c r="V338" s="4" t="s">
        <v>320</v>
      </c>
      <c r="W338" s="190" t="s">
        <v>334</v>
      </c>
      <c r="X338" s="190"/>
      <c r="Y338" s="190" t="s">
        <v>30</v>
      </c>
      <c r="Z338" s="190"/>
      <c r="AA338" s="191">
        <v>217900010</v>
      </c>
      <c r="AB338" s="191"/>
      <c r="AC338" s="191"/>
      <c r="AD338" s="191">
        <v>207518526.81999999</v>
      </c>
      <c r="AE338" s="191"/>
      <c r="AF338" s="192">
        <v>95.235666496756934</v>
      </c>
      <c r="AG338" s="192"/>
      <c r="AH338" s="192"/>
    </row>
    <row r="339" spans="2:34" ht="23.25" customHeight="1" x14ac:dyDescent="0.25">
      <c r="B339" s="5"/>
      <c r="C339" s="5"/>
      <c r="D339" s="5"/>
      <c r="E339" s="5"/>
      <c r="F339" s="5"/>
      <c r="G339" s="5"/>
      <c r="H339" s="5"/>
      <c r="I339" s="6"/>
      <c r="J339" s="189" t="s">
        <v>31</v>
      </c>
      <c r="K339" s="189"/>
      <c r="L339" s="189"/>
      <c r="M339" s="189"/>
      <c r="N339" s="189"/>
      <c r="O339" s="189"/>
      <c r="P339" s="189"/>
      <c r="Q339" s="189"/>
      <c r="R339" s="189"/>
      <c r="S339" s="190" t="s">
        <v>863</v>
      </c>
      <c r="T339" s="190"/>
      <c r="U339" s="190"/>
      <c r="V339" s="4" t="s">
        <v>320</v>
      </c>
      <c r="W339" s="190" t="s">
        <v>334</v>
      </c>
      <c r="X339" s="190"/>
      <c r="Y339" s="190" t="s">
        <v>32</v>
      </c>
      <c r="Z339" s="190"/>
      <c r="AA339" s="191">
        <v>217900010</v>
      </c>
      <c r="AB339" s="191"/>
      <c r="AC339" s="191"/>
      <c r="AD339" s="191">
        <v>207518526.81999999</v>
      </c>
      <c r="AE339" s="191"/>
      <c r="AF339" s="192">
        <v>95.235666496756934</v>
      </c>
      <c r="AG339" s="192"/>
      <c r="AH339" s="192"/>
    </row>
    <row r="340" spans="2:34" ht="23.25" customHeight="1" x14ac:dyDescent="0.25">
      <c r="B340" s="5"/>
      <c r="C340" s="5"/>
      <c r="D340" s="5"/>
      <c r="E340" s="6"/>
      <c r="F340" s="189" t="s">
        <v>335</v>
      </c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90" t="s">
        <v>863</v>
      </c>
      <c r="T340" s="190"/>
      <c r="U340" s="190"/>
      <c r="V340" s="4" t="s">
        <v>320</v>
      </c>
      <c r="W340" s="190" t="s">
        <v>336</v>
      </c>
      <c r="X340" s="190"/>
      <c r="Y340" s="190"/>
      <c r="Z340" s="190"/>
      <c r="AA340" s="191">
        <v>43154969.990000002</v>
      </c>
      <c r="AB340" s="191"/>
      <c r="AC340" s="191"/>
      <c r="AD340" s="191">
        <v>37585813.229999997</v>
      </c>
      <c r="AE340" s="191"/>
      <c r="AF340" s="192">
        <v>87.094981733759738</v>
      </c>
      <c r="AG340" s="192"/>
      <c r="AH340" s="192"/>
    </row>
    <row r="341" spans="2:34" ht="15" customHeight="1" x14ac:dyDescent="0.25">
      <c r="B341" s="5"/>
      <c r="C341" s="5"/>
      <c r="D341" s="5"/>
      <c r="E341" s="6"/>
      <c r="F341" s="189" t="s">
        <v>337</v>
      </c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90" t="s">
        <v>863</v>
      </c>
      <c r="T341" s="190"/>
      <c r="U341" s="190"/>
      <c r="V341" s="4" t="s">
        <v>320</v>
      </c>
      <c r="W341" s="190" t="s">
        <v>338</v>
      </c>
      <c r="X341" s="190"/>
      <c r="Y341" s="190"/>
      <c r="Z341" s="190"/>
      <c r="AA341" s="191">
        <v>32442082.09</v>
      </c>
      <c r="AB341" s="191"/>
      <c r="AC341" s="191"/>
      <c r="AD341" s="191">
        <v>28043894.84</v>
      </c>
      <c r="AE341" s="191"/>
      <c r="AF341" s="192">
        <v>86.442956288074669</v>
      </c>
      <c r="AG341" s="192"/>
      <c r="AH341" s="192"/>
    </row>
    <row r="342" spans="2:34" ht="23.25" customHeight="1" x14ac:dyDescent="0.25">
      <c r="B342" s="5"/>
      <c r="C342" s="5"/>
      <c r="D342" s="5"/>
      <c r="E342" s="6"/>
      <c r="F342" s="6"/>
      <c r="G342" s="6"/>
      <c r="H342" s="189" t="s">
        <v>339</v>
      </c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90" t="s">
        <v>863</v>
      </c>
      <c r="T342" s="190"/>
      <c r="U342" s="190"/>
      <c r="V342" s="4" t="s">
        <v>320</v>
      </c>
      <c r="W342" s="190" t="s">
        <v>340</v>
      </c>
      <c r="X342" s="190"/>
      <c r="Y342" s="190"/>
      <c r="Z342" s="190"/>
      <c r="AA342" s="191">
        <v>8524182.0899999999</v>
      </c>
      <c r="AB342" s="191"/>
      <c r="AC342" s="191"/>
      <c r="AD342" s="191">
        <v>7584143.2699999996</v>
      </c>
      <c r="AE342" s="191"/>
      <c r="AF342" s="192">
        <v>88.972093626404444</v>
      </c>
      <c r="AG342" s="192"/>
      <c r="AH342" s="192"/>
    </row>
    <row r="343" spans="2:34" ht="15" customHeight="1" x14ac:dyDescent="0.25">
      <c r="B343" s="5"/>
      <c r="C343" s="5"/>
      <c r="D343" s="5"/>
      <c r="E343" s="5"/>
      <c r="F343" s="5"/>
      <c r="G343" s="5"/>
      <c r="H343" s="189" t="s">
        <v>341</v>
      </c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90" t="s">
        <v>863</v>
      </c>
      <c r="T343" s="190"/>
      <c r="U343" s="190"/>
      <c r="V343" s="4" t="s">
        <v>320</v>
      </c>
      <c r="W343" s="190" t="s">
        <v>342</v>
      </c>
      <c r="X343" s="190"/>
      <c r="Y343" s="190"/>
      <c r="Z343" s="190"/>
      <c r="AA343" s="191">
        <v>2980002.09</v>
      </c>
      <c r="AB343" s="191"/>
      <c r="AC343" s="191"/>
      <c r="AD343" s="191">
        <v>2403015.71</v>
      </c>
      <c r="AE343" s="191"/>
      <c r="AF343" s="192">
        <v>80.638054518948337</v>
      </c>
      <c r="AG343" s="192"/>
      <c r="AH343" s="192"/>
    </row>
    <row r="344" spans="2:34" ht="23.25" customHeight="1" x14ac:dyDescent="0.25">
      <c r="B344" s="5"/>
      <c r="C344" s="5"/>
      <c r="D344" s="5"/>
      <c r="E344" s="5"/>
      <c r="F344" s="5"/>
      <c r="G344" s="5"/>
      <c r="H344" s="5"/>
      <c r="I344" s="189" t="s">
        <v>29</v>
      </c>
      <c r="J344" s="189"/>
      <c r="K344" s="189"/>
      <c r="L344" s="189"/>
      <c r="M344" s="189"/>
      <c r="N344" s="189"/>
      <c r="O344" s="189"/>
      <c r="P344" s="189"/>
      <c r="Q344" s="189"/>
      <c r="R344" s="189"/>
      <c r="S344" s="190" t="s">
        <v>863</v>
      </c>
      <c r="T344" s="190"/>
      <c r="U344" s="190"/>
      <c r="V344" s="4" t="s">
        <v>320</v>
      </c>
      <c r="W344" s="190" t="s">
        <v>342</v>
      </c>
      <c r="X344" s="190"/>
      <c r="Y344" s="190" t="s">
        <v>30</v>
      </c>
      <c r="Z344" s="190"/>
      <c r="AA344" s="191">
        <v>2980002.09</v>
      </c>
      <c r="AB344" s="191"/>
      <c r="AC344" s="191"/>
      <c r="AD344" s="191">
        <v>2403015.71</v>
      </c>
      <c r="AE344" s="191"/>
      <c r="AF344" s="192">
        <v>80.638054518948337</v>
      </c>
      <c r="AG344" s="192"/>
      <c r="AH344" s="192"/>
    </row>
    <row r="345" spans="2:34" ht="23.25" customHeight="1" x14ac:dyDescent="0.25">
      <c r="B345" s="5"/>
      <c r="C345" s="5"/>
      <c r="D345" s="5"/>
      <c r="E345" s="5"/>
      <c r="F345" s="5"/>
      <c r="G345" s="5"/>
      <c r="H345" s="5"/>
      <c r="I345" s="6"/>
      <c r="J345" s="189" t="s">
        <v>31</v>
      </c>
      <c r="K345" s="189"/>
      <c r="L345" s="189"/>
      <c r="M345" s="189"/>
      <c r="N345" s="189"/>
      <c r="O345" s="189"/>
      <c r="P345" s="189"/>
      <c r="Q345" s="189"/>
      <c r="R345" s="189"/>
      <c r="S345" s="190" t="s">
        <v>863</v>
      </c>
      <c r="T345" s="190"/>
      <c r="U345" s="190"/>
      <c r="V345" s="4" t="s">
        <v>320</v>
      </c>
      <c r="W345" s="190" t="s">
        <v>342</v>
      </c>
      <c r="X345" s="190"/>
      <c r="Y345" s="190" t="s">
        <v>32</v>
      </c>
      <c r="Z345" s="190"/>
      <c r="AA345" s="191">
        <v>2980002.09</v>
      </c>
      <c r="AB345" s="191"/>
      <c r="AC345" s="191"/>
      <c r="AD345" s="191">
        <v>2403015.71</v>
      </c>
      <c r="AE345" s="191"/>
      <c r="AF345" s="192">
        <v>80.638054518948337</v>
      </c>
      <c r="AG345" s="192"/>
      <c r="AH345" s="192"/>
    </row>
    <row r="346" spans="2:34" ht="15" customHeight="1" x14ac:dyDescent="0.25">
      <c r="B346" s="5"/>
      <c r="C346" s="5"/>
      <c r="D346" s="5"/>
      <c r="E346" s="5"/>
      <c r="F346" s="5"/>
      <c r="G346" s="5"/>
      <c r="H346" s="189" t="s">
        <v>343</v>
      </c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90" t="s">
        <v>863</v>
      </c>
      <c r="T346" s="190"/>
      <c r="U346" s="190"/>
      <c r="V346" s="4" t="s">
        <v>320</v>
      </c>
      <c r="W346" s="190" t="s">
        <v>344</v>
      </c>
      <c r="X346" s="190"/>
      <c r="Y346" s="190"/>
      <c r="Z346" s="190"/>
      <c r="AA346" s="191">
        <v>2796380</v>
      </c>
      <c r="AB346" s="191"/>
      <c r="AC346" s="191"/>
      <c r="AD346" s="191">
        <v>2433327.56</v>
      </c>
      <c r="AE346" s="191"/>
      <c r="AF346" s="192">
        <v>87.017056337121574</v>
      </c>
      <c r="AG346" s="192"/>
      <c r="AH346" s="192"/>
    </row>
    <row r="347" spans="2:34" ht="23.25" customHeight="1" x14ac:dyDescent="0.25">
      <c r="B347" s="5"/>
      <c r="C347" s="5"/>
      <c r="D347" s="5"/>
      <c r="E347" s="5"/>
      <c r="F347" s="5"/>
      <c r="G347" s="5"/>
      <c r="H347" s="5"/>
      <c r="I347" s="189" t="s">
        <v>29</v>
      </c>
      <c r="J347" s="189"/>
      <c r="K347" s="189"/>
      <c r="L347" s="189"/>
      <c r="M347" s="189"/>
      <c r="N347" s="189"/>
      <c r="O347" s="189"/>
      <c r="P347" s="189"/>
      <c r="Q347" s="189"/>
      <c r="R347" s="189"/>
      <c r="S347" s="190" t="s">
        <v>863</v>
      </c>
      <c r="T347" s="190"/>
      <c r="U347" s="190"/>
      <c r="V347" s="4" t="s">
        <v>320</v>
      </c>
      <c r="W347" s="190" t="s">
        <v>344</v>
      </c>
      <c r="X347" s="190"/>
      <c r="Y347" s="190" t="s">
        <v>30</v>
      </c>
      <c r="Z347" s="190"/>
      <c r="AA347" s="191">
        <v>2796380</v>
      </c>
      <c r="AB347" s="191"/>
      <c r="AC347" s="191"/>
      <c r="AD347" s="191">
        <v>2433327.56</v>
      </c>
      <c r="AE347" s="191"/>
      <c r="AF347" s="192">
        <v>87.017056337121574</v>
      </c>
      <c r="AG347" s="192"/>
      <c r="AH347" s="192"/>
    </row>
    <row r="348" spans="2:34" ht="23.25" customHeight="1" x14ac:dyDescent="0.25">
      <c r="B348" s="5"/>
      <c r="C348" s="5"/>
      <c r="D348" s="5"/>
      <c r="E348" s="5"/>
      <c r="F348" s="5"/>
      <c r="G348" s="5"/>
      <c r="H348" s="5"/>
      <c r="I348" s="6"/>
      <c r="J348" s="189" t="s">
        <v>31</v>
      </c>
      <c r="K348" s="189"/>
      <c r="L348" s="189"/>
      <c r="M348" s="189"/>
      <c r="N348" s="189"/>
      <c r="O348" s="189"/>
      <c r="P348" s="189"/>
      <c r="Q348" s="189"/>
      <c r="R348" s="189"/>
      <c r="S348" s="190" t="s">
        <v>863</v>
      </c>
      <c r="T348" s="190"/>
      <c r="U348" s="190"/>
      <c r="V348" s="4" t="s">
        <v>320</v>
      </c>
      <c r="W348" s="190" t="s">
        <v>344</v>
      </c>
      <c r="X348" s="190"/>
      <c r="Y348" s="190" t="s">
        <v>32</v>
      </c>
      <c r="Z348" s="190"/>
      <c r="AA348" s="191">
        <v>2796380</v>
      </c>
      <c r="AB348" s="191"/>
      <c r="AC348" s="191"/>
      <c r="AD348" s="191">
        <v>2433327.56</v>
      </c>
      <c r="AE348" s="191"/>
      <c r="AF348" s="192">
        <v>87.017056337121574</v>
      </c>
      <c r="AG348" s="192"/>
      <c r="AH348" s="192"/>
    </row>
    <row r="349" spans="2:34" ht="15" customHeight="1" x14ac:dyDescent="0.25">
      <c r="B349" s="5"/>
      <c r="C349" s="5"/>
      <c r="D349" s="5"/>
      <c r="E349" s="5"/>
      <c r="F349" s="5"/>
      <c r="G349" s="5"/>
      <c r="H349" s="189" t="s">
        <v>345</v>
      </c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90" t="s">
        <v>863</v>
      </c>
      <c r="T349" s="190"/>
      <c r="U349" s="190"/>
      <c r="V349" s="4" t="s">
        <v>320</v>
      </c>
      <c r="W349" s="190" t="s">
        <v>346</v>
      </c>
      <c r="X349" s="190"/>
      <c r="Y349" s="190"/>
      <c r="Z349" s="190"/>
      <c r="AA349" s="191">
        <v>2747800</v>
      </c>
      <c r="AB349" s="191"/>
      <c r="AC349" s="191"/>
      <c r="AD349" s="191">
        <v>2747800</v>
      </c>
      <c r="AE349" s="191"/>
      <c r="AF349" s="192">
        <v>100</v>
      </c>
      <c r="AG349" s="192"/>
      <c r="AH349" s="192"/>
    </row>
    <row r="350" spans="2:34" ht="23.25" customHeight="1" x14ac:dyDescent="0.25">
      <c r="B350" s="5"/>
      <c r="C350" s="5"/>
      <c r="D350" s="5"/>
      <c r="E350" s="5"/>
      <c r="F350" s="5"/>
      <c r="G350" s="5"/>
      <c r="H350" s="5"/>
      <c r="I350" s="189" t="s">
        <v>29</v>
      </c>
      <c r="J350" s="189"/>
      <c r="K350" s="189"/>
      <c r="L350" s="189"/>
      <c r="M350" s="189"/>
      <c r="N350" s="189"/>
      <c r="O350" s="189"/>
      <c r="P350" s="189"/>
      <c r="Q350" s="189"/>
      <c r="R350" s="189"/>
      <c r="S350" s="190" t="s">
        <v>863</v>
      </c>
      <c r="T350" s="190"/>
      <c r="U350" s="190"/>
      <c r="V350" s="4" t="s">
        <v>320</v>
      </c>
      <c r="W350" s="190" t="s">
        <v>346</v>
      </c>
      <c r="X350" s="190"/>
      <c r="Y350" s="190" t="s">
        <v>30</v>
      </c>
      <c r="Z350" s="190"/>
      <c r="AA350" s="191">
        <v>2747800</v>
      </c>
      <c r="AB350" s="191"/>
      <c r="AC350" s="191"/>
      <c r="AD350" s="191">
        <v>2747800</v>
      </c>
      <c r="AE350" s="191"/>
      <c r="AF350" s="192">
        <v>100</v>
      </c>
      <c r="AG350" s="192"/>
      <c r="AH350" s="192"/>
    </row>
    <row r="351" spans="2:34" ht="23.25" customHeight="1" x14ac:dyDescent="0.25">
      <c r="B351" s="5"/>
      <c r="C351" s="5"/>
      <c r="D351" s="5"/>
      <c r="E351" s="5"/>
      <c r="F351" s="5"/>
      <c r="G351" s="5"/>
      <c r="H351" s="5"/>
      <c r="I351" s="6"/>
      <c r="J351" s="189" t="s">
        <v>31</v>
      </c>
      <c r="K351" s="189"/>
      <c r="L351" s="189"/>
      <c r="M351" s="189"/>
      <c r="N351" s="189"/>
      <c r="O351" s="189"/>
      <c r="P351" s="189"/>
      <c r="Q351" s="189"/>
      <c r="R351" s="189"/>
      <c r="S351" s="190" t="s">
        <v>863</v>
      </c>
      <c r="T351" s="190"/>
      <c r="U351" s="190"/>
      <c r="V351" s="4" t="s">
        <v>320</v>
      </c>
      <c r="W351" s="190" t="s">
        <v>346</v>
      </c>
      <c r="X351" s="190"/>
      <c r="Y351" s="190" t="s">
        <v>32</v>
      </c>
      <c r="Z351" s="190"/>
      <c r="AA351" s="191">
        <v>2747800</v>
      </c>
      <c r="AB351" s="191"/>
      <c r="AC351" s="191"/>
      <c r="AD351" s="191">
        <v>2747800</v>
      </c>
      <c r="AE351" s="191"/>
      <c r="AF351" s="192">
        <v>100</v>
      </c>
      <c r="AG351" s="192"/>
      <c r="AH351" s="192"/>
    </row>
    <row r="352" spans="2:34" ht="15" customHeight="1" x14ac:dyDescent="0.25">
      <c r="B352" s="5"/>
      <c r="C352" s="5"/>
      <c r="D352" s="5"/>
      <c r="E352" s="6"/>
      <c r="F352" s="6"/>
      <c r="G352" s="6"/>
      <c r="H352" s="189" t="s">
        <v>347</v>
      </c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90" t="s">
        <v>863</v>
      </c>
      <c r="T352" s="190"/>
      <c r="U352" s="190"/>
      <c r="V352" s="4" t="s">
        <v>320</v>
      </c>
      <c r="W352" s="190" t="s">
        <v>348</v>
      </c>
      <c r="X352" s="190"/>
      <c r="Y352" s="190"/>
      <c r="Z352" s="190"/>
      <c r="AA352" s="191">
        <v>23917900</v>
      </c>
      <c r="AB352" s="191"/>
      <c r="AC352" s="191"/>
      <c r="AD352" s="191">
        <v>20459751.57</v>
      </c>
      <c r="AE352" s="191"/>
      <c r="AF352" s="192">
        <v>85.54158839195749</v>
      </c>
      <c r="AG352" s="192"/>
      <c r="AH352" s="192"/>
    </row>
    <row r="353" spans="2:34" ht="15" customHeight="1" x14ac:dyDescent="0.25">
      <c r="B353" s="5"/>
      <c r="C353" s="5"/>
      <c r="D353" s="5"/>
      <c r="E353" s="5"/>
      <c r="F353" s="5"/>
      <c r="G353" s="5"/>
      <c r="H353" s="189" t="s">
        <v>349</v>
      </c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90" t="s">
        <v>863</v>
      </c>
      <c r="T353" s="190"/>
      <c r="U353" s="190"/>
      <c r="V353" s="4" t="s">
        <v>320</v>
      </c>
      <c r="W353" s="190" t="s">
        <v>350</v>
      </c>
      <c r="X353" s="190"/>
      <c r="Y353" s="190"/>
      <c r="Z353" s="190"/>
      <c r="AA353" s="191">
        <v>23917900</v>
      </c>
      <c r="AB353" s="191"/>
      <c r="AC353" s="191"/>
      <c r="AD353" s="191">
        <v>20459751.57</v>
      </c>
      <c r="AE353" s="191"/>
      <c r="AF353" s="192">
        <v>85.54158839195749</v>
      </c>
      <c r="AG353" s="192"/>
      <c r="AH353" s="192"/>
    </row>
    <row r="354" spans="2:34" ht="23.25" customHeight="1" x14ac:dyDescent="0.25">
      <c r="B354" s="5"/>
      <c r="C354" s="5"/>
      <c r="D354" s="5"/>
      <c r="E354" s="5"/>
      <c r="F354" s="5"/>
      <c r="G354" s="5"/>
      <c r="H354" s="5"/>
      <c r="I354" s="189" t="s">
        <v>29</v>
      </c>
      <c r="J354" s="189"/>
      <c r="K354" s="189"/>
      <c r="L354" s="189"/>
      <c r="M354" s="189"/>
      <c r="N354" s="189"/>
      <c r="O354" s="189"/>
      <c r="P354" s="189"/>
      <c r="Q354" s="189"/>
      <c r="R354" s="189"/>
      <c r="S354" s="190" t="s">
        <v>863</v>
      </c>
      <c r="T354" s="190"/>
      <c r="U354" s="190"/>
      <c r="V354" s="4" t="s">
        <v>320</v>
      </c>
      <c r="W354" s="190" t="s">
        <v>350</v>
      </c>
      <c r="X354" s="190"/>
      <c r="Y354" s="190" t="s">
        <v>30</v>
      </c>
      <c r="Z354" s="190"/>
      <c r="AA354" s="191">
        <v>23917900</v>
      </c>
      <c r="AB354" s="191"/>
      <c r="AC354" s="191"/>
      <c r="AD354" s="191">
        <v>20459751.57</v>
      </c>
      <c r="AE354" s="191"/>
      <c r="AF354" s="192">
        <v>85.54158839195749</v>
      </c>
      <c r="AG354" s="192"/>
      <c r="AH354" s="192"/>
    </row>
    <row r="355" spans="2:34" ht="23.25" customHeight="1" x14ac:dyDescent="0.25">
      <c r="B355" s="5"/>
      <c r="C355" s="5"/>
      <c r="D355" s="5"/>
      <c r="E355" s="5"/>
      <c r="F355" s="5"/>
      <c r="G355" s="5"/>
      <c r="H355" s="5"/>
      <c r="I355" s="6"/>
      <c r="J355" s="189" t="s">
        <v>31</v>
      </c>
      <c r="K355" s="189"/>
      <c r="L355" s="189"/>
      <c r="M355" s="189"/>
      <c r="N355" s="189"/>
      <c r="O355" s="189"/>
      <c r="P355" s="189"/>
      <c r="Q355" s="189"/>
      <c r="R355" s="189"/>
      <c r="S355" s="190" t="s">
        <v>863</v>
      </c>
      <c r="T355" s="190"/>
      <c r="U355" s="190"/>
      <c r="V355" s="4" t="s">
        <v>320</v>
      </c>
      <c r="W355" s="190" t="s">
        <v>350</v>
      </c>
      <c r="X355" s="190"/>
      <c r="Y355" s="190" t="s">
        <v>32</v>
      </c>
      <c r="Z355" s="190"/>
      <c r="AA355" s="191">
        <v>23917900</v>
      </c>
      <c r="AB355" s="191"/>
      <c r="AC355" s="191"/>
      <c r="AD355" s="191">
        <v>20459751.57</v>
      </c>
      <c r="AE355" s="191"/>
      <c r="AF355" s="192">
        <v>85.54158839195749</v>
      </c>
      <c r="AG355" s="192"/>
      <c r="AH355" s="192"/>
    </row>
    <row r="356" spans="2:34" ht="15" customHeight="1" x14ac:dyDescent="0.25">
      <c r="B356" s="5"/>
      <c r="C356" s="5"/>
      <c r="D356" s="5"/>
      <c r="E356" s="6"/>
      <c r="F356" s="189" t="s">
        <v>351</v>
      </c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90" t="s">
        <v>863</v>
      </c>
      <c r="T356" s="190"/>
      <c r="U356" s="190"/>
      <c r="V356" s="4" t="s">
        <v>320</v>
      </c>
      <c r="W356" s="190" t="s">
        <v>352</v>
      </c>
      <c r="X356" s="190"/>
      <c r="Y356" s="190"/>
      <c r="Z356" s="190"/>
      <c r="AA356" s="191">
        <v>10712887.9</v>
      </c>
      <c r="AB356" s="191"/>
      <c r="AC356" s="191"/>
      <c r="AD356" s="191">
        <v>9541918.3900000006</v>
      </c>
      <c r="AE356" s="191"/>
      <c r="AF356" s="192">
        <v>89.069525221112414</v>
      </c>
      <c r="AG356" s="192"/>
      <c r="AH356" s="192"/>
    </row>
    <row r="357" spans="2:34" ht="23.25" customHeight="1" x14ac:dyDescent="0.25">
      <c r="B357" s="5"/>
      <c r="C357" s="5"/>
      <c r="D357" s="5"/>
      <c r="E357" s="6"/>
      <c r="F357" s="6"/>
      <c r="G357" s="6"/>
      <c r="H357" s="189" t="s">
        <v>353</v>
      </c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90" t="s">
        <v>863</v>
      </c>
      <c r="T357" s="190"/>
      <c r="U357" s="190"/>
      <c r="V357" s="4" t="s">
        <v>320</v>
      </c>
      <c r="W357" s="190" t="s">
        <v>354</v>
      </c>
      <c r="X357" s="190"/>
      <c r="Y357" s="190"/>
      <c r="Z357" s="190"/>
      <c r="AA357" s="191">
        <v>10712887.9</v>
      </c>
      <c r="AB357" s="191"/>
      <c r="AC357" s="191"/>
      <c r="AD357" s="191">
        <v>9541918.3900000006</v>
      </c>
      <c r="AE357" s="191"/>
      <c r="AF357" s="192">
        <v>89.069525221112414</v>
      </c>
      <c r="AG357" s="192"/>
      <c r="AH357" s="192"/>
    </row>
    <row r="358" spans="2:34" ht="23.25" customHeight="1" x14ac:dyDescent="0.25">
      <c r="B358" s="5"/>
      <c r="C358" s="5"/>
      <c r="D358" s="5"/>
      <c r="E358" s="5"/>
      <c r="F358" s="5"/>
      <c r="G358" s="5"/>
      <c r="H358" s="189" t="s">
        <v>355</v>
      </c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90" t="s">
        <v>863</v>
      </c>
      <c r="T358" s="190"/>
      <c r="U358" s="190"/>
      <c r="V358" s="4" t="s">
        <v>320</v>
      </c>
      <c r="W358" s="190" t="s">
        <v>356</v>
      </c>
      <c r="X358" s="190"/>
      <c r="Y358" s="190"/>
      <c r="Z358" s="190"/>
      <c r="AA358" s="191">
        <v>10712887.9</v>
      </c>
      <c r="AB358" s="191"/>
      <c r="AC358" s="191"/>
      <c r="AD358" s="191">
        <v>9541918.3900000006</v>
      </c>
      <c r="AE358" s="191"/>
      <c r="AF358" s="192">
        <v>89.069525221112414</v>
      </c>
      <c r="AG358" s="192"/>
      <c r="AH358" s="192"/>
    </row>
    <row r="359" spans="2:34" ht="23.25" customHeight="1" x14ac:dyDescent="0.25">
      <c r="B359" s="5"/>
      <c r="C359" s="5"/>
      <c r="D359" s="5"/>
      <c r="E359" s="5"/>
      <c r="F359" s="5"/>
      <c r="G359" s="5"/>
      <c r="H359" s="5"/>
      <c r="I359" s="189" t="s">
        <v>29</v>
      </c>
      <c r="J359" s="189"/>
      <c r="K359" s="189"/>
      <c r="L359" s="189"/>
      <c r="M359" s="189"/>
      <c r="N359" s="189"/>
      <c r="O359" s="189"/>
      <c r="P359" s="189"/>
      <c r="Q359" s="189"/>
      <c r="R359" s="189"/>
      <c r="S359" s="190" t="s">
        <v>863</v>
      </c>
      <c r="T359" s="190"/>
      <c r="U359" s="190"/>
      <c r="V359" s="4" t="s">
        <v>320</v>
      </c>
      <c r="W359" s="190" t="s">
        <v>356</v>
      </c>
      <c r="X359" s="190"/>
      <c r="Y359" s="190" t="s">
        <v>30</v>
      </c>
      <c r="Z359" s="190"/>
      <c r="AA359" s="191">
        <v>10712887.9</v>
      </c>
      <c r="AB359" s="191"/>
      <c r="AC359" s="191"/>
      <c r="AD359" s="191">
        <v>9541918.3900000006</v>
      </c>
      <c r="AE359" s="191"/>
      <c r="AF359" s="192">
        <v>89.069525221112414</v>
      </c>
      <c r="AG359" s="192"/>
      <c r="AH359" s="192"/>
    </row>
    <row r="360" spans="2:34" ht="23.25" customHeight="1" x14ac:dyDescent="0.25">
      <c r="B360" s="5"/>
      <c r="C360" s="5"/>
      <c r="D360" s="5"/>
      <c r="E360" s="5"/>
      <c r="F360" s="5"/>
      <c r="G360" s="5"/>
      <c r="H360" s="5"/>
      <c r="I360" s="6"/>
      <c r="J360" s="189" t="s">
        <v>31</v>
      </c>
      <c r="K360" s="189"/>
      <c r="L360" s="189"/>
      <c r="M360" s="189"/>
      <c r="N360" s="189"/>
      <c r="O360" s="189"/>
      <c r="P360" s="189"/>
      <c r="Q360" s="189"/>
      <c r="R360" s="189"/>
      <c r="S360" s="190" t="s">
        <v>863</v>
      </c>
      <c r="T360" s="190"/>
      <c r="U360" s="190"/>
      <c r="V360" s="4" t="s">
        <v>320</v>
      </c>
      <c r="W360" s="190" t="s">
        <v>356</v>
      </c>
      <c r="X360" s="190"/>
      <c r="Y360" s="190" t="s">
        <v>32</v>
      </c>
      <c r="Z360" s="190"/>
      <c r="AA360" s="191">
        <v>10712887.9</v>
      </c>
      <c r="AB360" s="191"/>
      <c r="AC360" s="191"/>
      <c r="AD360" s="191">
        <v>9541918.3900000006</v>
      </c>
      <c r="AE360" s="191"/>
      <c r="AF360" s="192">
        <v>89.069525221112414</v>
      </c>
      <c r="AG360" s="192"/>
      <c r="AH360" s="192"/>
    </row>
    <row r="361" spans="2:34" ht="15" customHeight="1" x14ac:dyDescent="0.25">
      <c r="B361" s="5"/>
      <c r="C361" s="5"/>
      <c r="D361" s="189" t="s">
        <v>357</v>
      </c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90" t="s">
        <v>863</v>
      </c>
      <c r="T361" s="190"/>
      <c r="U361" s="190"/>
      <c r="V361" s="4" t="s">
        <v>358</v>
      </c>
      <c r="W361" s="190"/>
      <c r="X361" s="190"/>
      <c r="Y361" s="190"/>
      <c r="Z361" s="190"/>
      <c r="AA361" s="191">
        <v>11948400</v>
      </c>
      <c r="AB361" s="191"/>
      <c r="AC361" s="191"/>
      <c r="AD361" s="191">
        <v>11910445.880000001</v>
      </c>
      <c r="AE361" s="191"/>
      <c r="AF361" s="192">
        <v>99.682349770680602</v>
      </c>
      <c r="AG361" s="192"/>
      <c r="AH361" s="192"/>
    </row>
    <row r="362" spans="2:34" ht="15" customHeight="1" x14ac:dyDescent="0.25">
      <c r="B362" s="5"/>
      <c r="C362" s="5"/>
      <c r="D362" s="5"/>
      <c r="E362" s="6"/>
      <c r="F362" s="189" t="s">
        <v>191</v>
      </c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90" t="s">
        <v>863</v>
      </c>
      <c r="T362" s="190"/>
      <c r="U362" s="190"/>
      <c r="V362" s="4" t="s">
        <v>358</v>
      </c>
      <c r="W362" s="190" t="s">
        <v>192</v>
      </c>
      <c r="X362" s="190"/>
      <c r="Y362" s="190"/>
      <c r="Z362" s="190"/>
      <c r="AA362" s="191">
        <v>11948400</v>
      </c>
      <c r="AB362" s="191"/>
      <c r="AC362" s="191"/>
      <c r="AD362" s="191">
        <v>11910445.880000001</v>
      </c>
      <c r="AE362" s="191"/>
      <c r="AF362" s="192">
        <v>99.682349770680602</v>
      </c>
      <c r="AG362" s="192"/>
      <c r="AH362" s="192"/>
    </row>
    <row r="363" spans="2:34" ht="34.5" customHeight="1" x14ac:dyDescent="0.25">
      <c r="B363" s="5"/>
      <c r="C363" s="5"/>
      <c r="D363" s="5"/>
      <c r="E363" s="6"/>
      <c r="F363" s="189" t="s">
        <v>359</v>
      </c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90" t="s">
        <v>863</v>
      </c>
      <c r="T363" s="190"/>
      <c r="U363" s="190"/>
      <c r="V363" s="4" t="s">
        <v>358</v>
      </c>
      <c r="W363" s="190" t="s">
        <v>360</v>
      </c>
      <c r="X363" s="190"/>
      <c r="Y363" s="190"/>
      <c r="Z363" s="190"/>
      <c r="AA363" s="191">
        <v>11948400</v>
      </c>
      <c r="AB363" s="191"/>
      <c r="AC363" s="191"/>
      <c r="AD363" s="191">
        <v>11910445.880000001</v>
      </c>
      <c r="AE363" s="191"/>
      <c r="AF363" s="192">
        <v>99.682349770680602</v>
      </c>
      <c r="AG363" s="192"/>
      <c r="AH363" s="192"/>
    </row>
    <row r="364" spans="2:34" ht="15" customHeight="1" x14ac:dyDescent="0.25">
      <c r="B364" s="5"/>
      <c r="C364" s="5"/>
      <c r="D364" s="5"/>
      <c r="E364" s="6"/>
      <c r="F364" s="6"/>
      <c r="G364" s="6"/>
      <c r="H364" s="189" t="s">
        <v>361</v>
      </c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90" t="s">
        <v>863</v>
      </c>
      <c r="T364" s="190"/>
      <c r="U364" s="190"/>
      <c r="V364" s="4" t="s">
        <v>358</v>
      </c>
      <c r="W364" s="190" t="s">
        <v>362</v>
      </c>
      <c r="X364" s="190"/>
      <c r="Y364" s="190"/>
      <c r="Z364" s="190"/>
      <c r="AA364" s="191">
        <v>3865400</v>
      </c>
      <c r="AB364" s="191"/>
      <c r="AC364" s="191"/>
      <c r="AD364" s="191">
        <v>3851288.84</v>
      </c>
      <c r="AE364" s="191"/>
      <c r="AF364" s="192">
        <v>99.634936617167696</v>
      </c>
      <c r="AG364" s="192"/>
      <c r="AH364" s="192"/>
    </row>
    <row r="365" spans="2:34" ht="15" customHeight="1" x14ac:dyDescent="0.25">
      <c r="B365" s="5"/>
      <c r="C365" s="5"/>
      <c r="D365" s="5"/>
      <c r="E365" s="5"/>
      <c r="F365" s="5"/>
      <c r="G365" s="5"/>
      <c r="H365" s="189" t="s">
        <v>363</v>
      </c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90" t="s">
        <v>863</v>
      </c>
      <c r="T365" s="190"/>
      <c r="U365" s="190"/>
      <c r="V365" s="4" t="s">
        <v>358</v>
      </c>
      <c r="W365" s="190" t="s">
        <v>364</v>
      </c>
      <c r="X365" s="190"/>
      <c r="Y365" s="190"/>
      <c r="Z365" s="190"/>
      <c r="AA365" s="191">
        <v>3865400</v>
      </c>
      <c r="AB365" s="191"/>
      <c r="AC365" s="191"/>
      <c r="AD365" s="191">
        <v>3851288.84</v>
      </c>
      <c r="AE365" s="191"/>
      <c r="AF365" s="192">
        <v>99.634936617167696</v>
      </c>
      <c r="AG365" s="192"/>
      <c r="AH365" s="192"/>
    </row>
    <row r="366" spans="2:34" ht="23.25" customHeight="1" x14ac:dyDescent="0.25">
      <c r="B366" s="5"/>
      <c r="C366" s="5"/>
      <c r="D366" s="5"/>
      <c r="E366" s="5"/>
      <c r="F366" s="5"/>
      <c r="G366" s="5"/>
      <c r="H366" s="5"/>
      <c r="I366" s="189" t="s">
        <v>29</v>
      </c>
      <c r="J366" s="189"/>
      <c r="K366" s="189"/>
      <c r="L366" s="189"/>
      <c r="M366" s="189"/>
      <c r="N366" s="189"/>
      <c r="O366" s="189"/>
      <c r="P366" s="189"/>
      <c r="Q366" s="189"/>
      <c r="R366" s="189"/>
      <c r="S366" s="190" t="s">
        <v>863</v>
      </c>
      <c r="T366" s="190"/>
      <c r="U366" s="190"/>
      <c r="V366" s="4" t="s">
        <v>358</v>
      </c>
      <c r="W366" s="190" t="s">
        <v>364</v>
      </c>
      <c r="X366" s="190"/>
      <c r="Y366" s="190" t="s">
        <v>30</v>
      </c>
      <c r="Z366" s="190"/>
      <c r="AA366" s="191">
        <v>3865400</v>
      </c>
      <c r="AB366" s="191"/>
      <c r="AC366" s="191"/>
      <c r="AD366" s="191">
        <v>3851288.84</v>
      </c>
      <c r="AE366" s="191"/>
      <c r="AF366" s="192">
        <v>99.634936617167696</v>
      </c>
      <c r="AG366" s="192"/>
      <c r="AH366" s="192"/>
    </row>
    <row r="367" spans="2:34" ht="23.25" customHeight="1" x14ac:dyDescent="0.25">
      <c r="B367" s="5"/>
      <c r="C367" s="5"/>
      <c r="D367" s="5"/>
      <c r="E367" s="5"/>
      <c r="F367" s="5"/>
      <c r="G367" s="5"/>
      <c r="H367" s="5"/>
      <c r="I367" s="6"/>
      <c r="J367" s="189" t="s">
        <v>31</v>
      </c>
      <c r="K367" s="189"/>
      <c r="L367" s="189"/>
      <c r="M367" s="189"/>
      <c r="N367" s="189"/>
      <c r="O367" s="189"/>
      <c r="P367" s="189"/>
      <c r="Q367" s="189"/>
      <c r="R367" s="189"/>
      <c r="S367" s="190" t="s">
        <v>863</v>
      </c>
      <c r="T367" s="190"/>
      <c r="U367" s="190"/>
      <c r="V367" s="4" t="s">
        <v>358</v>
      </c>
      <c r="W367" s="190" t="s">
        <v>364</v>
      </c>
      <c r="X367" s="190"/>
      <c r="Y367" s="190" t="s">
        <v>32</v>
      </c>
      <c r="Z367" s="190"/>
      <c r="AA367" s="191">
        <v>3865400</v>
      </c>
      <c r="AB367" s="191"/>
      <c r="AC367" s="191"/>
      <c r="AD367" s="191">
        <v>3851288.84</v>
      </c>
      <c r="AE367" s="191"/>
      <c r="AF367" s="192">
        <v>99.634936617167696</v>
      </c>
      <c r="AG367" s="192"/>
      <c r="AH367" s="192"/>
    </row>
    <row r="368" spans="2:34" ht="15" customHeight="1" x14ac:dyDescent="0.25">
      <c r="B368" s="5"/>
      <c r="C368" s="5"/>
      <c r="D368" s="5"/>
      <c r="E368" s="6"/>
      <c r="F368" s="6"/>
      <c r="G368" s="6"/>
      <c r="H368" s="189" t="s">
        <v>365</v>
      </c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90" t="s">
        <v>863</v>
      </c>
      <c r="T368" s="190"/>
      <c r="U368" s="190"/>
      <c r="V368" s="4" t="s">
        <v>358</v>
      </c>
      <c r="W368" s="190" t="s">
        <v>366</v>
      </c>
      <c r="X368" s="190"/>
      <c r="Y368" s="190"/>
      <c r="Z368" s="190"/>
      <c r="AA368" s="191">
        <v>1717099.08</v>
      </c>
      <c r="AB368" s="191"/>
      <c r="AC368" s="191"/>
      <c r="AD368" s="191">
        <v>1693256.12</v>
      </c>
      <c r="AE368" s="191"/>
      <c r="AF368" s="192">
        <v>98.611439475001063</v>
      </c>
      <c r="AG368" s="192"/>
      <c r="AH368" s="192"/>
    </row>
    <row r="369" spans="2:34" ht="15" customHeight="1" x14ac:dyDescent="0.25">
      <c r="B369" s="5"/>
      <c r="C369" s="5"/>
      <c r="D369" s="5"/>
      <c r="E369" s="5"/>
      <c r="F369" s="5"/>
      <c r="G369" s="5"/>
      <c r="H369" s="189" t="s">
        <v>367</v>
      </c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90" t="s">
        <v>863</v>
      </c>
      <c r="T369" s="190"/>
      <c r="U369" s="190"/>
      <c r="V369" s="4" t="s">
        <v>358</v>
      </c>
      <c r="W369" s="190" t="s">
        <v>368</v>
      </c>
      <c r="X369" s="190"/>
      <c r="Y369" s="190"/>
      <c r="Z369" s="190"/>
      <c r="AA369" s="191">
        <v>1717099.08</v>
      </c>
      <c r="AB369" s="191"/>
      <c r="AC369" s="191"/>
      <c r="AD369" s="191">
        <v>1693256.12</v>
      </c>
      <c r="AE369" s="191"/>
      <c r="AF369" s="192">
        <v>98.611439475001063</v>
      </c>
      <c r="AG369" s="192"/>
      <c r="AH369" s="192"/>
    </row>
    <row r="370" spans="2:34" ht="23.25" customHeight="1" x14ac:dyDescent="0.25">
      <c r="B370" s="5"/>
      <c r="C370" s="5"/>
      <c r="D370" s="5"/>
      <c r="E370" s="5"/>
      <c r="F370" s="5"/>
      <c r="G370" s="5"/>
      <c r="H370" s="5"/>
      <c r="I370" s="189" t="s">
        <v>29</v>
      </c>
      <c r="J370" s="189"/>
      <c r="K370" s="189"/>
      <c r="L370" s="189"/>
      <c r="M370" s="189"/>
      <c r="N370" s="189"/>
      <c r="O370" s="189"/>
      <c r="P370" s="189"/>
      <c r="Q370" s="189"/>
      <c r="R370" s="189"/>
      <c r="S370" s="190" t="s">
        <v>863</v>
      </c>
      <c r="T370" s="190"/>
      <c r="U370" s="190"/>
      <c r="V370" s="4" t="s">
        <v>358</v>
      </c>
      <c r="W370" s="190" t="s">
        <v>368</v>
      </c>
      <c r="X370" s="190"/>
      <c r="Y370" s="190" t="s">
        <v>30</v>
      </c>
      <c r="Z370" s="190"/>
      <c r="AA370" s="191">
        <v>1717099.08</v>
      </c>
      <c r="AB370" s="191"/>
      <c r="AC370" s="191"/>
      <c r="AD370" s="191">
        <v>1693256.12</v>
      </c>
      <c r="AE370" s="191"/>
      <c r="AF370" s="192">
        <v>98.611439475001063</v>
      </c>
      <c r="AG370" s="192"/>
      <c r="AH370" s="192"/>
    </row>
    <row r="371" spans="2:34" ht="23.25" customHeight="1" x14ac:dyDescent="0.25">
      <c r="B371" s="5"/>
      <c r="C371" s="5"/>
      <c r="D371" s="5"/>
      <c r="E371" s="5"/>
      <c r="F371" s="5"/>
      <c r="G371" s="5"/>
      <c r="H371" s="5"/>
      <c r="I371" s="6"/>
      <c r="J371" s="189" t="s">
        <v>31</v>
      </c>
      <c r="K371" s="189"/>
      <c r="L371" s="189"/>
      <c r="M371" s="189"/>
      <c r="N371" s="189"/>
      <c r="O371" s="189"/>
      <c r="P371" s="189"/>
      <c r="Q371" s="189"/>
      <c r="R371" s="189"/>
      <c r="S371" s="190" t="s">
        <v>863</v>
      </c>
      <c r="T371" s="190"/>
      <c r="U371" s="190"/>
      <c r="V371" s="4" t="s">
        <v>358</v>
      </c>
      <c r="W371" s="190" t="s">
        <v>368</v>
      </c>
      <c r="X371" s="190"/>
      <c r="Y371" s="190" t="s">
        <v>32</v>
      </c>
      <c r="Z371" s="190"/>
      <c r="AA371" s="191">
        <v>1717099.08</v>
      </c>
      <c r="AB371" s="191"/>
      <c r="AC371" s="191"/>
      <c r="AD371" s="191">
        <v>1693256.12</v>
      </c>
      <c r="AE371" s="191"/>
      <c r="AF371" s="192">
        <v>98.611439475001063</v>
      </c>
      <c r="AG371" s="192"/>
      <c r="AH371" s="192"/>
    </row>
    <row r="372" spans="2:34" ht="15" customHeight="1" x14ac:dyDescent="0.25">
      <c r="B372" s="5"/>
      <c r="C372" s="5"/>
      <c r="D372" s="5"/>
      <c r="E372" s="6"/>
      <c r="F372" s="6"/>
      <c r="G372" s="6"/>
      <c r="H372" s="189" t="s">
        <v>369</v>
      </c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90" t="s">
        <v>863</v>
      </c>
      <c r="T372" s="190"/>
      <c r="U372" s="190"/>
      <c r="V372" s="4" t="s">
        <v>358</v>
      </c>
      <c r="W372" s="190" t="s">
        <v>370</v>
      </c>
      <c r="X372" s="190"/>
      <c r="Y372" s="190"/>
      <c r="Z372" s="190"/>
      <c r="AA372" s="191">
        <v>6365900.9199999999</v>
      </c>
      <c r="AB372" s="191"/>
      <c r="AC372" s="191"/>
      <c r="AD372" s="191">
        <v>6365900.9199999999</v>
      </c>
      <c r="AE372" s="191"/>
      <c r="AF372" s="192">
        <v>100</v>
      </c>
      <c r="AG372" s="192"/>
      <c r="AH372" s="192"/>
    </row>
    <row r="373" spans="2:34" ht="15" customHeight="1" x14ac:dyDescent="0.25">
      <c r="B373" s="5"/>
      <c r="C373" s="5"/>
      <c r="D373" s="5"/>
      <c r="E373" s="5"/>
      <c r="F373" s="5"/>
      <c r="G373" s="5"/>
      <c r="H373" s="189" t="s">
        <v>371</v>
      </c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90" t="s">
        <v>863</v>
      </c>
      <c r="T373" s="190"/>
      <c r="U373" s="190"/>
      <c r="V373" s="4" t="s">
        <v>358</v>
      </c>
      <c r="W373" s="190" t="s">
        <v>372</v>
      </c>
      <c r="X373" s="190"/>
      <c r="Y373" s="190"/>
      <c r="Z373" s="190"/>
      <c r="AA373" s="191">
        <v>6365900.9199999999</v>
      </c>
      <c r="AB373" s="191"/>
      <c r="AC373" s="191"/>
      <c r="AD373" s="191">
        <v>6365900.9199999999</v>
      </c>
      <c r="AE373" s="191"/>
      <c r="AF373" s="192">
        <v>100</v>
      </c>
      <c r="AG373" s="192"/>
      <c r="AH373" s="192"/>
    </row>
    <row r="374" spans="2:34" ht="23.25" customHeight="1" x14ac:dyDescent="0.25">
      <c r="B374" s="5"/>
      <c r="C374" s="5"/>
      <c r="D374" s="5"/>
      <c r="E374" s="5"/>
      <c r="F374" s="5"/>
      <c r="G374" s="5"/>
      <c r="H374" s="5"/>
      <c r="I374" s="189" t="s">
        <v>29</v>
      </c>
      <c r="J374" s="189"/>
      <c r="K374" s="189"/>
      <c r="L374" s="189"/>
      <c r="M374" s="189"/>
      <c r="N374" s="189"/>
      <c r="O374" s="189"/>
      <c r="P374" s="189"/>
      <c r="Q374" s="189"/>
      <c r="R374" s="189"/>
      <c r="S374" s="190" t="s">
        <v>863</v>
      </c>
      <c r="T374" s="190"/>
      <c r="U374" s="190"/>
      <c r="V374" s="4" t="s">
        <v>358</v>
      </c>
      <c r="W374" s="190" t="s">
        <v>372</v>
      </c>
      <c r="X374" s="190"/>
      <c r="Y374" s="190" t="s">
        <v>30</v>
      </c>
      <c r="Z374" s="190"/>
      <c r="AA374" s="191">
        <v>6365900.9199999999</v>
      </c>
      <c r="AB374" s="191"/>
      <c r="AC374" s="191"/>
      <c r="AD374" s="191">
        <v>6365900.9199999999</v>
      </c>
      <c r="AE374" s="191"/>
      <c r="AF374" s="192">
        <v>100</v>
      </c>
      <c r="AG374" s="192"/>
      <c r="AH374" s="192"/>
    </row>
    <row r="375" spans="2:34" ht="23.25" customHeight="1" x14ac:dyDescent="0.25">
      <c r="B375" s="5"/>
      <c r="C375" s="5"/>
      <c r="D375" s="5"/>
      <c r="E375" s="5"/>
      <c r="F375" s="5"/>
      <c r="G375" s="5"/>
      <c r="H375" s="5"/>
      <c r="I375" s="6"/>
      <c r="J375" s="189" t="s">
        <v>31</v>
      </c>
      <c r="K375" s="189"/>
      <c r="L375" s="189"/>
      <c r="M375" s="189"/>
      <c r="N375" s="189"/>
      <c r="O375" s="189"/>
      <c r="P375" s="189"/>
      <c r="Q375" s="189"/>
      <c r="R375" s="189"/>
      <c r="S375" s="190" t="s">
        <v>863</v>
      </c>
      <c r="T375" s="190"/>
      <c r="U375" s="190"/>
      <c r="V375" s="4" t="s">
        <v>358</v>
      </c>
      <c r="W375" s="190" t="s">
        <v>372</v>
      </c>
      <c r="X375" s="190"/>
      <c r="Y375" s="190" t="s">
        <v>32</v>
      </c>
      <c r="Z375" s="190"/>
      <c r="AA375" s="191">
        <v>6365900.9199999999</v>
      </c>
      <c r="AB375" s="191"/>
      <c r="AC375" s="191"/>
      <c r="AD375" s="191">
        <v>6365900.9199999999</v>
      </c>
      <c r="AE375" s="191"/>
      <c r="AF375" s="192">
        <v>100</v>
      </c>
      <c r="AG375" s="192"/>
      <c r="AH375" s="192"/>
    </row>
    <row r="376" spans="2:34" ht="15" customHeight="1" x14ac:dyDescent="0.25">
      <c r="B376" s="5"/>
      <c r="C376" s="5"/>
      <c r="D376" s="189" t="s">
        <v>373</v>
      </c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90" t="s">
        <v>863</v>
      </c>
      <c r="T376" s="190"/>
      <c r="U376" s="190"/>
      <c r="V376" s="4" t="s">
        <v>374</v>
      </c>
      <c r="W376" s="190"/>
      <c r="X376" s="190"/>
      <c r="Y376" s="190"/>
      <c r="Z376" s="190"/>
      <c r="AA376" s="191">
        <v>1400000</v>
      </c>
      <c r="AB376" s="191"/>
      <c r="AC376" s="191"/>
      <c r="AD376" s="191">
        <v>1400000</v>
      </c>
      <c r="AE376" s="191"/>
      <c r="AF376" s="192">
        <v>100</v>
      </c>
      <c r="AG376" s="192"/>
      <c r="AH376" s="192"/>
    </row>
    <row r="377" spans="2:34" ht="15" customHeight="1" x14ac:dyDescent="0.25">
      <c r="B377" s="5"/>
      <c r="C377" s="5"/>
      <c r="D377" s="5"/>
      <c r="E377" s="6"/>
      <c r="F377" s="189" t="s">
        <v>375</v>
      </c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90" t="s">
        <v>863</v>
      </c>
      <c r="T377" s="190"/>
      <c r="U377" s="190"/>
      <c r="V377" s="4" t="s">
        <v>374</v>
      </c>
      <c r="W377" s="190" t="s">
        <v>376</v>
      </c>
      <c r="X377" s="190"/>
      <c r="Y377" s="190"/>
      <c r="Z377" s="190"/>
      <c r="AA377" s="191">
        <v>1400000</v>
      </c>
      <c r="AB377" s="191"/>
      <c r="AC377" s="191"/>
      <c r="AD377" s="191">
        <v>1400000</v>
      </c>
      <c r="AE377" s="191"/>
      <c r="AF377" s="192">
        <v>100</v>
      </c>
      <c r="AG377" s="192"/>
      <c r="AH377" s="192"/>
    </row>
    <row r="378" spans="2:34" ht="15" customHeight="1" x14ac:dyDescent="0.25">
      <c r="B378" s="5"/>
      <c r="C378" s="5"/>
      <c r="D378" s="5"/>
      <c r="E378" s="6"/>
      <c r="F378" s="189" t="s">
        <v>377</v>
      </c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90" t="s">
        <v>863</v>
      </c>
      <c r="T378" s="190"/>
      <c r="U378" s="190"/>
      <c r="V378" s="4" t="s">
        <v>374</v>
      </c>
      <c r="W378" s="190" t="s">
        <v>378</v>
      </c>
      <c r="X378" s="190"/>
      <c r="Y378" s="190"/>
      <c r="Z378" s="190"/>
      <c r="AA378" s="191">
        <v>1400000</v>
      </c>
      <c r="AB378" s="191"/>
      <c r="AC378" s="191"/>
      <c r="AD378" s="191">
        <v>1400000</v>
      </c>
      <c r="AE378" s="191"/>
      <c r="AF378" s="192">
        <v>100</v>
      </c>
      <c r="AG378" s="192"/>
      <c r="AH378" s="192"/>
    </row>
    <row r="379" spans="2:34" ht="23.25" customHeight="1" x14ac:dyDescent="0.25">
      <c r="B379" s="5"/>
      <c r="C379" s="5"/>
      <c r="D379" s="5"/>
      <c r="E379" s="6"/>
      <c r="F379" s="6"/>
      <c r="G379" s="6"/>
      <c r="H379" s="189" t="s">
        <v>379</v>
      </c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90" t="s">
        <v>863</v>
      </c>
      <c r="T379" s="190"/>
      <c r="U379" s="190"/>
      <c r="V379" s="4" t="s">
        <v>374</v>
      </c>
      <c r="W379" s="190" t="s">
        <v>380</v>
      </c>
      <c r="X379" s="190"/>
      <c r="Y379" s="190"/>
      <c r="Z379" s="190"/>
      <c r="AA379" s="191">
        <v>1400000</v>
      </c>
      <c r="AB379" s="191"/>
      <c r="AC379" s="191"/>
      <c r="AD379" s="191">
        <v>1400000</v>
      </c>
      <c r="AE379" s="191"/>
      <c r="AF379" s="192">
        <v>100</v>
      </c>
      <c r="AG379" s="192"/>
      <c r="AH379" s="192"/>
    </row>
    <row r="380" spans="2:34" ht="15" customHeight="1" x14ac:dyDescent="0.25">
      <c r="B380" s="5"/>
      <c r="C380" s="5"/>
      <c r="D380" s="5"/>
      <c r="E380" s="5"/>
      <c r="F380" s="5"/>
      <c r="G380" s="5"/>
      <c r="H380" s="189" t="s">
        <v>381</v>
      </c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90" t="s">
        <v>863</v>
      </c>
      <c r="T380" s="190"/>
      <c r="U380" s="190"/>
      <c r="V380" s="4" t="s">
        <v>374</v>
      </c>
      <c r="W380" s="190" t="s">
        <v>382</v>
      </c>
      <c r="X380" s="190"/>
      <c r="Y380" s="190"/>
      <c r="Z380" s="190"/>
      <c r="AA380" s="191">
        <v>1400000</v>
      </c>
      <c r="AB380" s="191"/>
      <c r="AC380" s="191"/>
      <c r="AD380" s="191">
        <v>1400000</v>
      </c>
      <c r="AE380" s="191"/>
      <c r="AF380" s="192">
        <v>100</v>
      </c>
      <c r="AG380" s="192"/>
      <c r="AH380" s="192"/>
    </row>
    <row r="381" spans="2:34" ht="15" customHeight="1" x14ac:dyDescent="0.25">
      <c r="B381" s="5"/>
      <c r="C381" s="5"/>
      <c r="D381" s="5"/>
      <c r="E381" s="5"/>
      <c r="F381" s="5"/>
      <c r="G381" s="5"/>
      <c r="H381" s="5"/>
      <c r="I381" s="189" t="s">
        <v>33</v>
      </c>
      <c r="J381" s="189"/>
      <c r="K381" s="189"/>
      <c r="L381" s="189"/>
      <c r="M381" s="189"/>
      <c r="N381" s="189"/>
      <c r="O381" s="189"/>
      <c r="P381" s="189"/>
      <c r="Q381" s="189"/>
      <c r="R381" s="189"/>
      <c r="S381" s="190" t="s">
        <v>863</v>
      </c>
      <c r="T381" s="190"/>
      <c r="U381" s="190"/>
      <c r="V381" s="4" t="s">
        <v>374</v>
      </c>
      <c r="W381" s="190" t="s">
        <v>382</v>
      </c>
      <c r="X381" s="190"/>
      <c r="Y381" s="190" t="s">
        <v>34</v>
      </c>
      <c r="Z381" s="190"/>
      <c r="AA381" s="191">
        <v>1400000</v>
      </c>
      <c r="AB381" s="191"/>
      <c r="AC381" s="191"/>
      <c r="AD381" s="191">
        <v>1400000</v>
      </c>
      <c r="AE381" s="191"/>
      <c r="AF381" s="192">
        <v>100</v>
      </c>
      <c r="AG381" s="192"/>
      <c r="AH381" s="192"/>
    </row>
    <row r="382" spans="2:34" ht="34.5" customHeight="1" x14ac:dyDescent="0.25">
      <c r="B382" s="5"/>
      <c r="C382" s="5"/>
      <c r="D382" s="5"/>
      <c r="E382" s="5"/>
      <c r="F382" s="5"/>
      <c r="G382" s="5"/>
      <c r="H382" s="5"/>
      <c r="I382" s="6"/>
      <c r="J382" s="189" t="s">
        <v>153</v>
      </c>
      <c r="K382" s="189"/>
      <c r="L382" s="189"/>
      <c r="M382" s="189"/>
      <c r="N382" s="189"/>
      <c r="O382" s="189"/>
      <c r="P382" s="189"/>
      <c r="Q382" s="189"/>
      <c r="R382" s="189"/>
      <c r="S382" s="190" t="s">
        <v>863</v>
      </c>
      <c r="T382" s="190"/>
      <c r="U382" s="190"/>
      <c r="V382" s="4" t="s">
        <v>374</v>
      </c>
      <c r="W382" s="190" t="s">
        <v>382</v>
      </c>
      <c r="X382" s="190"/>
      <c r="Y382" s="190" t="s">
        <v>154</v>
      </c>
      <c r="Z382" s="190"/>
      <c r="AA382" s="191">
        <v>1400000</v>
      </c>
      <c r="AB382" s="191"/>
      <c r="AC382" s="191"/>
      <c r="AD382" s="191">
        <v>1400000</v>
      </c>
      <c r="AE382" s="191"/>
      <c r="AF382" s="192">
        <v>100</v>
      </c>
      <c r="AG382" s="192"/>
      <c r="AH382" s="192"/>
    </row>
    <row r="383" spans="2:34" ht="15" customHeight="1" x14ac:dyDescent="0.25">
      <c r="B383" s="5"/>
      <c r="C383" s="189" t="s">
        <v>383</v>
      </c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90" t="s">
        <v>863</v>
      </c>
      <c r="T383" s="190"/>
      <c r="U383" s="190"/>
      <c r="V383" s="4" t="s">
        <v>384</v>
      </c>
      <c r="W383" s="190"/>
      <c r="X383" s="190"/>
      <c r="Y383" s="190"/>
      <c r="Z383" s="190"/>
      <c r="AA383" s="191">
        <v>1067087093.21</v>
      </c>
      <c r="AB383" s="191"/>
      <c r="AC383" s="191"/>
      <c r="AD383" s="191">
        <v>826530897.07000005</v>
      </c>
      <c r="AE383" s="191"/>
      <c r="AF383" s="192">
        <v>77.456742034395575</v>
      </c>
      <c r="AG383" s="192"/>
      <c r="AH383" s="192"/>
    </row>
    <row r="384" spans="2:34" ht="15" customHeight="1" x14ac:dyDescent="0.25">
      <c r="B384" s="5"/>
      <c r="C384" s="5"/>
      <c r="D384" s="189" t="s">
        <v>385</v>
      </c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90" t="s">
        <v>863</v>
      </c>
      <c r="T384" s="190"/>
      <c r="U384" s="190"/>
      <c r="V384" s="4" t="s">
        <v>386</v>
      </c>
      <c r="W384" s="190"/>
      <c r="X384" s="190"/>
      <c r="Y384" s="190"/>
      <c r="Z384" s="190"/>
      <c r="AA384" s="191">
        <v>90930844.950000003</v>
      </c>
      <c r="AB384" s="191"/>
      <c r="AC384" s="191"/>
      <c r="AD384" s="191">
        <v>68780329.230000004</v>
      </c>
      <c r="AE384" s="191"/>
      <c r="AF384" s="192">
        <v>75.640261858140803</v>
      </c>
      <c r="AG384" s="192"/>
      <c r="AH384" s="192"/>
    </row>
    <row r="385" spans="2:34" ht="15" customHeight="1" x14ac:dyDescent="0.25">
      <c r="B385" s="5"/>
      <c r="C385" s="5"/>
      <c r="D385" s="5"/>
      <c r="E385" s="6"/>
      <c r="F385" s="189" t="s">
        <v>55</v>
      </c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90" t="s">
        <v>863</v>
      </c>
      <c r="T385" s="190"/>
      <c r="U385" s="190"/>
      <c r="V385" s="4" t="s">
        <v>386</v>
      </c>
      <c r="W385" s="190" t="s">
        <v>56</v>
      </c>
      <c r="X385" s="190"/>
      <c r="Y385" s="190"/>
      <c r="Z385" s="190"/>
      <c r="AA385" s="191">
        <v>239500</v>
      </c>
      <c r="AB385" s="191"/>
      <c r="AC385" s="191"/>
      <c r="AD385" s="191">
        <v>138824</v>
      </c>
      <c r="AE385" s="191"/>
      <c r="AF385" s="192">
        <v>57.964091858037584</v>
      </c>
      <c r="AG385" s="192"/>
      <c r="AH385" s="192"/>
    </row>
    <row r="386" spans="2:34" ht="15" customHeight="1" x14ac:dyDescent="0.25">
      <c r="B386" s="5"/>
      <c r="C386" s="5"/>
      <c r="D386" s="5"/>
      <c r="E386" s="6"/>
      <c r="F386" s="189" t="s">
        <v>139</v>
      </c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90" t="s">
        <v>863</v>
      </c>
      <c r="T386" s="190"/>
      <c r="U386" s="190"/>
      <c r="V386" s="4" t="s">
        <v>386</v>
      </c>
      <c r="W386" s="190" t="s">
        <v>140</v>
      </c>
      <c r="X386" s="190"/>
      <c r="Y386" s="190"/>
      <c r="Z386" s="190"/>
      <c r="AA386" s="191">
        <v>239500</v>
      </c>
      <c r="AB386" s="191"/>
      <c r="AC386" s="191"/>
      <c r="AD386" s="191">
        <v>138824</v>
      </c>
      <c r="AE386" s="191"/>
      <c r="AF386" s="192">
        <v>57.964091858037584</v>
      </c>
      <c r="AG386" s="192"/>
      <c r="AH386" s="192"/>
    </row>
    <row r="387" spans="2:34" ht="34.5" customHeight="1" x14ac:dyDescent="0.25">
      <c r="B387" s="5"/>
      <c r="C387" s="5"/>
      <c r="D387" s="5"/>
      <c r="E387" s="6"/>
      <c r="F387" s="6"/>
      <c r="G387" s="6"/>
      <c r="H387" s="189" t="s">
        <v>141</v>
      </c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90" t="s">
        <v>863</v>
      </c>
      <c r="T387" s="190"/>
      <c r="U387" s="190"/>
      <c r="V387" s="4" t="s">
        <v>386</v>
      </c>
      <c r="W387" s="190" t="s">
        <v>142</v>
      </c>
      <c r="X387" s="190"/>
      <c r="Y387" s="190"/>
      <c r="Z387" s="190"/>
      <c r="AA387" s="191">
        <v>239500</v>
      </c>
      <c r="AB387" s="191"/>
      <c r="AC387" s="191"/>
      <c r="AD387" s="191">
        <v>138824</v>
      </c>
      <c r="AE387" s="191"/>
      <c r="AF387" s="192">
        <v>57.964091858037584</v>
      </c>
      <c r="AG387" s="192"/>
      <c r="AH387" s="192"/>
    </row>
    <row r="388" spans="2:34" ht="23.25" customHeight="1" x14ac:dyDescent="0.25">
      <c r="B388" s="5"/>
      <c r="C388" s="5"/>
      <c r="D388" s="5"/>
      <c r="E388" s="5"/>
      <c r="F388" s="5"/>
      <c r="G388" s="5"/>
      <c r="H388" s="189" t="s">
        <v>143</v>
      </c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90" t="s">
        <v>863</v>
      </c>
      <c r="T388" s="190"/>
      <c r="U388" s="190"/>
      <c r="V388" s="4" t="s">
        <v>386</v>
      </c>
      <c r="W388" s="190" t="s">
        <v>144</v>
      </c>
      <c r="X388" s="190"/>
      <c r="Y388" s="190"/>
      <c r="Z388" s="190"/>
      <c r="AA388" s="191">
        <v>239500</v>
      </c>
      <c r="AB388" s="191"/>
      <c r="AC388" s="191"/>
      <c r="AD388" s="191">
        <v>138824</v>
      </c>
      <c r="AE388" s="191"/>
      <c r="AF388" s="192">
        <v>57.964091858037584</v>
      </c>
      <c r="AG388" s="192"/>
      <c r="AH388" s="192"/>
    </row>
    <row r="389" spans="2:34" ht="15" customHeight="1" x14ac:dyDescent="0.25">
      <c r="B389" s="5"/>
      <c r="C389" s="5"/>
      <c r="D389" s="5"/>
      <c r="E389" s="5"/>
      <c r="F389" s="5"/>
      <c r="G389" s="5"/>
      <c r="H389" s="5"/>
      <c r="I389" s="189" t="s">
        <v>33</v>
      </c>
      <c r="J389" s="189"/>
      <c r="K389" s="189"/>
      <c r="L389" s="189"/>
      <c r="M389" s="189"/>
      <c r="N389" s="189"/>
      <c r="O389" s="189"/>
      <c r="P389" s="189"/>
      <c r="Q389" s="189"/>
      <c r="R389" s="189"/>
      <c r="S389" s="190" t="s">
        <v>863</v>
      </c>
      <c r="T389" s="190"/>
      <c r="U389" s="190"/>
      <c r="V389" s="4" t="s">
        <v>386</v>
      </c>
      <c r="W389" s="190" t="s">
        <v>144</v>
      </c>
      <c r="X389" s="190"/>
      <c r="Y389" s="190" t="s">
        <v>34</v>
      </c>
      <c r="Z389" s="190"/>
      <c r="AA389" s="191">
        <v>239500</v>
      </c>
      <c r="AB389" s="191"/>
      <c r="AC389" s="191"/>
      <c r="AD389" s="191">
        <v>138824</v>
      </c>
      <c r="AE389" s="191"/>
      <c r="AF389" s="192">
        <v>57.964091858037584</v>
      </c>
      <c r="AG389" s="192"/>
      <c r="AH389" s="192"/>
    </row>
    <row r="390" spans="2:34" ht="34.5" customHeight="1" x14ac:dyDescent="0.25">
      <c r="B390" s="5"/>
      <c r="C390" s="5"/>
      <c r="D390" s="5"/>
      <c r="E390" s="5"/>
      <c r="F390" s="5"/>
      <c r="G390" s="5"/>
      <c r="H390" s="5"/>
      <c r="I390" s="6"/>
      <c r="J390" s="189" t="s">
        <v>153</v>
      </c>
      <c r="K390" s="189"/>
      <c r="L390" s="189"/>
      <c r="M390" s="189"/>
      <c r="N390" s="189"/>
      <c r="O390" s="189"/>
      <c r="P390" s="189"/>
      <c r="Q390" s="189"/>
      <c r="R390" s="189"/>
      <c r="S390" s="190" t="s">
        <v>863</v>
      </c>
      <c r="T390" s="190"/>
      <c r="U390" s="190"/>
      <c r="V390" s="4" t="s">
        <v>386</v>
      </c>
      <c r="W390" s="190" t="s">
        <v>144</v>
      </c>
      <c r="X390" s="190"/>
      <c r="Y390" s="190" t="s">
        <v>154</v>
      </c>
      <c r="Z390" s="190"/>
      <c r="AA390" s="191">
        <v>239500</v>
      </c>
      <c r="AB390" s="191"/>
      <c r="AC390" s="191"/>
      <c r="AD390" s="191">
        <v>138824</v>
      </c>
      <c r="AE390" s="191"/>
      <c r="AF390" s="192">
        <v>57.964091858037584</v>
      </c>
      <c r="AG390" s="192"/>
      <c r="AH390" s="192"/>
    </row>
    <row r="391" spans="2:34" ht="15" customHeight="1" x14ac:dyDescent="0.25">
      <c r="B391" s="5"/>
      <c r="C391" s="5"/>
      <c r="D391" s="5"/>
      <c r="E391" s="6"/>
      <c r="F391" s="189" t="s">
        <v>63</v>
      </c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90" t="s">
        <v>863</v>
      </c>
      <c r="T391" s="190"/>
      <c r="U391" s="190"/>
      <c r="V391" s="4" t="s">
        <v>386</v>
      </c>
      <c r="W391" s="190" t="s">
        <v>64</v>
      </c>
      <c r="X391" s="190"/>
      <c r="Y391" s="190"/>
      <c r="Z391" s="190"/>
      <c r="AA391" s="191">
        <v>213000</v>
      </c>
      <c r="AB391" s="191"/>
      <c r="AC391" s="191"/>
      <c r="AD391" s="191">
        <v>195000</v>
      </c>
      <c r="AE391" s="191"/>
      <c r="AF391" s="192">
        <v>91.549295774647888</v>
      </c>
      <c r="AG391" s="192"/>
      <c r="AH391" s="192"/>
    </row>
    <row r="392" spans="2:34" ht="23.25" customHeight="1" x14ac:dyDescent="0.25">
      <c r="B392" s="5"/>
      <c r="C392" s="5"/>
      <c r="D392" s="5"/>
      <c r="E392" s="6"/>
      <c r="F392" s="189" t="s">
        <v>65</v>
      </c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90" t="s">
        <v>863</v>
      </c>
      <c r="T392" s="190"/>
      <c r="U392" s="190"/>
      <c r="V392" s="4" t="s">
        <v>386</v>
      </c>
      <c r="W392" s="190" t="s">
        <v>66</v>
      </c>
      <c r="X392" s="190"/>
      <c r="Y392" s="190"/>
      <c r="Z392" s="190"/>
      <c r="AA392" s="191">
        <v>213000</v>
      </c>
      <c r="AB392" s="191"/>
      <c r="AC392" s="191"/>
      <c r="AD392" s="191">
        <v>195000</v>
      </c>
      <c r="AE392" s="191"/>
      <c r="AF392" s="192">
        <v>91.549295774647888</v>
      </c>
      <c r="AG392" s="192"/>
      <c r="AH392" s="192"/>
    </row>
    <row r="393" spans="2:34" ht="23.25" customHeight="1" x14ac:dyDescent="0.25">
      <c r="B393" s="5"/>
      <c r="C393" s="5"/>
      <c r="D393" s="5"/>
      <c r="E393" s="6"/>
      <c r="F393" s="6"/>
      <c r="G393" s="6"/>
      <c r="H393" s="189" t="s">
        <v>387</v>
      </c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90" t="s">
        <v>863</v>
      </c>
      <c r="T393" s="190"/>
      <c r="U393" s="190"/>
      <c r="V393" s="4" t="s">
        <v>386</v>
      </c>
      <c r="W393" s="190" t="s">
        <v>388</v>
      </c>
      <c r="X393" s="190"/>
      <c r="Y393" s="190"/>
      <c r="Z393" s="190"/>
      <c r="AA393" s="191">
        <v>213000</v>
      </c>
      <c r="AB393" s="191"/>
      <c r="AC393" s="191"/>
      <c r="AD393" s="191">
        <v>195000</v>
      </c>
      <c r="AE393" s="191"/>
      <c r="AF393" s="192">
        <v>91.549295774647888</v>
      </c>
      <c r="AG393" s="192"/>
      <c r="AH393" s="192"/>
    </row>
    <row r="394" spans="2:34" ht="15" customHeight="1" x14ac:dyDescent="0.25">
      <c r="B394" s="5"/>
      <c r="C394" s="5"/>
      <c r="D394" s="5"/>
      <c r="E394" s="5"/>
      <c r="F394" s="5"/>
      <c r="G394" s="5"/>
      <c r="H394" s="189" t="s">
        <v>389</v>
      </c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90" t="s">
        <v>863</v>
      </c>
      <c r="T394" s="190"/>
      <c r="U394" s="190"/>
      <c r="V394" s="4" t="s">
        <v>386</v>
      </c>
      <c r="W394" s="190" t="s">
        <v>390</v>
      </c>
      <c r="X394" s="190"/>
      <c r="Y394" s="190"/>
      <c r="Z394" s="190"/>
      <c r="AA394" s="191">
        <v>213000</v>
      </c>
      <c r="AB394" s="191"/>
      <c r="AC394" s="191"/>
      <c r="AD394" s="191">
        <v>195000</v>
      </c>
      <c r="AE394" s="191"/>
      <c r="AF394" s="192">
        <v>91.549295774647888</v>
      </c>
      <c r="AG394" s="192"/>
      <c r="AH394" s="192"/>
    </row>
    <row r="395" spans="2:34" ht="23.25" customHeight="1" x14ac:dyDescent="0.25">
      <c r="B395" s="5"/>
      <c r="C395" s="5"/>
      <c r="D395" s="5"/>
      <c r="E395" s="5"/>
      <c r="F395" s="5"/>
      <c r="G395" s="5"/>
      <c r="H395" s="5"/>
      <c r="I395" s="189" t="s">
        <v>29</v>
      </c>
      <c r="J395" s="189"/>
      <c r="K395" s="189"/>
      <c r="L395" s="189"/>
      <c r="M395" s="189"/>
      <c r="N395" s="189"/>
      <c r="O395" s="189"/>
      <c r="P395" s="189"/>
      <c r="Q395" s="189"/>
      <c r="R395" s="189"/>
      <c r="S395" s="190" t="s">
        <v>863</v>
      </c>
      <c r="T395" s="190"/>
      <c r="U395" s="190"/>
      <c r="V395" s="4" t="s">
        <v>386</v>
      </c>
      <c r="W395" s="190" t="s">
        <v>390</v>
      </c>
      <c r="X395" s="190"/>
      <c r="Y395" s="190" t="s">
        <v>30</v>
      </c>
      <c r="Z395" s="190"/>
      <c r="AA395" s="191">
        <v>213000</v>
      </c>
      <c r="AB395" s="191"/>
      <c r="AC395" s="191"/>
      <c r="AD395" s="191">
        <v>195000</v>
      </c>
      <c r="AE395" s="191"/>
      <c r="AF395" s="192">
        <v>91.549295774647888</v>
      </c>
      <c r="AG395" s="192"/>
      <c r="AH395" s="192"/>
    </row>
    <row r="396" spans="2:34" ht="23.25" customHeight="1" x14ac:dyDescent="0.25">
      <c r="B396" s="5"/>
      <c r="C396" s="5"/>
      <c r="D396" s="5"/>
      <c r="E396" s="5"/>
      <c r="F396" s="5"/>
      <c r="G396" s="5"/>
      <c r="H396" s="5"/>
      <c r="I396" s="6"/>
      <c r="J396" s="189" t="s">
        <v>31</v>
      </c>
      <c r="K396" s="189"/>
      <c r="L396" s="189"/>
      <c r="M396" s="189"/>
      <c r="N396" s="189"/>
      <c r="O396" s="189"/>
      <c r="P396" s="189"/>
      <c r="Q396" s="189"/>
      <c r="R396" s="189"/>
      <c r="S396" s="190" t="s">
        <v>863</v>
      </c>
      <c r="T396" s="190"/>
      <c r="U396" s="190"/>
      <c r="V396" s="4" t="s">
        <v>386</v>
      </c>
      <c r="W396" s="190" t="s">
        <v>390</v>
      </c>
      <c r="X396" s="190"/>
      <c r="Y396" s="190" t="s">
        <v>32</v>
      </c>
      <c r="Z396" s="190"/>
      <c r="AA396" s="191">
        <v>213000</v>
      </c>
      <c r="AB396" s="191"/>
      <c r="AC396" s="191"/>
      <c r="AD396" s="191">
        <v>195000</v>
      </c>
      <c r="AE396" s="191"/>
      <c r="AF396" s="192">
        <v>91.549295774647888</v>
      </c>
      <c r="AG396" s="192"/>
      <c r="AH396" s="192"/>
    </row>
    <row r="397" spans="2:34" ht="23.25" customHeight="1" x14ac:dyDescent="0.25">
      <c r="B397" s="5"/>
      <c r="C397" s="5"/>
      <c r="D397" s="5"/>
      <c r="E397" s="6"/>
      <c r="F397" s="189" t="s">
        <v>335</v>
      </c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90" t="s">
        <v>863</v>
      </c>
      <c r="T397" s="190"/>
      <c r="U397" s="190"/>
      <c r="V397" s="4" t="s">
        <v>386</v>
      </c>
      <c r="W397" s="190" t="s">
        <v>336</v>
      </c>
      <c r="X397" s="190"/>
      <c r="Y397" s="190"/>
      <c r="Z397" s="190"/>
      <c r="AA397" s="191">
        <v>19565836.420000002</v>
      </c>
      <c r="AB397" s="191"/>
      <c r="AC397" s="191"/>
      <c r="AD397" s="191">
        <v>16233862.800000001</v>
      </c>
      <c r="AE397" s="191"/>
      <c r="AF397" s="192">
        <v>82.970451410939475</v>
      </c>
      <c r="AG397" s="192"/>
      <c r="AH397" s="192"/>
    </row>
    <row r="398" spans="2:34" ht="15" customHeight="1" x14ac:dyDescent="0.25">
      <c r="B398" s="5"/>
      <c r="C398" s="5"/>
      <c r="D398" s="5"/>
      <c r="E398" s="6"/>
      <c r="F398" s="189" t="s">
        <v>351</v>
      </c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90" t="s">
        <v>863</v>
      </c>
      <c r="T398" s="190"/>
      <c r="U398" s="190"/>
      <c r="V398" s="4" t="s">
        <v>386</v>
      </c>
      <c r="W398" s="190" t="s">
        <v>352</v>
      </c>
      <c r="X398" s="190"/>
      <c r="Y398" s="190"/>
      <c r="Z398" s="190"/>
      <c r="AA398" s="191">
        <v>946116.42</v>
      </c>
      <c r="AB398" s="191"/>
      <c r="AC398" s="191"/>
      <c r="AD398" s="191">
        <v>593389.25</v>
      </c>
      <c r="AE398" s="191"/>
      <c r="AF398" s="192">
        <v>62.718417887726751</v>
      </c>
      <c r="AG398" s="192"/>
      <c r="AH398" s="192"/>
    </row>
    <row r="399" spans="2:34" ht="23.25" customHeight="1" x14ac:dyDescent="0.25">
      <c r="B399" s="5"/>
      <c r="C399" s="5"/>
      <c r="D399" s="5"/>
      <c r="E399" s="6"/>
      <c r="F399" s="6"/>
      <c r="G399" s="6"/>
      <c r="H399" s="189" t="s">
        <v>353</v>
      </c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90" t="s">
        <v>863</v>
      </c>
      <c r="T399" s="190"/>
      <c r="U399" s="190"/>
      <c r="V399" s="4" t="s">
        <v>386</v>
      </c>
      <c r="W399" s="190" t="s">
        <v>354</v>
      </c>
      <c r="X399" s="190"/>
      <c r="Y399" s="190"/>
      <c r="Z399" s="190"/>
      <c r="AA399" s="191">
        <v>946116.42</v>
      </c>
      <c r="AB399" s="191"/>
      <c r="AC399" s="191"/>
      <c r="AD399" s="191">
        <v>593389.25</v>
      </c>
      <c r="AE399" s="191"/>
      <c r="AF399" s="192">
        <v>62.718417887726751</v>
      </c>
      <c r="AG399" s="192"/>
      <c r="AH399" s="192"/>
    </row>
    <row r="400" spans="2:34" ht="15" customHeight="1" x14ac:dyDescent="0.25">
      <c r="B400" s="5"/>
      <c r="C400" s="5"/>
      <c r="D400" s="5"/>
      <c r="E400" s="5"/>
      <c r="F400" s="5"/>
      <c r="G400" s="5"/>
      <c r="H400" s="189" t="s">
        <v>391</v>
      </c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90" t="s">
        <v>863</v>
      </c>
      <c r="T400" s="190"/>
      <c r="U400" s="190"/>
      <c r="V400" s="4" t="s">
        <v>386</v>
      </c>
      <c r="W400" s="190" t="s">
        <v>392</v>
      </c>
      <c r="X400" s="190"/>
      <c r="Y400" s="190"/>
      <c r="Z400" s="190"/>
      <c r="AA400" s="191">
        <v>946116.42</v>
      </c>
      <c r="AB400" s="191"/>
      <c r="AC400" s="191"/>
      <c r="AD400" s="191">
        <v>593389.25</v>
      </c>
      <c r="AE400" s="191"/>
      <c r="AF400" s="192">
        <v>62.718417887726751</v>
      </c>
      <c r="AG400" s="192"/>
      <c r="AH400" s="192"/>
    </row>
    <row r="401" spans="2:34" ht="23.25" customHeight="1" x14ac:dyDescent="0.25">
      <c r="B401" s="5"/>
      <c r="C401" s="5"/>
      <c r="D401" s="5"/>
      <c r="E401" s="5"/>
      <c r="F401" s="5"/>
      <c r="G401" s="5"/>
      <c r="H401" s="5"/>
      <c r="I401" s="189" t="s">
        <v>29</v>
      </c>
      <c r="J401" s="189"/>
      <c r="K401" s="189"/>
      <c r="L401" s="189"/>
      <c r="M401" s="189"/>
      <c r="N401" s="189"/>
      <c r="O401" s="189"/>
      <c r="P401" s="189"/>
      <c r="Q401" s="189"/>
      <c r="R401" s="189"/>
      <c r="S401" s="190" t="s">
        <v>863</v>
      </c>
      <c r="T401" s="190"/>
      <c r="U401" s="190"/>
      <c r="V401" s="4" t="s">
        <v>386</v>
      </c>
      <c r="W401" s="190" t="s">
        <v>392</v>
      </c>
      <c r="X401" s="190"/>
      <c r="Y401" s="190" t="s">
        <v>30</v>
      </c>
      <c r="Z401" s="190"/>
      <c r="AA401" s="191">
        <v>946116.42</v>
      </c>
      <c r="AB401" s="191"/>
      <c r="AC401" s="191"/>
      <c r="AD401" s="191">
        <v>593389.25</v>
      </c>
      <c r="AE401" s="191"/>
      <c r="AF401" s="192">
        <v>62.718417887726751</v>
      </c>
      <c r="AG401" s="192"/>
      <c r="AH401" s="192"/>
    </row>
    <row r="402" spans="2:34" ht="23.25" customHeight="1" x14ac:dyDescent="0.25">
      <c r="B402" s="5"/>
      <c r="C402" s="5"/>
      <c r="D402" s="5"/>
      <c r="E402" s="5"/>
      <c r="F402" s="5"/>
      <c r="G402" s="5"/>
      <c r="H402" s="5"/>
      <c r="I402" s="6"/>
      <c r="J402" s="189" t="s">
        <v>31</v>
      </c>
      <c r="K402" s="189"/>
      <c r="L402" s="189"/>
      <c r="M402" s="189"/>
      <c r="N402" s="189"/>
      <c r="O402" s="189"/>
      <c r="P402" s="189"/>
      <c r="Q402" s="189"/>
      <c r="R402" s="189"/>
      <c r="S402" s="190" t="s">
        <v>863</v>
      </c>
      <c r="T402" s="190"/>
      <c r="U402" s="190"/>
      <c r="V402" s="4" t="s">
        <v>386</v>
      </c>
      <c r="W402" s="190" t="s">
        <v>392</v>
      </c>
      <c r="X402" s="190"/>
      <c r="Y402" s="190" t="s">
        <v>32</v>
      </c>
      <c r="Z402" s="190"/>
      <c r="AA402" s="191">
        <v>946116.42</v>
      </c>
      <c r="AB402" s="191"/>
      <c r="AC402" s="191"/>
      <c r="AD402" s="191">
        <v>593389.25</v>
      </c>
      <c r="AE402" s="191"/>
      <c r="AF402" s="192">
        <v>62.718417887726751</v>
      </c>
      <c r="AG402" s="192"/>
      <c r="AH402" s="192"/>
    </row>
    <row r="403" spans="2:34" ht="23.25" customHeight="1" x14ac:dyDescent="0.25">
      <c r="B403" s="5"/>
      <c r="C403" s="5"/>
      <c r="D403" s="5"/>
      <c r="E403" s="6"/>
      <c r="F403" s="189" t="s">
        <v>393</v>
      </c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90" t="s">
        <v>863</v>
      </c>
      <c r="T403" s="190"/>
      <c r="U403" s="190"/>
      <c r="V403" s="4" t="s">
        <v>386</v>
      </c>
      <c r="W403" s="190" t="s">
        <v>394</v>
      </c>
      <c r="X403" s="190"/>
      <c r="Y403" s="190"/>
      <c r="Z403" s="190"/>
      <c r="AA403" s="191">
        <v>18619720</v>
      </c>
      <c r="AB403" s="191"/>
      <c r="AC403" s="191"/>
      <c r="AD403" s="191">
        <v>15640473.550000001</v>
      </c>
      <c r="AE403" s="191"/>
      <c r="AF403" s="192">
        <v>83.99950992818367</v>
      </c>
      <c r="AG403" s="192"/>
      <c r="AH403" s="192"/>
    </row>
    <row r="404" spans="2:34" ht="23.25" customHeight="1" x14ac:dyDescent="0.25">
      <c r="B404" s="5"/>
      <c r="C404" s="5"/>
      <c r="D404" s="5"/>
      <c r="E404" s="6"/>
      <c r="F404" s="6"/>
      <c r="G404" s="6"/>
      <c r="H404" s="189" t="s">
        <v>395</v>
      </c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90" t="s">
        <v>863</v>
      </c>
      <c r="T404" s="190"/>
      <c r="U404" s="190"/>
      <c r="V404" s="4" t="s">
        <v>386</v>
      </c>
      <c r="W404" s="190" t="s">
        <v>396</v>
      </c>
      <c r="X404" s="190"/>
      <c r="Y404" s="190"/>
      <c r="Z404" s="190"/>
      <c r="AA404" s="191">
        <v>13347500</v>
      </c>
      <c r="AB404" s="191"/>
      <c r="AC404" s="191"/>
      <c r="AD404" s="191">
        <v>10368260.779999999</v>
      </c>
      <c r="AE404" s="191"/>
      <c r="AF404" s="192">
        <v>77.67942146469376</v>
      </c>
      <c r="AG404" s="192"/>
      <c r="AH404" s="192"/>
    </row>
    <row r="405" spans="2:34" ht="15" customHeight="1" x14ac:dyDescent="0.25">
      <c r="B405" s="5"/>
      <c r="C405" s="5"/>
      <c r="D405" s="5"/>
      <c r="E405" s="5"/>
      <c r="F405" s="5"/>
      <c r="G405" s="5"/>
      <c r="H405" s="189" t="s">
        <v>397</v>
      </c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90" t="s">
        <v>863</v>
      </c>
      <c r="T405" s="190"/>
      <c r="U405" s="190"/>
      <c r="V405" s="4" t="s">
        <v>386</v>
      </c>
      <c r="W405" s="190" t="s">
        <v>398</v>
      </c>
      <c r="X405" s="190"/>
      <c r="Y405" s="190"/>
      <c r="Z405" s="190"/>
      <c r="AA405" s="191">
        <v>13347500</v>
      </c>
      <c r="AB405" s="191"/>
      <c r="AC405" s="191"/>
      <c r="AD405" s="191">
        <v>10368260.779999999</v>
      </c>
      <c r="AE405" s="191"/>
      <c r="AF405" s="192">
        <v>77.67942146469376</v>
      </c>
      <c r="AG405" s="192"/>
      <c r="AH405" s="192"/>
    </row>
    <row r="406" spans="2:34" ht="15" customHeight="1" x14ac:dyDescent="0.25">
      <c r="B406" s="5"/>
      <c r="C406" s="5"/>
      <c r="D406" s="5"/>
      <c r="E406" s="5"/>
      <c r="F406" s="5"/>
      <c r="G406" s="5"/>
      <c r="H406" s="5"/>
      <c r="I406" s="189" t="s">
        <v>33</v>
      </c>
      <c r="J406" s="189"/>
      <c r="K406" s="189"/>
      <c r="L406" s="189"/>
      <c r="M406" s="189"/>
      <c r="N406" s="189"/>
      <c r="O406" s="189"/>
      <c r="P406" s="189"/>
      <c r="Q406" s="189"/>
      <c r="R406" s="189"/>
      <c r="S406" s="190" t="s">
        <v>863</v>
      </c>
      <c r="T406" s="190"/>
      <c r="U406" s="190"/>
      <c r="V406" s="4" t="s">
        <v>386</v>
      </c>
      <c r="W406" s="190" t="s">
        <v>398</v>
      </c>
      <c r="X406" s="190"/>
      <c r="Y406" s="190" t="s">
        <v>34</v>
      </c>
      <c r="Z406" s="190"/>
      <c r="AA406" s="191">
        <v>13347500</v>
      </c>
      <c r="AB406" s="191"/>
      <c r="AC406" s="191"/>
      <c r="AD406" s="191">
        <v>10368260.779999999</v>
      </c>
      <c r="AE406" s="191"/>
      <c r="AF406" s="192">
        <v>77.67942146469376</v>
      </c>
      <c r="AG406" s="192"/>
      <c r="AH406" s="192"/>
    </row>
    <row r="407" spans="2:34" ht="34.5" customHeight="1" x14ac:dyDescent="0.25">
      <c r="B407" s="5"/>
      <c r="C407" s="5"/>
      <c r="D407" s="5"/>
      <c r="E407" s="5"/>
      <c r="F407" s="5"/>
      <c r="G407" s="5"/>
      <c r="H407" s="5"/>
      <c r="I407" s="6"/>
      <c r="J407" s="189" t="s">
        <v>153</v>
      </c>
      <c r="K407" s="189"/>
      <c r="L407" s="189"/>
      <c r="M407" s="189"/>
      <c r="N407" s="189"/>
      <c r="O407" s="189"/>
      <c r="P407" s="189"/>
      <c r="Q407" s="189"/>
      <c r="R407" s="189"/>
      <c r="S407" s="190" t="s">
        <v>863</v>
      </c>
      <c r="T407" s="190"/>
      <c r="U407" s="190"/>
      <c r="V407" s="4" t="s">
        <v>386</v>
      </c>
      <c r="W407" s="190" t="s">
        <v>398</v>
      </c>
      <c r="X407" s="190"/>
      <c r="Y407" s="190" t="s">
        <v>154</v>
      </c>
      <c r="Z407" s="190"/>
      <c r="AA407" s="191">
        <v>13347500</v>
      </c>
      <c r="AB407" s="191"/>
      <c r="AC407" s="191"/>
      <c r="AD407" s="191">
        <v>10368260.779999999</v>
      </c>
      <c r="AE407" s="191"/>
      <c r="AF407" s="192">
        <v>77.67942146469376</v>
      </c>
      <c r="AG407" s="192"/>
      <c r="AH407" s="192"/>
    </row>
    <row r="408" spans="2:34" ht="34.5" customHeight="1" x14ac:dyDescent="0.25">
      <c r="B408" s="5"/>
      <c r="C408" s="5"/>
      <c r="D408" s="5"/>
      <c r="E408" s="6"/>
      <c r="F408" s="6"/>
      <c r="G408" s="6"/>
      <c r="H408" s="189" t="s">
        <v>399</v>
      </c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90" t="s">
        <v>863</v>
      </c>
      <c r="T408" s="190"/>
      <c r="U408" s="190"/>
      <c r="V408" s="4" t="s">
        <v>386</v>
      </c>
      <c r="W408" s="190" t="s">
        <v>400</v>
      </c>
      <c r="X408" s="190"/>
      <c r="Y408" s="190"/>
      <c r="Z408" s="190"/>
      <c r="AA408" s="191">
        <v>5272220</v>
      </c>
      <c r="AB408" s="191"/>
      <c r="AC408" s="191"/>
      <c r="AD408" s="191">
        <v>5272212.7699999996</v>
      </c>
      <c r="AE408" s="191"/>
      <c r="AF408" s="192">
        <v>99.999862866117113</v>
      </c>
      <c r="AG408" s="192"/>
      <c r="AH408" s="192"/>
    </row>
    <row r="409" spans="2:34" ht="15" customHeight="1" x14ac:dyDescent="0.25">
      <c r="B409" s="5"/>
      <c r="C409" s="5"/>
      <c r="D409" s="5"/>
      <c r="E409" s="5"/>
      <c r="F409" s="5"/>
      <c r="G409" s="5"/>
      <c r="H409" s="189" t="s">
        <v>401</v>
      </c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90" t="s">
        <v>863</v>
      </c>
      <c r="T409" s="190"/>
      <c r="U409" s="190"/>
      <c r="V409" s="4" t="s">
        <v>386</v>
      </c>
      <c r="W409" s="190" t="s">
        <v>402</v>
      </c>
      <c r="X409" s="190"/>
      <c r="Y409" s="190"/>
      <c r="Z409" s="190"/>
      <c r="AA409" s="191">
        <v>5272220</v>
      </c>
      <c r="AB409" s="191"/>
      <c r="AC409" s="191"/>
      <c r="AD409" s="191">
        <v>5272212.7699999996</v>
      </c>
      <c r="AE409" s="191"/>
      <c r="AF409" s="192">
        <v>99.999862866117113</v>
      </c>
      <c r="AG409" s="192"/>
      <c r="AH409" s="192"/>
    </row>
    <row r="410" spans="2:34" ht="15" customHeight="1" x14ac:dyDescent="0.25">
      <c r="B410" s="5"/>
      <c r="C410" s="5"/>
      <c r="D410" s="5"/>
      <c r="E410" s="5"/>
      <c r="F410" s="5"/>
      <c r="G410" s="5"/>
      <c r="H410" s="5"/>
      <c r="I410" s="189" t="s">
        <v>33</v>
      </c>
      <c r="J410" s="189"/>
      <c r="K410" s="189"/>
      <c r="L410" s="189"/>
      <c r="M410" s="189"/>
      <c r="N410" s="189"/>
      <c r="O410" s="189"/>
      <c r="P410" s="189"/>
      <c r="Q410" s="189"/>
      <c r="R410" s="189"/>
      <c r="S410" s="190" t="s">
        <v>863</v>
      </c>
      <c r="T410" s="190"/>
      <c r="U410" s="190"/>
      <c r="V410" s="4" t="s">
        <v>386</v>
      </c>
      <c r="W410" s="190" t="s">
        <v>402</v>
      </c>
      <c r="X410" s="190"/>
      <c r="Y410" s="190" t="s">
        <v>34</v>
      </c>
      <c r="Z410" s="190"/>
      <c r="AA410" s="191">
        <v>5272220</v>
      </c>
      <c r="AB410" s="191"/>
      <c r="AC410" s="191"/>
      <c r="AD410" s="191">
        <v>5272212.7699999996</v>
      </c>
      <c r="AE410" s="191"/>
      <c r="AF410" s="192">
        <v>99.999862866117113</v>
      </c>
      <c r="AG410" s="192"/>
      <c r="AH410" s="192"/>
    </row>
    <row r="411" spans="2:34" ht="34.5" customHeight="1" x14ac:dyDescent="0.25">
      <c r="B411" s="5"/>
      <c r="C411" s="5"/>
      <c r="D411" s="5"/>
      <c r="E411" s="5"/>
      <c r="F411" s="5"/>
      <c r="G411" s="5"/>
      <c r="H411" s="5"/>
      <c r="I411" s="6"/>
      <c r="J411" s="189" t="s">
        <v>153</v>
      </c>
      <c r="K411" s="189"/>
      <c r="L411" s="189"/>
      <c r="M411" s="189"/>
      <c r="N411" s="189"/>
      <c r="O411" s="189"/>
      <c r="P411" s="189"/>
      <c r="Q411" s="189"/>
      <c r="R411" s="189"/>
      <c r="S411" s="190" t="s">
        <v>863</v>
      </c>
      <c r="T411" s="190"/>
      <c r="U411" s="190"/>
      <c r="V411" s="4" t="s">
        <v>386</v>
      </c>
      <c r="W411" s="190" t="s">
        <v>402</v>
      </c>
      <c r="X411" s="190"/>
      <c r="Y411" s="190" t="s">
        <v>154</v>
      </c>
      <c r="Z411" s="190"/>
      <c r="AA411" s="191">
        <v>5272220</v>
      </c>
      <c r="AB411" s="191"/>
      <c r="AC411" s="191"/>
      <c r="AD411" s="191">
        <v>5272212.7699999996</v>
      </c>
      <c r="AE411" s="191"/>
      <c r="AF411" s="192">
        <v>99.999862866117113</v>
      </c>
      <c r="AG411" s="192"/>
      <c r="AH411" s="192"/>
    </row>
    <row r="412" spans="2:34" ht="23.25" customHeight="1" x14ac:dyDescent="0.25">
      <c r="B412" s="5"/>
      <c r="C412" s="5"/>
      <c r="D412" s="5"/>
      <c r="E412" s="6"/>
      <c r="F412" s="189" t="s">
        <v>403</v>
      </c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90" t="s">
        <v>863</v>
      </c>
      <c r="T412" s="190"/>
      <c r="U412" s="190"/>
      <c r="V412" s="4" t="s">
        <v>386</v>
      </c>
      <c r="W412" s="190" t="s">
        <v>404</v>
      </c>
      <c r="X412" s="190"/>
      <c r="Y412" s="190"/>
      <c r="Z412" s="190"/>
      <c r="AA412" s="191">
        <v>70290659.620000005</v>
      </c>
      <c r="AB412" s="191"/>
      <c r="AC412" s="191"/>
      <c r="AD412" s="191">
        <v>52212642.43</v>
      </c>
      <c r="AE412" s="191"/>
      <c r="AF412" s="192">
        <v>74.281053431946717</v>
      </c>
      <c r="AG412" s="192"/>
      <c r="AH412" s="192"/>
    </row>
    <row r="413" spans="2:34" ht="23.25" customHeight="1" x14ac:dyDescent="0.25">
      <c r="B413" s="5"/>
      <c r="C413" s="5"/>
      <c r="D413" s="5"/>
      <c r="E413" s="6"/>
      <c r="F413" s="189" t="s">
        <v>405</v>
      </c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90" t="s">
        <v>863</v>
      </c>
      <c r="T413" s="190"/>
      <c r="U413" s="190"/>
      <c r="V413" s="4" t="s">
        <v>386</v>
      </c>
      <c r="W413" s="190" t="s">
        <v>406</v>
      </c>
      <c r="X413" s="190"/>
      <c r="Y413" s="190"/>
      <c r="Z413" s="190"/>
      <c r="AA413" s="191">
        <v>19768327.300000001</v>
      </c>
      <c r="AB413" s="191"/>
      <c r="AC413" s="191"/>
      <c r="AD413" s="191">
        <v>17691600</v>
      </c>
      <c r="AE413" s="191"/>
      <c r="AF413" s="192">
        <v>89.494673633818266</v>
      </c>
      <c r="AG413" s="192"/>
      <c r="AH413" s="192"/>
    </row>
    <row r="414" spans="2:34" ht="23.25" customHeight="1" x14ac:dyDescent="0.25">
      <c r="B414" s="5"/>
      <c r="C414" s="5"/>
      <c r="D414" s="5"/>
      <c r="E414" s="6"/>
      <c r="F414" s="6"/>
      <c r="G414" s="6"/>
      <c r="H414" s="189" t="s">
        <v>407</v>
      </c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90" t="s">
        <v>863</v>
      </c>
      <c r="T414" s="190"/>
      <c r="U414" s="190"/>
      <c r="V414" s="4" t="s">
        <v>386</v>
      </c>
      <c r="W414" s="190" t="s">
        <v>408</v>
      </c>
      <c r="X414" s="190"/>
      <c r="Y414" s="190"/>
      <c r="Z414" s="190"/>
      <c r="AA414" s="191">
        <v>19768327.300000001</v>
      </c>
      <c r="AB414" s="191"/>
      <c r="AC414" s="191"/>
      <c r="AD414" s="191">
        <v>17691600</v>
      </c>
      <c r="AE414" s="191"/>
      <c r="AF414" s="192">
        <v>89.494673633818266</v>
      </c>
      <c r="AG414" s="192"/>
      <c r="AH414" s="192"/>
    </row>
    <row r="415" spans="2:34" ht="23.25" customHeight="1" x14ac:dyDescent="0.25">
      <c r="B415" s="5"/>
      <c r="C415" s="5"/>
      <c r="D415" s="5"/>
      <c r="E415" s="5"/>
      <c r="F415" s="5"/>
      <c r="G415" s="5"/>
      <c r="H415" s="189" t="s">
        <v>409</v>
      </c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90" t="s">
        <v>863</v>
      </c>
      <c r="T415" s="190"/>
      <c r="U415" s="190"/>
      <c r="V415" s="4" t="s">
        <v>386</v>
      </c>
      <c r="W415" s="190" t="s">
        <v>410</v>
      </c>
      <c r="X415" s="190"/>
      <c r="Y415" s="190"/>
      <c r="Z415" s="190"/>
      <c r="AA415" s="191">
        <v>19768327.300000001</v>
      </c>
      <c r="AB415" s="191"/>
      <c r="AC415" s="191"/>
      <c r="AD415" s="191">
        <v>17691600</v>
      </c>
      <c r="AE415" s="191"/>
      <c r="AF415" s="192">
        <v>89.494673633818266</v>
      </c>
      <c r="AG415" s="192"/>
      <c r="AH415" s="192"/>
    </row>
    <row r="416" spans="2:34" ht="23.25" customHeight="1" x14ac:dyDescent="0.25">
      <c r="B416" s="5"/>
      <c r="C416" s="5"/>
      <c r="D416" s="5"/>
      <c r="E416" s="5"/>
      <c r="F416" s="5"/>
      <c r="G416" s="5"/>
      <c r="H416" s="5"/>
      <c r="I416" s="189" t="s">
        <v>411</v>
      </c>
      <c r="J416" s="189"/>
      <c r="K416" s="189"/>
      <c r="L416" s="189"/>
      <c r="M416" s="189"/>
      <c r="N416" s="189"/>
      <c r="O416" s="189"/>
      <c r="P416" s="189"/>
      <c r="Q416" s="189"/>
      <c r="R416" s="189"/>
      <c r="S416" s="190" t="s">
        <v>863</v>
      </c>
      <c r="T416" s="190"/>
      <c r="U416" s="190"/>
      <c r="V416" s="4" t="s">
        <v>386</v>
      </c>
      <c r="W416" s="190" t="s">
        <v>410</v>
      </c>
      <c r="X416" s="190"/>
      <c r="Y416" s="190" t="s">
        <v>412</v>
      </c>
      <c r="Z416" s="190"/>
      <c r="AA416" s="191">
        <v>19768327.300000001</v>
      </c>
      <c r="AB416" s="191"/>
      <c r="AC416" s="191"/>
      <c r="AD416" s="191">
        <v>17691600</v>
      </c>
      <c r="AE416" s="191"/>
      <c r="AF416" s="192">
        <v>89.494673633818266</v>
      </c>
      <c r="AG416" s="192"/>
      <c r="AH416" s="192"/>
    </row>
    <row r="417" spans="2:34" ht="15" customHeight="1" x14ac:dyDescent="0.25">
      <c r="B417" s="5"/>
      <c r="C417" s="5"/>
      <c r="D417" s="5"/>
      <c r="E417" s="5"/>
      <c r="F417" s="5"/>
      <c r="G417" s="5"/>
      <c r="H417" s="5"/>
      <c r="I417" s="6"/>
      <c r="J417" s="189" t="s">
        <v>413</v>
      </c>
      <c r="K417" s="189"/>
      <c r="L417" s="189"/>
      <c r="M417" s="189"/>
      <c r="N417" s="189"/>
      <c r="O417" s="189"/>
      <c r="P417" s="189"/>
      <c r="Q417" s="189"/>
      <c r="R417" s="189"/>
      <c r="S417" s="190" t="s">
        <v>863</v>
      </c>
      <c r="T417" s="190"/>
      <c r="U417" s="190"/>
      <c r="V417" s="4" t="s">
        <v>386</v>
      </c>
      <c r="W417" s="190" t="s">
        <v>410</v>
      </c>
      <c r="X417" s="190"/>
      <c r="Y417" s="190" t="s">
        <v>414</v>
      </c>
      <c r="Z417" s="190"/>
      <c r="AA417" s="191">
        <v>19768327.300000001</v>
      </c>
      <c r="AB417" s="191"/>
      <c r="AC417" s="191"/>
      <c r="AD417" s="191">
        <v>17691600</v>
      </c>
      <c r="AE417" s="191"/>
      <c r="AF417" s="192">
        <v>89.494673633818266</v>
      </c>
      <c r="AG417" s="192"/>
      <c r="AH417" s="192"/>
    </row>
    <row r="418" spans="2:34" ht="34.5" customHeight="1" x14ac:dyDescent="0.25">
      <c r="B418" s="5"/>
      <c r="C418" s="5"/>
      <c r="D418" s="5"/>
      <c r="E418" s="6"/>
      <c r="F418" s="189" t="s">
        <v>415</v>
      </c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90" t="s">
        <v>863</v>
      </c>
      <c r="T418" s="190"/>
      <c r="U418" s="190"/>
      <c r="V418" s="4" t="s">
        <v>386</v>
      </c>
      <c r="W418" s="190" t="s">
        <v>416</v>
      </c>
      <c r="X418" s="190"/>
      <c r="Y418" s="190"/>
      <c r="Z418" s="190"/>
      <c r="AA418" s="191">
        <v>50522332.32</v>
      </c>
      <c r="AB418" s="191"/>
      <c r="AC418" s="191"/>
      <c r="AD418" s="191">
        <v>34521042.43</v>
      </c>
      <c r="AE418" s="191"/>
      <c r="AF418" s="192">
        <v>68.328283443744226</v>
      </c>
      <c r="AG418" s="192"/>
      <c r="AH418" s="192"/>
    </row>
    <row r="419" spans="2:34" ht="23.25" customHeight="1" x14ac:dyDescent="0.25">
      <c r="B419" s="5"/>
      <c r="C419" s="5"/>
      <c r="D419" s="5"/>
      <c r="E419" s="6"/>
      <c r="F419" s="6"/>
      <c r="G419" s="6"/>
      <c r="H419" s="189" t="s">
        <v>407</v>
      </c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90" t="s">
        <v>863</v>
      </c>
      <c r="T419" s="190"/>
      <c r="U419" s="190"/>
      <c r="V419" s="4" t="s">
        <v>386</v>
      </c>
      <c r="W419" s="190" t="s">
        <v>417</v>
      </c>
      <c r="X419" s="190"/>
      <c r="Y419" s="190"/>
      <c r="Z419" s="190"/>
      <c r="AA419" s="191">
        <v>50522332.32</v>
      </c>
      <c r="AB419" s="191"/>
      <c r="AC419" s="191"/>
      <c r="AD419" s="191">
        <v>34521042.43</v>
      </c>
      <c r="AE419" s="191"/>
      <c r="AF419" s="192">
        <v>68.328283443744226</v>
      </c>
      <c r="AG419" s="192"/>
      <c r="AH419" s="192"/>
    </row>
    <row r="420" spans="2:34" ht="23.25" customHeight="1" x14ac:dyDescent="0.25">
      <c r="B420" s="5"/>
      <c r="C420" s="5"/>
      <c r="D420" s="5"/>
      <c r="E420" s="5"/>
      <c r="F420" s="5"/>
      <c r="G420" s="5"/>
      <c r="H420" s="189" t="s">
        <v>409</v>
      </c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90" t="s">
        <v>863</v>
      </c>
      <c r="T420" s="190"/>
      <c r="U420" s="190"/>
      <c r="V420" s="4" t="s">
        <v>386</v>
      </c>
      <c r="W420" s="190" t="s">
        <v>418</v>
      </c>
      <c r="X420" s="190"/>
      <c r="Y420" s="190"/>
      <c r="Z420" s="190"/>
      <c r="AA420" s="191">
        <v>50522332.32</v>
      </c>
      <c r="AB420" s="191"/>
      <c r="AC420" s="191"/>
      <c r="AD420" s="191">
        <v>34521042.43</v>
      </c>
      <c r="AE420" s="191"/>
      <c r="AF420" s="192">
        <v>68.328283443744226</v>
      </c>
      <c r="AG420" s="192"/>
      <c r="AH420" s="192"/>
    </row>
    <row r="421" spans="2:34" ht="23.25" customHeight="1" x14ac:dyDescent="0.25">
      <c r="B421" s="5"/>
      <c r="C421" s="5"/>
      <c r="D421" s="5"/>
      <c r="E421" s="5"/>
      <c r="F421" s="5"/>
      <c r="G421" s="5"/>
      <c r="H421" s="5"/>
      <c r="I421" s="189" t="s">
        <v>411</v>
      </c>
      <c r="J421" s="189"/>
      <c r="K421" s="189"/>
      <c r="L421" s="189"/>
      <c r="M421" s="189"/>
      <c r="N421" s="189"/>
      <c r="O421" s="189"/>
      <c r="P421" s="189"/>
      <c r="Q421" s="189"/>
      <c r="R421" s="189"/>
      <c r="S421" s="190" t="s">
        <v>863</v>
      </c>
      <c r="T421" s="190"/>
      <c r="U421" s="190"/>
      <c r="V421" s="4" t="s">
        <v>386</v>
      </c>
      <c r="W421" s="190" t="s">
        <v>418</v>
      </c>
      <c r="X421" s="190"/>
      <c r="Y421" s="190" t="s">
        <v>412</v>
      </c>
      <c r="Z421" s="190"/>
      <c r="AA421" s="191">
        <v>50522332.32</v>
      </c>
      <c r="AB421" s="191"/>
      <c r="AC421" s="191"/>
      <c r="AD421" s="191">
        <v>34521042.43</v>
      </c>
      <c r="AE421" s="191"/>
      <c r="AF421" s="192">
        <v>68.328283443744226</v>
      </c>
      <c r="AG421" s="192"/>
      <c r="AH421" s="192"/>
    </row>
    <row r="422" spans="2:34" ht="15" customHeight="1" x14ac:dyDescent="0.25">
      <c r="B422" s="5"/>
      <c r="C422" s="5"/>
      <c r="D422" s="5"/>
      <c r="E422" s="5"/>
      <c r="F422" s="5"/>
      <c r="G422" s="5"/>
      <c r="H422" s="5"/>
      <c r="I422" s="6"/>
      <c r="J422" s="189" t="s">
        <v>413</v>
      </c>
      <c r="K422" s="189"/>
      <c r="L422" s="189"/>
      <c r="M422" s="189"/>
      <c r="N422" s="189"/>
      <c r="O422" s="189"/>
      <c r="P422" s="189"/>
      <c r="Q422" s="189"/>
      <c r="R422" s="189"/>
      <c r="S422" s="190" t="s">
        <v>863</v>
      </c>
      <c r="T422" s="190"/>
      <c r="U422" s="190"/>
      <c r="V422" s="4" t="s">
        <v>386</v>
      </c>
      <c r="W422" s="190" t="s">
        <v>418</v>
      </c>
      <c r="X422" s="190"/>
      <c r="Y422" s="190" t="s">
        <v>414</v>
      </c>
      <c r="Z422" s="190"/>
      <c r="AA422" s="191">
        <v>50522332.32</v>
      </c>
      <c r="AB422" s="191"/>
      <c r="AC422" s="191"/>
      <c r="AD422" s="191">
        <v>34521042.43</v>
      </c>
      <c r="AE422" s="191"/>
      <c r="AF422" s="192">
        <v>68.328283443744226</v>
      </c>
      <c r="AG422" s="192"/>
      <c r="AH422" s="192"/>
    </row>
    <row r="423" spans="2:34" ht="15" customHeight="1" x14ac:dyDescent="0.25">
      <c r="B423" s="5"/>
      <c r="C423" s="5"/>
      <c r="D423" s="5"/>
      <c r="E423" s="6"/>
      <c r="F423" s="189" t="s">
        <v>113</v>
      </c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90" t="s">
        <v>863</v>
      </c>
      <c r="T423" s="190"/>
      <c r="U423" s="190"/>
      <c r="V423" s="4" t="s">
        <v>386</v>
      </c>
      <c r="W423" s="190" t="s">
        <v>114</v>
      </c>
      <c r="X423" s="190"/>
      <c r="Y423" s="190"/>
      <c r="Z423" s="190"/>
      <c r="AA423" s="191">
        <v>621848.91</v>
      </c>
      <c r="AB423" s="191"/>
      <c r="AC423" s="191"/>
      <c r="AD423" s="191">
        <v>0</v>
      </c>
      <c r="AE423" s="191"/>
      <c r="AF423" s="192">
        <v>0</v>
      </c>
      <c r="AG423" s="192"/>
      <c r="AH423" s="192"/>
    </row>
    <row r="424" spans="2:34" ht="23.25" customHeight="1" x14ac:dyDescent="0.25">
      <c r="B424" s="5"/>
      <c r="C424" s="5"/>
      <c r="D424" s="5"/>
      <c r="E424" s="5"/>
      <c r="F424" s="5"/>
      <c r="G424" s="5"/>
      <c r="H424" s="189" t="s">
        <v>277</v>
      </c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90" t="s">
        <v>863</v>
      </c>
      <c r="T424" s="190"/>
      <c r="U424" s="190"/>
      <c r="V424" s="4" t="s">
        <v>386</v>
      </c>
      <c r="W424" s="190" t="s">
        <v>278</v>
      </c>
      <c r="X424" s="190"/>
      <c r="Y424" s="190"/>
      <c r="Z424" s="190"/>
      <c r="AA424" s="191">
        <v>621848.91</v>
      </c>
      <c r="AB424" s="191"/>
      <c r="AC424" s="191"/>
      <c r="AD424" s="191">
        <v>0</v>
      </c>
      <c r="AE424" s="191"/>
      <c r="AF424" s="192">
        <v>0</v>
      </c>
      <c r="AG424" s="192"/>
      <c r="AH424" s="192"/>
    </row>
    <row r="425" spans="2:34" ht="23.25" customHeight="1" x14ac:dyDescent="0.25">
      <c r="B425" s="5"/>
      <c r="C425" s="5"/>
      <c r="D425" s="5"/>
      <c r="E425" s="5"/>
      <c r="F425" s="5"/>
      <c r="G425" s="5"/>
      <c r="H425" s="5"/>
      <c r="I425" s="189" t="s">
        <v>29</v>
      </c>
      <c r="J425" s="189"/>
      <c r="K425" s="189"/>
      <c r="L425" s="189"/>
      <c r="M425" s="189"/>
      <c r="N425" s="189"/>
      <c r="O425" s="189"/>
      <c r="P425" s="189"/>
      <c r="Q425" s="189"/>
      <c r="R425" s="189"/>
      <c r="S425" s="190" t="s">
        <v>863</v>
      </c>
      <c r="T425" s="190"/>
      <c r="U425" s="190"/>
      <c r="V425" s="4" t="s">
        <v>386</v>
      </c>
      <c r="W425" s="190" t="s">
        <v>278</v>
      </c>
      <c r="X425" s="190"/>
      <c r="Y425" s="190" t="s">
        <v>30</v>
      </c>
      <c r="Z425" s="190"/>
      <c r="AA425" s="191">
        <v>621848.91</v>
      </c>
      <c r="AB425" s="191"/>
      <c r="AC425" s="191"/>
      <c r="AD425" s="191">
        <v>0</v>
      </c>
      <c r="AE425" s="191"/>
      <c r="AF425" s="192">
        <v>0</v>
      </c>
      <c r="AG425" s="192"/>
      <c r="AH425" s="192"/>
    </row>
    <row r="426" spans="2:34" ht="23.25" customHeight="1" x14ac:dyDescent="0.25">
      <c r="B426" s="5"/>
      <c r="C426" s="5"/>
      <c r="D426" s="5"/>
      <c r="E426" s="5"/>
      <c r="F426" s="5"/>
      <c r="G426" s="5"/>
      <c r="H426" s="5"/>
      <c r="I426" s="6"/>
      <c r="J426" s="189" t="s">
        <v>31</v>
      </c>
      <c r="K426" s="189"/>
      <c r="L426" s="189"/>
      <c r="M426" s="189"/>
      <c r="N426" s="189"/>
      <c r="O426" s="189"/>
      <c r="P426" s="189"/>
      <c r="Q426" s="189"/>
      <c r="R426" s="189"/>
      <c r="S426" s="190" t="s">
        <v>863</v>
      </c>
      <c r="T426" s="190"/>
      <c r="U426" s="190"/>
      <c r="V426" s="4" t="s">
        <v>386</v>
      </c>
      <c r="W426" s="190" t="s">
        <v>278</v>
      </c>
      <c r="X426" s="190"/>
      <c r="Y426" s="190" t="s">
        <v>32</v>
      </c>
      <c r="Z426" s="190"/>
      <c r="AA426" s="191">
        <v>621848.91</v>
      </c>
      <c r="AB426" s="191"/>
      <c r="AC426" s="191"/>
      <c r="AD426" s="191">
        <v>0</v>
      </c>
      <c r="AE426" s="191"/>
      <c r="AF426" s="192">
        <v>0</v>
      </c>
      <c r="AG426" s="192"/>
      <c r="AH426" s="192"/>
    </row>
    <row r="427" spans="2:34" ht="15" customHeight="1" x14ac:dyDescent="0.25">
      <c r="B427" s="5"/>
      <c r="C427" s="5"/>
      <c r="D427" s="189" t="s">
        <v>419</v>
      </c>
      <c r="E427" s="189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90" t="s">
        <v>863</v>
      </c>
      <c r="T427" s="190"/>
      <c r="U427" s="190"/>
      <c r="V427" s="4" t="s">
        <v>420</v>
      </c>
      <c r="W427" s="190"/>
      <c r="X427" s="190"/>
      <c r="Y427" s="190"/>
      <c r="Z427" s="190"/>
      <c r="AA427" s="191">
        <v>267227581.96000001</v>
      </c>
      <c r="AB427" s="191"/>
      <c r="AC427" s="191"/>
      <c r="AD427" s="191">
        <v>103426575</v>
      </c>
      <c r="AE427" s="191"/>
      <c r="AF427" s="192">
        <v>38.703555314691066</v>
      </c>
      <c r="AG427" s="192"/>
      <c r="AH427" s="192"/>
    </row>
    <row r="428" spans="2:34" ht="15" customHeight="1" x14ac:dyDescent="0.25">
      <c r="B428" s="5"/>
      <c r="C428" s="5"/>
      <c r="D428" s="5"/>
      <c r="E428" s="6"/>
      <c r="F428" s="189" t="s">
        <v>283</v>
      </c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90" t="s">
        <v>863</v>
      </c>
      <c r="T428" s="190"/>
      <c r="U428" s="190"/>
      <c r="V428" s="4" t="s">
        <v>420</v>
      </c>
      <c r="W428" s="190" t="s">
        <v>284</v>
      </c>
      <c r="X428" s="190"/>
      <c r="Y428" s="190"/>
      <c r="Z428" s="190"/>
      <c r="AA428" s="191">
        <v>122726725.81999999</v>
      </c>
      <c r="AB428" s="191"/>
      <c r="AC428" s="191"/>
      <c r="AD428" s="191">
        <v>11642406.550000001</v>
      </c>
      <c r="AE428" s="191"/>
      <c r="AF428" s="192">
        <v>9.4864476113178533</v>
      </c>
      <c r="AG428" s="192"/>
      <c r="AH428" s="192"/>
    </row>
    <row r="429" spans="2:34" ht="15" customHeight="1" x14ac:dyDescent="0.25">
      <c r="B429" s="5"/>
      <c r="C429" s="5"/>
      <c r="D429" s="5"/>
      <c r="E429" s="6"/>
      <c r="F429" s="189" t="s">
        <v>305</v>
      </c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90" t="s">
        <v>863</v>
      </c>
      <c r="T429" s="190"/>
      <c r="U429" s="190"/>
      <c r="V429" s="4" t="s">
        <v>420</v>
      </c>
      <c r="W429" s="190" t="s">
        <v>306</v>
      </c>
      <c r="X429" s="190"/>
      <c r="Y429" s="190"/>
      <c r="Z429" s="190"/>
      <c r="AA429" s="191">
        <v>122726725.81999999</v>
      </c>
      <c r="AB429" s="191"/>
      <c r="AC429" s="191"/>
      <c r="AD429" s="191">
        <v>11642406.550000001</v>
      </c>
      <c r="AE429" s="191"/>
      <c r="AF429" s="192">
        <v>9.4864476113178533</v>
      </c>
      <c r="AG429" s="192"/>
      <c r="AH429" s="192"/>
    </row>
    <row r="430" spans="2:34" ht="23.25" customHeight="1" x14ac:dyDescent="0.25">
      <c r="B430" s="5"/>
      <c r="C430" s="5"/>
      <c r="D430" s="5"/>
      <c r="E430" s="6"/>
      <c r="F430" s="6"/>
      <c r="G430" s="6"/>
      <c r="H430" s="189" t="s">
        <v>421</v>
      </c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90" t="s">
        <v>863</v>
      </c>
      <c r="T430" s="190"/>
      <c r="U430" s="190"/>
      <c r="V430" s="4" t="s">
        <v>420</v>
      </c>
      <c r="W430" s="190" t="s">
        <v>422</v>
      </c>
      <c r="X430" s="190"/>
      <c r="Y430" s="190"/>
      <c r="Z430" s="190"/>
      <c r="AA430" s="191">
        <v>122726725.81999999</v>
      </c>
      <c r="AB430" s="191"/>
      <c r="AC430" s="191"/>
      <c r="AD430" s="191">
        <v>11642406.550000001</v>
      </c>
      <c r="AE430" s="191"/>
      <c r="AF430" s="192">
        <v>9.4864476113178533</v>
      </c>
      <c r="AG430" s="192"/>
      <c r="AH430" s="192"/>
    </row>
    <row r="431" spans="2:34" ht="34.5" customHeight="1" x14ac:dyDescent="0.25">
      <c r="B431" s="5"/>
      <c r="C431" s="5"/>
      <c r="D431" s="5"/>
      <c r="E431" s="5"/>
      <c r="F431" s="5"/>
      <c r="G431" s="5"/>
      <c r="H431" s="189" t="s">
        <v>423</v>
      </c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90" t="s">
        <v>863</v>
      </c>
      <c r="T431" s="190"/>
      <c r="U431" s="190"/>
      <c r="V431" s="4" t="s">
        <v>420</v>
      </c>
      <c r="W431" s="190" t="s">
        <v>424</v>
      </c>
      <c r="X431" s="190"/>
      <c r="Y431" s="190"/>
      <c r="Z431" s="190"/>
      <c r="AA431" s="191">
        <v>122726725.81999999</v>
      </c>
      <c r="AB431" s="191"/>
      <c r="AC431" s="191"/>
      <c r="AD431" s="191">
        <v>11642406.550000001</v>
      </c>
      <c r="AE431" s="191"/>
      <c r="AF431" s="192">
        <v>9.4864476113178533</v>
      </c>
      <c r="AG431" s="192"/>
      <c r="AH431" s="192"/>
    </row>
    <row r="432" spans="2:34" ht="23.25" customHeight="1" x14ac:dyDescent="0.25">
      <c r="B432" s="5"/>
      <c r="C432" s="5"/>
      <c r="D432" s="5"/>
      <c r="E432" s="5"/>
      <c r="F432" s="5"/>
      <c r="G432" s="5"/>
      <c r="H432" s="5"/>
      <c r="I432" s="189" t="s">
        <v>411</v>
      </c>
      <c r="J432" s="189"/>
      <c r="K432" s="189"/>
      <c r="L432" s="189"/>
      <c r="M432" s="189"/>
      <c r="N432" s="189"/>
      <c r="O432" s="189"/>
      <c r="P432" s="189"/>
      <c r="Q432" s="189"/>
      <c r="R432" s="189"/>
      <c r="S432" s="190" t="s">
        <v>863</v>
      </c>
      <c r="T432" s="190"/>
      <c r="U432" s="190"/>
      <c r="V432" s="4" t="s">
        <v>420</v>
      </c>
      <c r="W432" s="190" t="s">
        <v>424</v>
      </c>
      <c r="X432" s="190"/>
      <c r="Y432" s="190" t="s">
        <v>412</v>
      </c>
      <c r="Z432" s="190"/>
      <c r="AA432" s="191">
        <v>122726725.81999999</v>
      </c>
      <c r="AB432" s="191"/>
      <c r="AC432" s="191"/>
      <c r="AD432" s="191">
        <v>11642406.550000001</v>
      </c>
      <c r="AE432" s="191"/>
      <c r="AF432" s="192">
        <v>9.4864476113178533</v>
      </c>
      <c r="AG432" s="192"/>
      <c r="AH432" s="192"/>
    </row>
    <row r="433" spans="2:34" ht="15" customHeight="1" x14ac:dyDescent="0.25">
      <c r="B433" s="5"/>
      <c r="C433" s="5"/>
      <c r="D433" s="5"/>
      <c r="E433" s="5"/>
      <c r="F433" s="5"/>
      <c r="G433" s="5"/>
      <c r="H433" s="5"/>
      <c r="I433" s="6"/>
      <c r="J433" s="189" t="s">
        <v>413</v>
      </c>
      <c r="K433" s="189"/>
      <c r="L433" s="189"/>
      <c r="M433" s="189"/>
      <c r="N433" s="189"/>
      <c r="O433" s="189"/>
      <c r="P433" s="189"/>
      <c r="Q433" s="189"/>
      <c r="R433" s="189"/>
      <c r="S433" s="190" t="s">
        <v>863</v>
      </c>
      <c r="T433" s="190"/>
      <c r="U433" s="190"/>
      <c r="V433" s="4" t="s">
        <v>420</v>
      </c>
      <c r="W433" s="190" t="s">
        <v>424</v>
      </c>
      <c r="X433" s="190"/>
      <c r="Y433" s="190" t="s">
        <v>414</v>
      </c>
      <c r="Z433" s="190"/>
      <c r="AA433" s="191">
        <v>122726725.81999999</v>
      </c>
      <c r="AB433" s="191"/>
      <c r="AC433" s="191"/>
      <c r="AD433" s="191">
        <v>11642406.550000001</v>
      </c>
      <c r="AE433" s="191"/>
      <c r="AF433" s="192">
        <v>9.4864476113178533</v>
      </c>
      <c r="AG433" s="192"/>
      <c r="AH433" s="192"/>
    </row>
    <row r="434" spans="2:34" ht="23.25" customHeight="1" x14ac:dyDescent="0.25">
      <c r="B434" s="5"/>
      <c r="C434" s="5"/>
      <c r="D434" s="5"/>
      <c r="E434" s="6"/>
      <c r="F434" s="189" t="s">
        <v>71</v>
      </c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90" t="s">
        <v>863</v>
      </c>
      <c r="T434" s="190"/>
      <c r="U434" s="190"/>
      <c r="V434" s="4" t="s">
        <v>420</v>
      </c>
      <c r="W434" s="190" t="s">
        <v>72</v>
      </c>
      <c r="X434" s="190"/>
      <c r="Y434" s="190"/>
      <c r="Z434" s="190"/>
      <c r="AA434" s="191">
        <v>100310576.97</v>
      </c>
      <c r="AB434" s="191"/>
      <c r="AC434" s="191"/>
      <c r="AD434" s="191">
        <v>60168763.109999999</v>
      </c>
      <c r="AE434" s="191"/>
      <c r="AF434" s="192">
        <v>59.982471367894476</v>
      </c>
      <c r="AG434" s="192"/>
      <c r="AH434" s="192"/>
    </row>
    <row r="435" spans="2:34" ht="15" customHeight="1" x14ac:dyDescent="0.25">
      <c r="B435" s="5"/>
      <c r="C435" s="5"/>
      <c r="D435" s="5"/>
      <c r="E435" s="6"/>
      <c r="F435" s="189" t="s">
        <v>425</v>
      </c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90" t="s">
        <v>863</v>
      </c>
      <c r="T435" s="190"/>
      <c r="U435" s="190"/>
      <c r="V435" s="4" t="s">
        <v>420</v>
      </c>
      <c r="W435" s="190" t="s">
        <v>426</v>
      </c>
      <c r="X435" s="190"/>
      <c r="Y435" s="190"/>
      <c r="Z435" s="190"/>
      <c r="AA435" s="191">
        <v>9673081.9499999993</v>
      </c>
      <c r="AB435" s="191"/>
      <c r="AC435" s="191"/>
      <c r="AD435" s="191">
        <v>5145634.07</v>
      </c>
      <c r="AE435" s="191"/>
      <c r="AF435" s="192">
        <v>53.195394152532749</v>
      </c>
      <c r="AG435" s="192"/>
      <c r="AH435" s="192"/>
    </row>
    <row r="436" spans="2:34" ht="45.75" customHeight="1" x14ac:dyDescent="0.25">
      <c r="B436" s="5"/>
      <c r="C436" s="5"/>
      <c r="D436" s="5"/>
      <c r="E436" s="6"/>
      <c r="F436" s="6"/>
      <c r="G436" s="6"/>
      <c r="H436" s="189" t="s">
        <v>427</v>
      </c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90" t="s">
        <v>863</v>
      </c>
      <c r="T436" s="190"/>
      <c r="U436" s="190"/>
      <c r="V436" s="4" t="s">
        <v>420</v>
      </c>
      <c r="W436" s="190" t="s">
        <v>428</v>
      </c>
      <c r="X436" s="190"/>
      <c r="Y436" s="190"/>
      <c r="Z436" s="190"/>
      <c r="AA436" s="191">
        <v>9673081.9499999993</v>
      </c>
      <c r="AB436" s="191"/>
      <c r="AC436" s="191"/>
      <c r="AD436" s="191">
        <v>5145634.07</v>
      </c>
      <c r="AE436" s="191"/>
      <c r="AF436" s="192">
        <v>53.195394152532749</v>
      </c>
      <c r="AG436" s="192"/>
      <c r="AH436" s="192"/>
    </row>
    <row r="437" spans="2:34" ht="34.5" customHeight="1" x14ac:dyDescent="0.25">
      <c r="B437" s="5"/>
      <c r="C437" s="5"/>
      <c r="D437" s="5"/>
      <c r="E437" s="5"/>
      <c r="F437" s="5"/>
      <c r="G437" s="5"/>
      <c r="H437" s="189" t="s">
        <v>429</v>
      </c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90" t="s">
        <v>863</v>
      </c>
      <c r="T437" s="190"/>
      <c r="U437" s="190"/>
      <c r="V437" s="4" t="s">
        <v>420</v>
      </c>
      <c r="W437" s="190" t="s">
        <v>430</v>
      </c>
      <c r="X437" s="190"/>
      <c r="Y437" s="190"/>
      <c r="Z437" s="190"/>
      <c r="AA437" s="191">
        <v>6134000</v>
      </c>
      <c r="AB437" s="191"/>
      <c r="AC437" s="191"/>
      <c r="AD437" s="191">
        <v>4637920.12</v>
      </c>
      <c r="AE437" s="191"/>
      <c r="AF437" s="192">
        <v>75.610044343006194</v>
      </c>
      <c r="AG437" s="192"/>
      <c r="AH437" s="192"/>
    </row>
    <row r="438" spans="2:34" ht="15" customHeight="1" x14ac:dyDescent="0.25">
      <c r="B438" s="5"/>
      <c r="C438" s="5"/>
      <c r="D438" s="5"/>
      <c r="E438" s="5"/>
      <c r="F438" s="5"/>
      <c r="G438" s="5"/>
      <c r="H438" s="5"/>
      <c r="I438" s="189" t="s">
        <v>33</v>
      </c>
      <c r="J438" s="189"/>
      <c r="K438" s="189"/>
      <c r="L438" s="189"/>
      <c r="M438" s="189"/>
      <c r="N438" s="189"/>
      <c r="O438" s="189"/>
      <c r="P438" s="189"/>
      <c r="Q438" s="189"/>
      <c r="R438" s="189"/>
      <c r="S438" s="190" t="s">
        <v>863</v>
      </c>
      <c r="T438" s="190"/>
      <c r="U438" s="190"/>
      <c r="V438" s="4" t="s">
        <v>420</v>
      </c>
      <c r="W438" s="190" t="s">
        <v>430</v>
      </c>
      <c r="X438" s="190"/>
      <c r="Y438" s="190" t="s">
        <v>34</v>
      </c>
      <c r="Z438" s="190"/>
      <c r="AA438" s="191">
        <v>6134000</v>
      </c>
      <c r="AB438" s="191"/>
      <c r="AC438" s="191"/>
      <c r="AD438" s="191">
        <v>4637920.12</v>
      </c>
      <c r="AE438" s="191"/>
      <c r="AF438" s="192">
        <v>75.610044343006194</v>
      </c>
      <c r="AG438" s="192"/>
      <c r="AH438" s="192"/>
    </row>
    <row r="439" spans="2:34" ht="34.5" customHeight="1" x14ac:dyDescent="0.25">
      <c r="B439" s="5"/>
      <c r="C439" s="5"/>
      <c r="D439" s="5"/>
      <c r="E439" s="5"/>
      <c r="F439" s="5"/>
      <c r="G439" s="5"/>
      <c r="H439" s="5"/>
      <c r="I439" s="6"/>
      <c r="J439" s="189" t="s">
        <v>153</v>
      </c>
      <c r="K439" s="189"/>
      <c r="L439" s="189"/>
      <c r="M439" s="189"/>
      <c r="N439" s="189"/>
      <c r="O439" s="189"/>
      <c r="P439" s="189"/>
      <c r="Q439" s="189"/>
      <c r="R439" s="189"/>
      <c r="S439" s="190" t="s">
        <v>863</v>
      </c>
      <c r="T439" s="190"/>
      <c r="U439" s="190"/>
      <c r="V439" s="4" t="s">
        <v>420</v>
      </c>
      <c r="W439" s="190" t="s">
        <v>430</v>
      </c>
      <c r="X439" s="190"/>
      <c r="Y439" s="190" t="s">
        <v>154</v>
      </c>
      <c r="Z439" s="190"/>
      <c r="AA439" s="191">
        <v>6134000</v>
      </c>
      <c r="AB439" s="191"/>
      <c r="AC439" s="191"/>
      <c r="AD439" s="191">
        <v>4637920.12</v>
      </c>
      <c r="AE439" s="191"/>
      <c r="AF439" s="192">
        <v>75.610044343006194</v>
      </c>
      <c r="AG439" s="192"/>
      <c r="AH439" s="192"/>
    </row>
    <row r="440" spans="2:34" ht="23.25" customHeight="1" x14ac:dyDescent="0.25">
      <c r="B440" s="5"/>
      <c r="C440" s="5"/>
      <c r="D440" s="5"/>
      <c r="E440" s="5"/>
      <c r="F440" s="5"/>
      <c r="G440" s="5"/>
      <c r="H440" s="189" t="s">
        <v>431</v>
      </c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90" t="s">
        <v>863</v>
      </c>
      <c r="T440" s="190"/>
      <c r="U440" s="190"/>
      <c r="V440" s="4" t="s">
        <v>420</v>
      </c>
      <c r="W440" s="190" t="s">
        <v>432</v>
      </c>
      <c r="X440" s="190"/>
      <c r="Y440" s="190"/>
      <c r="Z440" s="190"/>
      <c r="AA440" s="191">
        <v>539081.94999999995</v>
      </c>
      <c r="AB440" s="191"/>
      <c r="AC440" s="191"/>
      <c r="AD440" s="191">
        <v>507713.95</v>
      </c>
      <c r="AE440" s="191"/>
      <c r="AF440" s="192">
        <v>94.181218644029912</v>
      </c>
      <c r="AG440" s="192"/>
      <c r="AH440" s="192"/>
    </row>
    <row r="441" spans="2:34" ht="23.25" customHeight="1" x14ac:dyDescent="0.25">
      <c r="B441" s="5"/>
      <c r="C441" s="5"/>
      <c r="D441" s="5"/>
      <c r="E441" s="5"/>
      <c r="F441" s="5"/>
      <c r="G441" s="5"/>
      <c r="H441" s="5"/>
      <c r="I441" s="189" t="s">
        <v>29</v>
      </c>
      <c r="J441" s="189"/>
      <c r="K441" s="189"/>
      <c r="L441" s="189"/>
      <c r="M441" s="189"/>
      <c r="N441" s="189"/>
      <c r="O441" s="189"/>
      <c r="P441" s="189"/>
      <c r="Q441" s="189"/>
      <c r="R441" s="189"/>
      <c r="S441" s="190" t="s">
        <v>863</v>
      </c>
      <c r="T441" s="190"/>
      <c r="U441" s="190"/>
      <c r="V441" s="4" t="s">
        <v>420</v>
      </c>
      <c r="W441" s="190" t="s">
        <v>432</v>
      </c>
      <c r="X441" s="190"/>
      <c r="Y441" s="190" t="s">
        <v>30</v>
      </c>
      <c r="Z441" s="190"/>
      <c r="AA441" s="191">
        <v>539081.94999999995</v>
      </c>
      <c r="AB441" s="191"/>
      <c r="AC441" s="191"/>
      <c r="AD441" s="191">
        <v>507713.95</v>
      </c>
      <c r="AE441" s="191"/>
      <c r="AF441" s="192">
        <v>94.181218644029912</v>
      </c>
      <c r="AG441" s="192"/>
      <c r="AH441" s="192"/>
    </row>
    <row r="442" spans="2:34" ht="23.25" customHeight="1" x14ac:dyDescent="0.25">
      <c r="B442" s="5"/>
      <c r="C442" s="5"/>
      <c r="D442" s="5"/>
      <c r="E442" s="5"/>
      <c r="F442" s="5"/>
      <c r="G442" s="5"/>
      <c r="H442" s="5"/>
      <c r="I442" s="6"/>
      <c r="J442" s="189" t="s">
        <v>31</v>
      </c>
      <c r="K442" s="189"/>
      <c r="L442" s="189"/>
      <c r="M442" s="189"/>
      <c r="N442" s="189"/>
      <c r="O442" s="189"/>
      <c r="P442" s="189"/>
      <c r="Q442" s="189"/>
      <c r="R442" s="189"/>
      <c r="S442" s="190" t="s">
        <v>863</v>
      </c>
      <c r="T442" s="190"/>
      <c r="U442" s="190"/>
      <c r="V442" s="4" t="s">
        <v>420</v>
      </c>
      <c r="W442" s="190" t="s">
        <v>432</v>
      </c>
      <c r="X442" s="190"/>
      <c r="Y442" s="190" t="s">
        <v>32</v>
      </c>
      <c r="Z442" s="190"/>
      <c r="AA442" s="191">
        <v>539081.94999999995</v>
      </c>
      <c r="AB442" s="191"/>
      <c r="AC442" s="191"/>
      <c r="AD442" s="191">
        <v>507713.95</v>
      </c>
      <c r="AE442" s="191"/>
      <c r="AF442" s="192">
        <v>94.181218644029912</v>
      </c>
      <c r="AG442" s="192"/>
      <c r="AH442" s="192"/>
    </row>
    <row r="443" spans="2:34" ht="23.25" customHeight="1" x14ac:dyDescent="0.25">
      <c r="B443" s="5"/>
      <c r="C443" s="5"/>
      <c r="D443" s="5"/>
      <c r="E443" s="5"/>
      <c r="F443" s="5"/>
      <c r="G443" s="5"/>
      <c r="H443" s="189" t="s">
        <v>433</v>
      </c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90" t="s">
        <v>863</v>
      </c>
      <c r="T443" s="190"/>
      <c r="U443" s="190"/>
      <c r="V443" s="4" t="s">
        <v>420</v>
      </c>
      <c r="W443" s="190" t="s">
        <v>434</v>
      </c>
      <c r="X443" s="190"/>
      <c r="Y443" s="190"/>
      <c r="Z443" s="190"/>
      <c r="AA443" s="191">
        <v>3000000</v>
      </c>
      <c r="AB443" s="191"/>
      <c r="AC443" s="191"/>
      <c r="AD443" s="191">
        <v>0</v>
      </c>
      <c r="AE443" s="191"/>
      <c r="AF443" s="192">
        <v>0</v>
      </c>
      <c r="AG443" s="192"/>
      <c r="AH443" s="192"/>
    </row>
    <row r="444" spans="2:34" ht="23.25" customHeight="1" x14ac:dyDescent="0.25">
      <c r="B444" s="5"/>
      <c r="C444" s="5"/>
      <c r="D444" s="5"/>
      <c r="E444" s="5"/>
      <c r="F444" s="5"/>
      <c r="G444" s="5"/>
      <c r="H444" s="5"/>
      <c r="I444" s="189" t="s">
        <v>411</v>
      </c>
      <c r="J444" s="189"/>
      <c r="K444" s="189"/>
      <c r="L444" s="189"/>
      <c r="M444" s="189"/>
      <c r="N444" s="189"/>
      <c r="O444" s="189"/>
      <c r="P444" s="189"/>
      <c r="Q444" s="189"/>
      <c r="R444" s="189"/>
      <c r="S444" s="190" t="s">
        <v>863</v>
      </c>
      <c r="T444" s="190"/>
      <c r="U444" s="190"/>
      <c r="V444" s="4" t="s">
        <v>420</v>
      </c>
      <c r="W444" s="190" t="s">
        <v>434</v>
      </c>
      <c r="X444" s="190"/>
      <c r="Y444" s="190" t="s">
        <v>412</v>
      </c>
      <c r="Z444" s="190"/>
      <c r="AA444" s="191">
        <v>3000000</v>
      </c>
      <c r="AB444" s="191"/>
      <c r="AC444" s="191"/>
      <c r="AD444" s="191">
        <v>0</v>
      </c>
      <c r="AE444" s="191"/>
      <c r="AF444" s="192">
        <v>0</v>
      </c>
      <c r="AG444" s="192"/>
      <c r="AH444" s="192"/>
    </row>
    <row r="445" spans="2:34" ht="15" customHeight="1" x14ac:dyDescent="0.25">
      <c r="B445" s="5"/>
      <c r="C445" s="5"/>
      <c r="D445" s="5"/>
      <c r="E445" s="5"/>
      <c r="F445" s="5"/>
      <c r="G445" s="5"/>
      <c r="H445" s="5"/>
      <c r="I445" s="6"/>
      <c r="J445" s="189" t="s">
        <v>413</v>
      </c>
      <c r="K445" s="189"/>
      <c r="L445" s="189"/>
      <c r="M445" s="189"/>
      <c r="N445" s="189"/>
      <c r="O445" s="189"/>
      <c r="P445" s="189"/>
      <c r="Q445" s="189"/>
      <c r="R445" s="189"/>
      <c r="S445" s="190" t="s">
        <v>863</v>
      </c>
      <c r="T445" s="190"/>
      <c r="U445" s="190"/>
      <c r="V445" s="4" t="s">
        <v>420</v>
      </c>
      <c r="W445" s="190" t="s">
        <v>434</v>
      </c>
      <c r="X445" s="190"/>
      <c r="Y445" s="190" t="s">
        <v>414</v>
      </c>
      <c r="Z445" s="190"/>
      <c r="AA445" s="191">
        <v>3000000</v>
      </c>
      <c r="AB445" s="191"/>
      <c r="AC445" s="191"/>
      <c r="AD445" s="191">
        <v>0</v>
      </c>
      <c r="AE445" s="191"/>
      <c r="AF445" s="192">
        <v>0</v>
      </c>
      <c r="AG445" s="192"/>
      <c r="AH445" s="192"/>
    </row>
    <row r="446" spans="2:34" ht="15" customHeight="1" x14ac:dyDescent="0.25">
      <c r="B446" s="5"/>
      <c r="C446" s="5"/>
      <c r="D446" s="5"/>
      <c r="E446" s="6"/>
      <c r="F446" s="189" t="s">
        <v>435</v>
      </c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90" t="s">
        <v>863</v>
      </c>
      <c r="T446" s="190"/>
      <c r="U446" s="190"/>
      <c r="V446" s="4" t="s">
        <v>420</v>
      </c>
      <c r="W446" s="190" t="s">
        <v>436</v>
      </c>
      <c r="X446" s="190"/>
      <c r="Y446" s="190"/>
      <c r="Z446" s="190"/>
      <c r="AA446" s="191">
        <v>1329798.69</v>
      </c>
      <c r="AB446" s="191"/>
      <c r="AC446" s="191"/>
      <c r="AD446" s="191">
        <v>329798.69</v>
      </c>
      <c r="AE446" s="191"/>
      <c r="AF446" s="192">
        <v>24.800647833394997</v>
      </c>
      <c r="AG446" s="192"/>
      <c r="AH446" s="192"/>
    </row>
    <row r="447" spans="2:34" ht="45.75" customHeight="1" x14ac:dyDescent="0.25">
      <c r="B447" s="5"/>
      <c r="C447" s="5"/>
      <c r="D447" s="5"/>
      <c r="E447" s="6"/>
      <c r="F447" s="6"/>
      <c r="G447" s="6"/>
      <c r="H447" s="189" t="s">
        <v>437</v>
      </c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90" t="s">
        <v>863</v>
      </c>
      <c r="T447" s="190"/>
      <c r="U447" s="190"/>
      <c r="V447" s="4" t="s">
        <v>420</v>
      </c>
      <c r="W447" s="190" t="s">
        <v>438</v>
      </c>
      <c r="X447" s="190"/>
      <c r="Y447" s="190"/>
      <c r="Z447" s="190"/>
      <c r="AA447" s="191">
        <v>1329798.69</v>
      </c>
      <c r="AB447" s="191"/>
      <c r="AC447" s="191"/>
      <c r="AD447" s="191">
        <v>329798.69</v>
      </c>
      <c r="AE447" s="191"/>
      <c r="AF447" s="192">
        <v>24.800647833394997</v>
      </c>
      <c r="AG447" s="192"/>
      <c r="AH447" s="192"/>
    </row>
    <row r="448" spans="2:34" ht="23.25" customHeight="1" x14ac:dyDescent="0.25">
      <c r="B448" s="5"/>
      <c r="C448" s="5"/>
      <c r="D448" s="5"/>
      <c r="E448" s="5"/>
      <c r="F448" s="5"/>
      <c r="G448" s="5"/>
      <c r="H448" s="189" t="s">
        <v>439</v>
      </c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90" t="s">
        <v>863</v>
      </c>
      <c r="T448" s="190"/>
      <c r="U448" s="190"/>
      <c r="V448" s="4" t="s">
        <v>420</v>
      </c>
      <c r="W448" s="190" t="s">
        <v>440</v>
      </c>
      <c r="X448" s="190"/>
      <c r="Y448" s="190"/>
      <c r="Z448" s="190"/>
      <c r="AA448" s="191">
        <v>329798.69</v>
      </c>
      <c r="AB448" s="191"/>
      <c r="AC448" s="191"/>
      <c r="AD448" s="191">
        <v>329798.69</v>
      </c>
      <c r="AE448" s="191"/>
      <c r="AF448" s="192">
        <v>100</v>
      </c>
      <c r="AG448" s="192"/>
      <c r="AH448" s="192"/>
    </row>
    <row r="449" spans="2:34" ht="23.25" customHeight="1" x14ac:dyDescent="0.25">
      <c r="B449" s="5"/>
      <c r="C449" s="5"/>
      <c r="D449" s="5"/>
      <c r="E449" s="5"/>
      <c r="F449" s="5"/>
      <c r="G449" s="5"/>
      <c r="H449" s="5"/>
      <c r="I449" s="189" t="s">
        <v>29</v>
      </c>
      <c r="J449" s="189"/>
      <c r="K449" s="189"/>
      <c r="L449" s="189"/>
      <c r="M449" s="189"/>
      <c r="N449" s="189"/>
      <c r="O449" s="189"/>
      <c r="P449" s="189"/>
      <c r="Q449" s="189"/>
      <c r="R449" s="189"/>
      <c r="S449" s="190" t="s">
        <v>863</v>
      </c>
      <c r="T449" s="190"/>
      <c r="U449" s="190"/>
      <c r="V449" s="4" t="s">
        <v>420</v>
      </c>
      <c r="W449" s="190" t="s">
        <v>440</v>
      </c>
      <c r="X449" s="190"/>
      <c r="Y449" s="190" t="s">
        <v>30</v>
      </c>
      <c r="Z449" s="190"/>
      <c r="AA449" s="191">
        <v>329798.69</v>
      </c>
      <c r="AB449" s="191"/>
      <c r="AC449" s="191"/>
      <c r="AD449" s="191">
        <v>329798.69</v>
      </c>
      <c r="AE449" s="191"/>
      <c r="AF449" s="192">
        <v>100</v>
      </c>
      <c r="AG449" s="192"/>
      <c r="AH449" s="192"/>
    </row>
    <row r="450" spans="2:34" ht="23.25" customHeight="1" x14ac:dyDescent="0.25">
      <c r="B450" s="5"/>
      <c r="C450" s="5"/>
      <c r="D450" s="5"/>
      <c r="E450" s="5"/>
      <c r="F450" s="5"/>
      <c r="G450" s="5"/>
      <c r="H450" s="5"/>
      <c r="I450" s="6"/>
      <c r="J450" s="189" t="s">
        <v>31</v>
      </c>
      <c r="K450" s="189"/>
      <c r="L450" s="189"/>
      <c r="M450" s="189"/>
      <c r="N450" s="189"/>
      <c r="O450" s="189"/>
      <c r="P450" s="189"/>
      <c r="Q450" s="189"/>
      <c r="R450" s="189"/>
      <c r="S450" s="190" t="s">
        <v>863</v>
      </c>
      <c r="T450" s="190"/>
      <c r="U450" s="190"/>
      <c r="V450" s="4" t="s">
        <v>420</v>
      </c>
      <c r="W450" s="190" t="s">
        <v>440</v>
      </c>
      <c r="X450" s="190"/>
      <c r="Y450" s="190" t="s">
        <v>32</v>
      </c>
      <c r="Z450" s="190"/>
      <c r="AA450" s="191">
        <v>329798.69</v>
      </c>
      <c r="AB450" s="191"/>
      <c r="AC450" s="191"/>
      <c r="AD450" s="191">
        <v>329798.69</v>
      </c>
      <c r="AE450" s="191"/>
      <c r="AF450" s="192">
        <v>100</v>
      </c>
      <c r="AG450" s="192"/>
      <c r="AH450" s="192"/>
    </row>
    <row r="451" spans="2:34" ht="23.25" customHeight="1" x14ac:dyDescent="0.25">
      <c r="B451" s="5"/>
      <c r="C451" s="5"/>
      <c r="D451" s="5"/>
      <c r="E451" s="5"/>
      <c r="F451" s="5"/>
      <c r="G451" s="5"/>
      <c r="H451" s="189" t="s">
        <v>441</v>
      </c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90" t="s">
        <v>863</v>
      </c>
      <c r="T451" s="190"/>
      <c r="U451" s="190"/>
      <c r="V451" s="4" t="s">
        <v>420</v>
      </c>
      <c r="W451" s="190" t="s">
        <v>442</v>
      </c>
      <c r="X451" s="190"/>
      <c r="Y451" s="190"/>
      <c r="Z451" s="190"/>
      <c r="AA451" s="191">
        <v>1000000</v>
      </c>
      <c r="AB451" s="191"/>
      <c r="AC451" s="191"/>
      <c r="AD451" s="191">
        <v>0</v>
      </c>
      <c r="AE451" s="191"/>
      <c r="AF451" s="192">
        <v>0</v>
      </c>
      <c r="AG451" s="192"/>
      <c r="AH451" s="192"/>
    </row>
    <row r="452" spans="2:34" ht="23.25" customHeight="1" x14ac:dyDescent="0.25">
      <c r="B452" s="5"/>
      <c r="C452" s="5"/>
      <c r="D452" s="5"/>
      <c r="E452" s="5"/>
      <c r="F452" s="5"/>
      <c r="G452" s="5"/>
      <c r="H452" s="5"/>
      <c r="I452" s="189" t="s">
        <v>411</v>
      </c>
      <c r="J452" s="189"/>
      <c r="K452" s="189"/>
      <c r="L452" s="189"/>
      <c r="M452" s="189"/>
      <c r="N452" s="189"/>
      <c r="O452" s="189"/>
      <c r="P452" s="189"/>
      <c r="Q452" s="189"/>
      <c r="R452" s="189"/>
      <c r="S452" s="190" t="s">
        <v>863</v>
      </c>
      <c r="T452" s="190"/>
      <c r="U452" s="190"/>
      <c r="V452" s="4" t="s">
        <v>420</v>
      </c>
      <c r="W452" s="190" t="s">
        <v>442</v>
      </c>
      <c r="X452" s="190"/>
      <c r="Y452" s="190" t="s">
        <v>412</v>
      </c>
      <c r="Z452" s="190"/>
      <c r="AA452" s="191">
        <v>1000000</v>
      </c>
      <c r="AB452" s="191"/>
      <c r="AC452" s="191"/>
      <c r="AD452" s="191">
        <v>0</v>
      </c>
      <c r="AE452" s="191"/>
      <c r="AF452" s="192">
        <v>0</v>
      </c>
      <c r="AG452" s="192"/>
      <c r="AH452" s="192"/>
    </row>
    <row r="453" spans="2:34" ht="15" customHeight="1" x14ac:dyDescent="0.25">
      <c r="B453" s="5"/>
      <c r="C453" s="5"/>
      <c r="D453" s="5"/>
      <c r="E453" s="5"/>
      <c r="F453" s="5"/>
      <c r="G453" s="5"/>
      <c r="H453" s="5"/>
      <c r="I453" s="6"/>
      <c r="J453" s="189" t="s">
        <v>413</v>
      </c>
      <c r="K453" s="189"/>
      <c r="L453" s="189"/>
      <c r="M453" s="189"/>
      <c r="N453" s="189"/>
      <c r="O453" s="189"/>
      <c r="P453" s="189"/>
      <c r="Q453" s="189"/>
      <c r="R453" s="189"/>
      <c r="S453" s="190" t="s">
        <v>863</v>
      </c>
      <c r="T453" s="190"/>
      <c r="U453" s="190"/>
      <c r="V453" s="4" t="s">
        <v>420</v>
      </c>
      <c r="W453" s="190" t="s">
        <v>442</v>
      </c>
      <c r="X453" s="190"/>
      <c r="Y453" s="190" t="s">
        <v>414</v>
      </c>
      <c r="Z453" s="190"/>
      <c r="AA453" s="191">
        <v>1000000</v>
      </c>
      <c r="AB453" s="191"/>
      <c r="AC453" s="191"/>
      <c r="AD453" s="191">
        <v>0</v>
      </c>
      <c r="AE453" s="191"/>
      <c r="AF453" s="192">
        <v>0</v>
      </c>
      <c r="AG453" s="192"/>
      <c r="AH453" s="192"/>
    </row>
    <row r="454" spans="2:34" ht="23.25" customHeight="1" x14ac:dyDescent="0.25">
      <c r="B454" s="5"/>
      <c r="C454" s="5"/>
      <c r="D454" s="5"/>
      <c r="E454" s="6"/>
      <c r="F454" s="189" t="s">
        <v>443</v>
      </c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90" t="s">
        <v>863</v>
      </c>
      <c r="T454" s="190"/>
      <c r="U454" s="190"/>
      <c r="V454" s="4" t="s">
        <v>420</v>
      </c>
      <c r="W454" s="190" t="s">
        <v>444</v>
      </c>
      <c r="X454" s="190"/>
      <c r="Y454" s="190"/>
      <c r="Z454" s="190"/>
      <c r="AA454" s="191">
        <v>69621696.329999998</v>
      </c>
      <c r="AB454" s="191"/>
      <c r="AC454" s="191"/>
      <c r="AD454" s="191">
        <v>35007330.350000001</v>
      </c>
      <c r="AE454" s="191"/>
      <c r="AF454" s="192">
        <v>50.282214015683699</v>
      </c>
      <c r="AG454" s="192"/>
      <c r="AH454" s="192"/>
    </row>
    <row r="455" spans="2:34" ht="45.75" customHeight="1" x14ac:dyDescent="0.25">
      <c r="B455" s="5"/>
      <c r="C455" s="5"/>
      <c r="D455" s="5"/>
      <c r="E455" s="6"/>
      <c r="F455" s="6"/>
      <c r="G455" s="6"/>
      <c r="H455" s="189" t="s">
        <v>445</v>
      </c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90" t="s">
        <v>863</v>
      </c>
      <c r="T455" s="190"/>
      <c r="U455" s="190"/>
      <c r="V455" s="4" t="s">
        <v>420</v>
      </c>
      <c r="W455" s="190" t="s">
        <v>446</v>
      </c>
      <c r="X455" s="190"/>
      <c r="Y455" s="190"/>
      <c r="Z455" s="190"/>
      <c r="AA455" s="191">
        <v>47365726.329999998</v>
      </c>
      <c r="AB455" s="191"/>
      <c r="AC455" s="191"/>
      <c r="AD455" s="191">
        <v>27879914.870000001</v>
      </c>
      <c r="AE455" s="191"/>
      <c r="AF455" s="192">
        <v>58.860946575080206</v>
      </c>
      <c r="AG455" s="192"/>
      <c r="AH455" s="192"/>
    </row>
    <row r="456" spans="2:34" ht="34.5" customHeight="1" x14ac:dyDescent="0.25">
      <c r="B456" s="5"/>
      <c r="C456" s="5"/>
      <c r="D456" s="5"/>
      <c r="E456" s="5"/>
      <c r="F456" s="5"/>
      <c r="G456" s="5"/>
      <c r="H456" s="189" t="s">
        <v>447</v>
      </c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90" t="s">
        <v>863</v>
      </c>
      <c r="T456" s="190"/>
      <c r="U456" s="190"/>
      <c r="V456" s="4" t="s">
        <v>420</v>
      </c>
      <c r="W456" s="190" t="s">
        <v>448</v>
      </c>
      <c r="X456" s="190"/>
      <c r="Y456" s="190"/>
      <c r="Z456" s="190"/>
      <c r="AA456" s="191">
        <v>9560000</v>
      </c>
      <c r="AB456" s="191"/>
      <c r="AC456" s="191"/>
      <c r="AD456" s="191">
        <v>9529780.8000000007</v>
      </c>
      <c r="AE456" s="191"/>
      <c r="AF456" s="192">
        <v>99.683899581589969</v>
      </c>
      <c r="AG456" s="192"/>
      <c r="AH456" s="192"/>
    </row>
    <row r="457" spans="2:34" ht="15" customHeight="1" x14ac:dyDescent="0.25">
      <c r="B457" s="5"/>
      <c r="C457" s="5"/>
      <c r="D457" s="5"/>
      <c r="E457" s="5"/>
      <c r="F457" s="5"/>
      <c r="G457" s="5"/>
      <c r="H457" s="5"/>
      <c r="I457" s="189" t="s">
        <v>33</v>
      </c>
      <c r="J457" s="189"/>
      <c r="K457" s="189"/>
      <c r="L457" s="189"/>
      <c r="M457" s="189"/>
      <c r="N457" s="189"/>
      <c r="O457" s="189"/>
      <c r="P457" s="189"/>
      <c r="Q457" s="189"/>
      <c r="R457" s="189"/>
      <c r="S457" s="190" t="s">
        <v>863</v>
      </c>
      <c r="T457" s="190"/>
      <c r="U457" s="190"/>
      <c r="V457" s="4" t="s">
        <v>420</v>
      </c>
      <c r="W457" s="190" t="s">
        <v>448</v>
      </c>
      <c r="X457" s="190"/>
      <c r="Y457" s="190" t="s">
        <v>34</v>
      </c>
      <c r="Z457" s="190"/>
      <c r="AA457" s="191">
        <v>9560000</v>
      </c>
      <c r="AB457" s="191"/>
      <c r="AC457" s="191"/>
      <c r="AD457" s="191">
        <v>9529780.8000000007</v>
      </c>
      <c r="AE457" s="191"/>
      <c r="AF457" s="192">
        <v>99.683899581589969</v>
      </c>
      <c r="AG457" s="192"/>
      <c r="AH457" s="192"/>
    </row>
    <row r="458" spans="2:34" ht="34.5" customHeight="1" x14ac:dyDescent="0.25">
      <c r="B458" s="5"/>
      <c r="C458" s="5"/>
      <c r="D458" s="5"/>
      <c r="E458" s="5"/>
      <c r="F458" s="5"/>
      <c r="G458" s="5"/>
      <c r="H458" s="5"/>
      <c r="I458" s="6"/>
      <c r="J458" s="189" t="s">
        <v>153</v>
      </c>
      <c r="K458" s="189"/>
      <c r="L458" s="189"/>
      <c r="M458" s="189"/>
      <c r="N458" s="189"/>
      <c r="O458" s="189"/>
      <c r="P458" s="189"/>
      <c r="Q458" s="189"/>
      <c r="R458" s="189"/>
      <c r="S458" s="190" t="s">
        <v>863</v>
      </c>
      <c r="T458" s="190"/>
      <c r="U458" s="190"/>
      <c r="V458" s="4" t="s">
        <v>420</v>
      </c>
      <c r="W458" s="190" t="s">
        <v>448</v>
      </c>
      <c r="X458" s="190"/>
      <c r="Y458" s="190" t="s">
        <v>154</v>
      </c>
      <c r="Z458" s="190"/>
      <c r="AA458" s="191">
        <v>9560000</v>
      </c>
      <c r="AB458" s="191"/>
      <c r="AC458" s="191"/>
      <c r="AD458" s="191">
        <v>9529780.8000000007</v>
      </c>
      <c r="AE458" s="191"/>
      <c r="AF458" s="192">
        <v>99.683899581589969</v>
      </c>
      <c r="AG458" s="192"/>
      <c r="AH458" s="192"/>
    </row>
    <row r="459" spans="2:34" ht="34.5" customHeight="1" x14ac:dyDescent="0.25">
      <c r="B459" s="5"/>
      <c r="C459" s="5"/>
      <c r="D459" s="5"/>
      <c r="E459" s="5"/>
      <c r="F459" s="5"/>
      <c r="G459" s="5"/>
      <c r="H459" s="189" t="s">
        <v>449</v>
      </c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90" t="s">
        <v>863</v>
      </c>
      <c r="T459" s="190"/>
      <c r="U459" s="190"/>
      <c r="V459" s="4" t="s">
        <v>420</v>
      </c>
      <c r="W459" s="190" t="s">
        <v>450</v>
      </c>
      <c r="X459" s="190"/>
      <c r="Y459" s="190"/>
      <c r="Z459" s="190"/>
      <c r="AA459" s="191">
        <v>37599500</v>
      </c>
      <c r="AB459" s="191"/>
      <c r="AC459" s="191"/>
      <c r="AD459" s="191">
        <v>18143907.739999998</v>
      </c>
      <c r="AE459" s="191"/>
      <c r="AF459" s="192">
        <v>48.255715474939819</v>
      </c>
      <c r="AG459" s="192"/>
      <c r="AH459" s="192"/>
    </row>
    <row r="460" spans="2:34" ht="23.25" customHeight="1" x14ac:dyDescent="0.25">
      <c r="B460" s="5"/>
      <c r="C460" s="5"/>
      <c r="D460" s="5"/>
      <c r="E460" s="5"/>
      <c r="F460" s="5"/>
      <c r="G460" s="5"/>
      <c r="H460" s="5"/>
      <c r="I460" s="189" t="s">
        <v>411</v>
      </c>
      <c r="J460" s="189"/>
      <c r="K460" s="189"/>
      <c r="L460" s="189"/>
      <c r="M460" s="189"/>
      <c r="N460" s="189"/>
      <c r="O460" s="189"/>
      <c r="P460" s="189"/>
      <c r="Q460" s="189"/>
      <c r="R460" s="189"/>
      <c r="S460" s="190" t="s">
        <v>863</v>
      </c>
      <c r="T460" s="190"/>
      <c r="U460" s="190"/>
      <c r="V460" s="4" t="s">
        <v>420</v>
      </c>
      <c r="W460" s="190" t="s">
        <v>450</v>
      </c>
      <c r="X460" s="190"/>
      <c r="Y460" s="190" t="s">
        <v>412</v>
      </c>
      <c r="Z460" s="190"/>
      <c r="AA460" s="191">
        <v>37599500</v>
      </c>
      <c r="AB460" s="191"/>
      <c r="AC460" s="191"/>
      <c r="AD460" s="191">
        <v>18143907.739999998</v>
      </c>
      <c r="AE460" s="191"/>
      <c r="AF460" s="192">
        <v>48.255715474939819</v>
      </c>
      <c r="AG460" s="192"/>
      <c r="AH460" s="192"/>
    </row>
    <row r="461" spans="2:34" ht="68.25" customHeight="1" x14ac:dyDescent="0.25">
      <c r="B461" s="5"/>
      <c r="C461" s="5"/>
      <c r="D461" s="5"/>
      <c r="E461" s="5"/>
      <c r="F461" s="5"/>
      <c r="G461" s="5"/>
      <c r="H461" s="5"/>
      <c r="I461" s="6"/>
      <c r="J461" s="189" t="s">
        <v>451</v>
      </c>
      <c r="K461" s="189"/>
      <c r="L461" s="189"/>
      <c r="M461" s="189"/>
      <c r="N461" s="189"/>
      <c r="O461" s="189"/>
      <c r="P461" s="189"/>
      <c r="Q461" s="189"/>
      <c r="R461" s="189"/>
      <c r="S461" s="190" t="s">
        <v>863</v>
      </c>
      <c r="T461" s="190"/>
      <c r="U461" s="190"/>
      <c r="V461" s="4" t="s">
        <v>420</v>
      </c>
      <c r="W461" s="190" t="s">
        <v>450</v>
      </c>
      <c r="X461" s="190"/>
      <c r="Y461" s="190" t="s">
        <v>452</v>
      </c>
      <c r="Z461" s="190"/>
      <c r="AA461" s="191">
        <v>37599500</v>
      </c>
      <c r="AB461" s="191"/>
      <c r="AC461" s="191"/>
      <c r="AD461" s="191">
        <v>18143907.739999998</v>
      </c>
      <c r="AE461" s="191"/>
      <c r="AF461" s="192">
        <v>48.255715474939819</v>
      </c>
      <c r="AG461" s="192"/>
      <c r="AH461" s="192"/>
    </row>
    <row r="462" spans="2:34" ht="34.5" customHeight="1" x14ac:dyDescent="0.25">
      <c r="B462" s="5"/>
      <c r="C462" s="5"/>
      <c r="D462" s="5"/>
      <c r="E462" s="5"/>
      <c r="F462" s="5"/>
      <c r="G462" s="5"/>
      <c r="H462" s="189" t="s">
        <v>453</v>
      </c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90" t="s">
        <v>863</v>
      </c>
      <c r="T462" s="190"/>
      <c r="U462" s="190"/>
      <c r="V462" s="4" t="s">
        <v>420</v>
      </c>
      <c r="W462" s="190" t="s">
        <v>454</v>
      </c>
      <c r="X462" s="190"/>
      <c r="Y462" s="190"/>
      <c r="Z462" s="190"/>
      <c r="AA462" s="191">
        <v>206226.33</v>
      </c>
      <c r="AB462" s="191"/>
      <c r="AC462" s="191"/>
      <c r="AD462" s="191">
        <v>206226.33</v>
      </c>
      <c r="AE462" s="191"/>
      <c r="AF462" s="192">
        <v>100</v>
      </c>
      <c r="AG462" s="192"/>
      <c r="AH462" s="192"/>
    </row>
    <row r="463" spans="2:34" ht="23.25" customHeight="1" x14ac:dyDescent="0.25">
      <c r="B463" s="5"/>
      <c r="C463" s="5"/>
      <c r="D463" s="5"/>
      <c r="E463" s="5"/>
      <c r="F463" s="5"/>
      <c r="G463" s="5"/>
      <c r="H463" s="5"/>
      <c r="I463" s="189" t="s">
        <v>411</v>
      </c>
      <c r="J463" s="189"/>
      <c r="K463" s="189"/>
      <c r="L463" s="189"/>
      <c r="M463" s="189"/>
      <c r="N463" s="189"/>
      <c r="O463" s="189"/>
      <c r="P463" s="189"/>
      <c r="Q463" s="189"/>
      <c r="R463" s="189"/>
      <c r="S463" s="190" t="s">
        <v>863</v>
      </c>
      <c r="T463" s="190"/>
      <c r="U463" s="190"/>
      <c r="V463" s="4" t="s">
        <v>420</v>
      </c>
      <c r="W463" s="190" t="s">
        <v>454</v>
      </c>
      <c r="X463" s="190"/>
      <c r="Y463" s="190" t="s">
        <v>412</v>
      </c>
      <c r="Z463" s="190"/>
      <c r="AA463" s="191">
        <v>206226.33</v>
      </c>
      <c r="AB463" s="191"/>
      <c r="AC463" s="191"/>
      <c r="AD463" s="191">
        <v>206226.33</v>
      </c>
      <c r="AE463" s="191"/>
      <c r="AF463" s="192">
        <v>100</v>
      </c>
      <c r="AG463" s="192"/>
      <c r="AH463" s="192"/>
    </row>
    <row r="464" spans="2:34" ht="15" customHeight="1" x14ac:dyDescent="0.25">
      <c r="B464" s="5"/>
      <c r="C464" s="5"/>
      <c r="D464" s="5"/>
      <c r="E464" s="5"/>
      <c r="F464" s="5"/>
      <c r="G464" s="5"/>
      <c r="H464" s="5"/>
      <c r="I464" s="6"/>
      <c r="J464" s="189" t="s">
        <v>413</v>
      </c>
      <c r="K464" s="189"/>
      <c r="L464" s="189"/>
      <c r="M464" s="189"/>
      <c r="N464" s="189"/>
      <c r="O464" s="189"/>
      <c r="P464" s="189"/>
      <c r="Q464" s="189"/>
      <c r="R464" s="189"/>
      <c r="S464" s="190" t="s">
        <v>863</v>
      </c>
      <c r="T464" s="190"/>
      <c r="U464" s="190"/>
      <c r="V464" s="4" t="s">
        <v>420</v>
      </c>
      <c r="W464" s="190" t="s">
        <v>454</v>
      </c>
      <c r="X464" s="190"/>
      <c r="Y464" s="190" t="s">
        <v>414</v>
      </c>
      <c r="Z464" s="190"/>
      <c r="AA464" s="191">
        <v>206226.33</v>
      </c>
      <c r="AB464" s="191"/>
      <c r="AC464" s="191"/>
      <c r="AD464" s="191">
        <v>206226.33</v>
      </c>
      <c r="AE464" s="191"/>
      <c r="AF464" s="192">
        <v>100</v>
      </c>
      <c r="AG464" s="192"/>
      <c r="AH464" s="192"/>
    </row>
    <row r="465" spans="2:34" ht="34.5" customHeight="1" x14ac:dyDescent="0.25">
      <c r="B465" s="5"/>
      <c r="C465" s="5"/>
      <c r="D465" s="5"/>
      <c r="E465" s="6"/>
      <c r="F465" s="6"/>
      <c r="G465" s="6"/>
      <c r="H465" s="189" t="s">
        <v>455</v>
      </c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90" t="s">
        <v>863</v>
      </c>
      <c r="T465" s="190"/>
      <c r="U465" s="190"/>
      <c r="V465" s="4" t="s">
        <v>420</v>
      </c>
      <c r="W465" s="190" t="s">
        <v>456</v>
      </c>
      <c r="X465" s="190"/>
      <c r="Y465" s="190"/>
      <c r="Z465" s="190"/>
      <c r="AA465" s="191">
        <v>9555970</v>
      </c>
      <c r="AB465" s="191"/>
      <c r="AC465" s="191"/>
      <c r="AD465" s="191">
        <v>127415.48</v>
      </c>
      <c r="AE465" s="191"/>
      <c r="AF465" s="192">
        <v>1.3333599833402574</v>
      </c>
      <c r="AG465" s="192"/>
      <c r="AH465" s="192"/>
    </row>
    <row r="466" spans="2:34" ht="23.25" customHeight="1" x14ac:dyDescent="0.25">
      <c r="B466" s="5"/>
      <c r="C466" s="5"/>
      <c r="D466" s="5"/>
      <c r="E466" s="5"/>
      <c r="F466" s="5"/>
      <c r="G466" s="5"/>
      <c r="H466" s="189" t="s">
        <v>457</v>
      </c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90" t="s">
        <v>863</v>
      </c>
      <c r="T466" s="190"/>
      <c r="U466" s="190"/>
      <c r="V466" s="4" t="s">
        <v>420</v>
      </c>
      <c r="W466" s="190" t="s">
        <v>458</v>
      </c>
      <c r="X466" s="190"/>
      <c r="Y466" s="190"/>
      <c r="Z466" s="190"/>
      <c r="AA466" s="191">
        <v>228500</v>
      </c>
      <c r="AB466" s="191"/>
      <c r="AC466" s="191"/>
      <c r="AD466" s="191">
        <v>127415.48</v>
      </c>
      <c r="AE466" s="191"/>
      <c r="AF466" s="192">
        <v>55.761698030634577</v>
      </c>
      <c r="AG466" s="192"/>
      <c r="AH466" s="192"/>
    </row>
    <row r="467" spans="2:34" ht="23.25" customHeight="1" x14ac:dyDescent="0.25">
      <c r="B467" s="5"/>
      <c r="C467" s="5"/>
      <c r="D467" s="5"/>
      <c r="E467" s="5"/>
      <c r="F467" s="5"/>
      <c r="G467" s="5"/>
      <c r="H467" s="5"/>
      <c r="I467" s="189" t="s">
        <v>411</v>
      </c>
      <c r="J467" s="189"/>
      <c r="K467" s="189"/>
      <c r="L467" s="189"/>
      <c r="M467" s="189"/>
      <c r="N467" s="189"/>
      <c r="O467" s="189"/>
      <c r="P467" s="189"/>
      <c r="Q467" s="189"/>
      <c r="R467" s="189"/>
      <c r="S467" s="190" t="s">
        <v>863</v>
      </c>
      <c r="T467" s="190"/>
      <c r="U467" s="190"/>
      <c r="V467" s="4" t="s">
        <v>420</v>
      </c>
      <c r="W467" s="190" t="s">
        <v>458</v>
      </c>
      <c r="X467" s="190"/>
      <c r="Y467" s="190" t="s">
        <v>412</v>
      </c>
      <c r="Z467" s="190"/>
      <c r="AA467" s="191">
        <v>228500</v>
      </c>
      <c r="AB467" s="191"/>
      <c r="AC467" s="191"/>
      <c r="AD467" s="191">
        <v>127415.48</v>
      </c>
      <c r="AE467" s="191"/>
      <c r="AF467" s="192">
        <v>55.761698030634577</v>
      </c>
      <c r="AG467" s="192"/>
      <c r="AH467" s="192"/>
    </row>
    <row r="468" spans="2:34" ht="15" customHeight="1" x14ac:dyDescent="0.25">
      <c r="B468" s="5"/>
      <c r="C468" s="5"/>
      <c r="D468" s="5"/>
      <c r="E468" s="5"/>
      <c r="F468" s="5"/>
      <c r="G468" s="5"/>
      <c r="H468" s="5"/>
      <c r="I468" s="6"/>
      <c r="J468" s="189" t="s">
        <v>413</v>
      </c>
      <c r="K468" s="189"/>
      <c r="L468" s="189"/>
      <c r="M468" s="189"/>
      <c r="N468" s="189"/>
      <c r="O468" s="189"/>
      <c r="P468" s="189"/>
      <c r="Q468" s="189"/>
      <c r="R468" s="189"/>
      <c r="S468" s="190" t="s">
        <v>863</v>
      </c>
      <c r="T468" s="190"/>
      <c r="U468" s="190"/>
      <c r="V468" s="4" t="s">
        <v>420</v>
      </c>
      <c r="W468" s="190" t="s">
        <v>458</v>
      </c>
      <c r="X468" s="190"/>
      <c r="Y468" s="190" t="s">
        <v>414</v>
      </c>
      <c r="Z468" s="190"/>
      <c r="AA468" s="191">
        <v>228500</v>
      </c>
      <c r="AB468" s="191"/>
      <c r="AC468" s="191"/>
      <c r="AD468" s="191">
        <v>127415.48</v>
      </c>
      <c r="AE468" s="191"/>
      <c r="AF468" s="192">
        <v>55.761698030634577</v>
      </c>
      <c r="AG468" s="192"/>
      <c r="AH468" s="192"/>
    </row>
    <row r="469" spans="2:34" ht="23.25" customHeight="1" x14ac:dyDescent="0.25">
      <c r="B469" s="5"/>
      <c r="C469" s="5"/>
      <c r="D469" s="5"/>
      <c r="E469" s="5"/>
      <c r="F469" s="5"/>
      <c r="G469" s="5"/>
      <c r="H469" s="189" t="s">
        <v>459</v>
      </c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90" t="s">
        <v>863</v>
      </c>
      <c r="T469" s="190"/>
      <c r="U469" s="190"/>
      <c r="V469" s="4" t="s">
        <v>420</v>
      </c>
      <c r="W469" s="190" t="s">
        <v>460</v>
      </c>
      <c r="X469" s="190"/>
      <c r="Y469" s="190"/>
      <c r="Z469" s="190"/>
      <c r="AA469" s="191">
        <v>9327470</v>
      </c>
      <c r="AB469" s="191"/>
      <c r="AC469" s="191"/>
      <c r="AD469" s="191">
        <v>0</v>
      </c>
      <c r="AE469" s="191"/>
      <c r="AF469" s="192">
        <v>0</v>
      </c>
      <c r="AG469" s="192"/>
      <c r="AH469" s="192"/>
    </row>
    <row r="470" spans="2:34" ht="23.25" customHeight="1" x14ac:dyDescent="0.25">
      <c r="B470" s="5"/>
      <c r="C470" s="5"/>
      <c r="D470" s="5"/>
      <c r="E470" s="5"/>
      <c r="F470" s="5"/>
      <c r="G470" s="5"/>
      <c r="H470" s="5"/>
      <c r="I470" s="189" t="s">
        <v>411</v>
      </c>
      <c r="J470" s="189"/>
      <c r="K470" s="189"/>
      <c r="L470" s="189"/>
      <c r="M470" s="189"/>
      <c r="N470" s="189"/>
      <c r="O470" s="189"/>
      <c r="P470" s="189"/>
      <c r="Q470" s="189"/>
      <c r="R470" s="189"/>
      <c r="S470" s="190" t="s">
        <v>863</v>
      </c>
      <c r="T470" s="190"/>
      <c r="U470" s="190"/>
      <c r="V470" s="4" t="s">
        <v>420</v>
      </c>
      <c r="W470" s="190" t="s">
        <v>460</v>
      </c>
      <c r="X470" s="190"/>
      <c r="Y470" s="190" t="s">
        <v>412</v>
      </c>
      <c r="Z470" s="190"/>
      <c r="AA470" s="191">
        <v>9327470</v>
      </c>
      <c r="AB470" s="191"/>
      <c r="AC470" s="191"/>
      <c r="AD470" s="191">
        <v>0</v>
      </c>
      <c r="AE470" s="191"/>
      <c r="AF470" s="192">
        <v>0</v>
      </c>
      <c r="AG470" s="192"/>
      <c r="AH470" s="192"/>
    </row>
    <row r="471" spans="2:34" ht="15" customHeight="1" x14ac:dyDescent="0.25">
      <c r="B471" s="5"/>
      <c r="C471" s="5"/>
      <c r="D471" s="5"/>
      <c r="E471" s="5"/>
      <c r="F471" s="5"/>
      <c r="G471" s="5"/>
      <c r="H471" s="5"/>
      <c r="I471" s="6"/>
      <c r="J471" s="189" t="s">
        <v>413</v>
      </c>
      <c r="K471" s="189"/>
      <c r="L471" s="189"/>
      <c r="M471" s="189"/>
      <c r="N471" s="189"/>
      <c r="O471" s="189"/>
      <c r="P471" s="189"/>
      <c r="Q471" s="189"/>
      <c r="R471" s="189"/>
      <c r="S471" s="190" t="s">
        <v>863</v>
      </c>
      <c r="T471" s="190"/>
      <c r="U471" s="190"/>
      <c r="V471" s="4" t="s">
        <v>420</v>
      </c>
      <c r="W471" s="190" t="s">
        <v>460</v>
      </c>
      <c r="X471" s="190"/>
      <c r="Y471" s="190" t="s">
        <v>414</v>
      </c>
      <c r="Z471" s="190"/>
      <c r="AA471" s="191">
        <v>9327470</v>
      </c>
      <c r="AB471" s="191"/>
      <c r="AC471" s="191"/>
      <c r="AD471" s="191">
        <v>0</v>
      </c>
      <c r="AE471" s="191"/>
      <c r="AF471" s="192">
        <v>0</v>
      </c>
      <c r="AG471" s="192"/>
      <c r="AH471" s="192"/>
    </row>
    <row r="472" spans="2:34" ht="23.25" customHeight="1" x14ac:dyDescent="0.25">
      <c r="B472" s="5"/>
      <c r="C472" s="5"/>
      <c r="D472" s="5"/>
      <c r="E472" s="6"/>
      <c r="F472" s="6"/>
      <c r="G472" s="6"/>
      <c r="H472" s="189" t="s">
        <v>461</v>
      </c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90" t="s">
        <v>863</v>
      </c>
      <c r="T472" s="190"/>
      <c r="U472" s="190"/>
      <c r="V472" s="4" t="s">
        <v>420</v>
      </c>
      <c r="W472" s="190" t="s">
        <v>462</v>
      </c>
      <c r="X472" s="190"/>
      <c r="Y472" s="190"/>
      <c r="Z472" s="190"/>
      <c r="AA472" s="191">
        <v>7000000</v>
      </c>
      <c r="AB472" s="191"/>
      <c r="AC472" s="191"/>
      <c r="AD472" s="191">
        <v>7000000</v>
      </c>
      <c r="AE472" s="191"/>
      <c r="AF472" s="192">
        <v>100</v>
      </c>
      <c r="AG472" s="192"/>
      <c r="AH472" s="192"/>
    </row>
    <row r="473" spans="2:34" ht="15" customHeight="1" x14ac:dyDescent="0.25">
      <c r="B473" s="5"/>
      <c r="C473" s="5"/>
      <c r="D473" s="5"/>
      <c r="E473" s="5"/>
      <c r="F473" s="5"/>
      <c r="G473" s="5"/>
      <c r="H473" s="189" t="s">
        <v>463</v>
      </c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90" t="s">
        <v>863</v>
      </c>
      <c r="T473" s="190"/>
      <c r="U473" s="190"/>
      <c r="V473" s="4" t="s">
        <v>420</v>
      </c>
      <c r="W473" s="190" t="s">
        <v>464</v>
      </c>
      <c r="X473" s="190"/>
      <c r="Y473" s="190"/>
      <c r="Z473" s="190"/>
      <c r="AA473" s="191">
        <v>7000000</v>
      </c>
      <c r="AB473" s="191"/>
      <c r="AC473" s="191"/>
      <c r="AD473" s="191">
        <v>7000000</v>
      </c>
      <c r="AE473" s="191"/>
      <c r="AF473" s="192">
        <v>100</v>
      </c>
      <c r="AG473" s="192"/>
      <c r="AH473" s="192"/>
    </row>
    <row r="474" spans="2:34" ht="15" customHeight="1" x14ac:dyDescent="0.25">
      <c r="B474" s="5"/>
      <c r="C474" s="5"/>
      <c r="D474" s="5"/>
      <c r="E474" s="5"/>
      <c r="F474" s="5"/>
      <c r="G474" s="5"/>
      <c r="H474" s="5"/>
      <c r="I474" s="189" t="s">
        <v>33</v>
      </c>
      <c r="J474" s="189"/>
      <c r="K474" s="189"/>
      <c r="L474" s="189"/>
      <c r="M474" s="189"/>
      <c r="N474" s="189"/>
      <c r="O474" s="189"/>
      <c r="P474" s="189"/>
      <c r="Q474" s="189"/>
      <c r="R474" s="189"/>
      <c r="S474" s="190" t="s">
        <v>863</v>
      </c>
      <c r="T474" s="190"/>
      <c r="U474" s="190"/>
      <c r="V474" s="4" t="s">
        <v>420</v>
      </c>
      <c r="W474" s="190" t="s">
        <v>464</v>
      </c>
      <c r="X474" s="190"/>
      <c r="Y474" s="190" t="s">
        <v>34</v>
      </c>
      <c r="Z474" s="190"/>
      <c r="AA474" s="191">
        <v>7000000</v>
      </c>
      <c r="AB474" s="191"/>
      <c r="AC474" s="191"/>
      <c r="AD474" s="191">
        <v>7000000</v>
      </c>
      <c r="AE474" s="191"/>
      <c r="AF474" s="192">
        <v>100</v>
      </c>
      <c r="AG474" s="192"/>
      <c r="AH474" s="192"/>
    </row>
    <row r="475" spans="2:34" ht="34.5" customHeight="1" x14ac:dyDescent="0.25">
      <c r="B475" s="5"/>
      <c r="C475" s="5"/>
      <c r="D475" s="5"/>
      <c r="E475" s="5"/>
      <c r="F475" s="5"/>
      <c r="G475" s="5"/>
      <c r="H475" s="5"/>
      <c r="I475" s="6"/>
      <c r="J475" s="189" t="s">
        <v>153</v>
      </c>
      <c r="K475" s="189"/>
      <c r="L475" s="189"/>
      <c r="M475" s="189"/>
      <c r="N475" s="189"/>
      <c r="O475" s="189"/>
      <c r="P475" s="189"/>
      <c r="Q475" s="189"/>
      <c r="R475" s="189"/>
      <c r="S475" s="190" t="s">
        <v>863</v>
      </c>
      <c r="T475" s="190"/>
      <c r="U475" s="190"/>
      <c r="V475" s="4" t="s">
        <v>420</v>
      </c>
      <c r="W475" s="190" t="s">
        <v>464</v>
      </c>
      <c r="X475" s="190"/>
      <c r="Y475" s="190" t="s">
        <v>154</v>
      </c>
      <c r="Z475" s="190"/>
      <c r="AA475" s="191">
        <v>7000000</v>
      </c>
      <c r="AB475" s="191"/>
      <c r="AC475" s="191"/>
      <c r="AD475" s="191">
        <v>7000000</v>
      </c>
      <c r="AE475" s="191"/>
      <c r="AF475" s="192">
        <v>100</v>
      </c>
      <c r="AG475" s="192"/>
      <c r="AH475" s="192"/>
    </row>
    <row r="476" spans="2:34" ht="45.75" customHeight="1" x14ac:dyDescent="0.25">
      <c r="B476" s="5"/>
      <c r="C476" s="5"/>
      <c r="D476" s="5"/>
      <c r="E476" s="6"/>
      <c r="F476" s="6"/>
      <c r="G476" s="6"/>
      <c r="H476" s="189" t="s">
        <v>465</v>
      </c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90" t="s">
        <v>863</v>
      </c>
      <c r="T476" s="190"/>
      <c r="U476" s="190"/>
      <c r="V476" s="4" t="s">
        <v>420</v>
      </c>
      <c r="W476" s="190" t="s">
        <v>466</v>
      </c>
      <c r="X476" s="190"/>
      <c r="Y476" s="190"/>
      <c r="Z476" s="190"/>
      <c r="AA476" s="191">
        <v>5700000</v>
      </c>
      <c r="AB476" s="191"/>
      <c r="AC476" s="191"/>
      <c r="AD476" s="191">
        <v>0</v>
      </c>
      <c r="AE476" s="191"/>
      <c r="AF476" s="192">
        <v>0</v>
      </c>
      <c r="AG476" s="192"/>
      <c r="AH476" s="192"/>
    </row>
    <row r="477" spans="2:34" ht="34.5" customHeight="1" x14ac:dyDescent="0.25">
      <c r="B477" s="5"/>
      <c r="C477" s="5"/>
      <c r="D477" s="5"/>
      <c r="E477" s="5"/>
      <c r="F477" s="5"/>
      <c r="G477" s="5"/>
      <c r="H477" s="189" t="s">
        <v>429</v>
      </c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90" t="s">
        <v>863</v>
      </c>
      <c r="T477" s="190"/>
      <c r="U477" s="190"/>
      <c r="V477" s="4" t="s">
        <v>420</v>
      </c>
      <c r="W477" s="190" t="s">
        <v>467</v>
      </c>
      <c r="X477" s="190"/>
      <c r="Y477" s="190"/>
      <c r="Z477" s="190"/>
      <c r="AA477" s="191">
        <v>5700000</v>
      </c>
      <c r="AB477" s="191"/>
      <c r="AC477" s="191"/>
      <c r="AD477" s="191">
        <v>0</v>
      </c>
      <c r="AE477" s="191"/>
      <c r="AF477" s="192">
        <v>0</v>
      </c>
      <c r="AG477" s="192"/>
      <c r="AH477" s="192"/>
    </row>
    <row r="478" spans="2:34" ht="23.25" customHeight="1" x14ac:dyDescent="0.25">
      <c r="B478" s="5"/>
      <c r="C478" s="5"/>
      <c r="D478" s="5"/>
      <c r="E478" s="5"/>
      <c r="F478" s="5"/>
      <c r="G478" s="5"/>
      <c r="H478" s="5"/>
      <c r="I478" s="189" t="s">
        <v>29</v>
      </c>
      <c r="J478" s="189"/>
      <c r="K478" s="189"/>
      <c r="L478" s="189"/>
      <c r="M478" s="189"/>
      <c r="N478" s="189"/>
      <c r="O478" s="189"/>
      <c r="P478" s="189"/>
      <c r="Q478" s="189"/>
      <c r="R478" s="189"/>
      <c r="S478" s="190" t="s">
        <v>863</v>
      </c>
      <c r="T478" s="190"/>
      <c r="U478" s="190"/>
      <c r="V478" s="4" t="s">
        <v>420</v>
      </c>
      <c r="W478" s="190" t="s">
        <v>467</v>
      </c>
      <c r="X478" s="190"/>
      <c r="Y478" s="190" t="s">
        <v>30</v>
      </c>
      <c r="Z478" s="190"/>
      <c r="AA478" s="191">
        <v>5700000</v>
      </c>
      <c r="AB478" s="191"/>
      <c r="AC478" s="191"/>
      <c r="AD478" s="191">
        <v>0</v>
      </c>
      <c r="AE478" s="191"/>
      <c r="AF478" s="192">
        <v>0</v>
      </c>
      <c r="AG478" s="192"/>
      <c r="AH478" s="192"/>
    </row>
    <row r="479" spans="2:34" ht="23.25" customHeight="1" x14ac:dyDescent="0.25">
      <c r="B479" s="5"/>
      <c r="C479" s="5"/>
      <c r="D479" s="5"/>
      <c r="E479" s="5"/>
      <c r="F479" s="5"/>
      <c r="G479" s="5"/>
      <c r="H479" s="5"/>
      <c r="I479" s="6"/>
      <c r="J479" s="189" t="s">
        <v>31</v>
      </c>
      <c r="K479" s="189"/>
      <c r="L479" s="189"/>
      <c r="M479" s="189"/>
      <c r="N479" s="189"/>
      <c r="O479" s="189"/>
      <c r="P479" s="189"/>
      <c r="Q479" s="189"/>
      <c r="R479" s="189"/>
      <c r="S479" s="190" t="s">
        <v>863</v>
      </c>
      <c r="T479" s="190"/>
      <c r="U479" s="190"/>
      <c r="V479" s="4" t="s">
        <v>420</v>
      </c>
      <c r="W479" s="190" t="s">
        <v>467</v>
      </c>
      <c r="X479" s="190"/>
      <c r="Y479" s="190" t="s">
        <v>32</v>
      </c>
      <c r="Z479" s="190"/>
      <c r="AA479" s="191">
        <v>5700000</v>
      </c>
      <c r="AB479" s="191"/>
      <c r="AC479" s="191"/>
      <c r="AD479" s="191">
        <v>0</v>
      </c>
      <c r="AE479" s="191"/>
      <c r="AF479" s="192">
        <v>0</v>
      </c>
      <c r="AG479" s="192"/>
      <c r="AH479" s="192"/>
    </row>
    <row r="480" spans="2:34" ht="15" customHeight="1" x14ac:dyDescent="0.25">
      <c r="B480" s="5"/>
      <c r="C480" s="5"/>
      <c r="D480" s="5"/>
      <c r="E480" s="6"/>
      <c r="F480" s="189" t="s">
        <v>468</v>
      </c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90" t="s">
        <v>863</v>
      </c>
      <c r="T480" s="190"/>
      <c r="U480" s="190"/>
      <c r="V480" s="4" t="s">
        <v>420</v>
      </c>
      <c r="W480" s="190" t="s">
        <v>469</v>
      </c>
      <c r="X480" s="190"/>
      <c r="Y480" s="190"/>
      <c r="Z480" s="190"/>
      <c r="AA480" s="191">
        <v>4686000</v>
      </c>
      <c r="AB480" s="191"/>
      <c r="AC480" s="191"/>
      <c r="AD480" s="191">
        <v>4686000</v>
      </c>
      <c r="AE480" s="191"/>
      <c r="AF480" s="192">
        <v>100</v>
      </c>
      <c r="AG480" s="192"/>
      <c r="AH480" s="192"/>
    </row>
    <row r="481" spans="2:34" ht="23.25" customHeight="1" x14ac:dyDescent="0.25">
      <c r="B481" s="5"/>
      <c r="C481" s="5"/>
      <c r="D481" s="5"/>
      <c r="E481" s="6"/>
      <c r="F481" s="6"/>
      <c r="G481" s="6"/>
      <c r="H481" s="189" t="s">
        <v>470</v>
      </c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90" t="s">
        <v>863</v>
      </c>
      <c r="T481" s="190"/>
      <c r="U481" s="190"/>
      <c r="V481" s="4" t="s">
        <v>420</v>
      </c>
      <c r="W481" s="190" t="s">
        <v>471</v>
      </c>
      <c r="X481" s="190"/>
      <c r="Y481" s="190"/>
      <c r="Z481" s="190"/>
      <c r="AA481" s="191">
        <v>4686000</v>
      </c>
      <c r="AB481" s="191"/>
      <c r="AC481" s="191"/>
      <c r="AD481" s="191">
        <v>4686000</v>
      </c>
      <c r="AE481" s="191"/>
      <c r="AF481" s="192">
        <v>100</v>
      </c>
      <c r="AG481" s="192"/>
      <c r="AH481" s="192"/>
    </row>
    <row r="482" spans="2:34" ht="34.5" customHeight="1" x14ac:dyDescent="0.25">
      <c r="B482" s="5"/>
      <c r="C482" s="5"/>
      <c r="D482" s="5"/>
      <c r="E482" s="5"/>
      <c r="F482" s="5"/>
      <c r="G482" s="5"/>
      <c r="H482" s="189" t="s">
        <v>429</v>
      </c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90" t="s">
        <v>863</v>
      </c>
      <c r="T482" s="190"/>
      <c r="U482" s="190"/>
      <c r="V482" s="4" t="s">
        <v>420</v>
      </c>
      <c r="W482" s="190" t="s">
        <v>472</v>
      </c>
      <c r="X482" s="190"/>
      <c r="Y482" s="190"/>
      <c r="Z482" s="190"/>
      <c r="AA482" s="191">
        <v>4686000</v>
      </c>
      <c r="AB482" s="191"/>
      <c r="AC482" s="191"/>
      <c r="AD482" s="191">
        <v>4686000</v>
      </c>
      <c r="AE482" s="191"/>
      <c r="AF482" s="192">
        <v>100</v>
      </c>
      <c r="AG482" s="192"/>
      <c r="AH482" s="192"/>
    </row>
    <row r="483" spans="2:34" ht="23.25" customHeight="1" x14ac:dyDescent="0.25">
      <c r="B483" s="5"/>
      <c r="C483" s="5"/>
      <c r="D483" s="5"/>
      <c r="E483" s="5"/>
      <c r="F483" s="5"/>
      <c r="G483" s="5"/>
      <c r="H483" s="5"/>
      <c r="I483" s="189" t="s">
        <v>29</v>
      </c>
      <c r="J483" s="189"/>
      <c r="K483" s="189"/>
      <c r="L483" s="189"/>
      <c r="M483" s="189"/>
      <c r="N483" s="189"/>
      <c r="O483" s="189"/>
      <c r="P483" s="189"/>
      <c r="Q483" s="189"/>
      <c r="R483" s="189"/>
      <c r="S483" s="190" t="s">
        <v>863</v>
      </c>
      <c r="T483" s="190"/>
      <c r="U483" s="190"/>
      <c r="V483" s="4" t="s">
        <v>420</v>
      </c>
      <c r="W483" s="190" t="s">
        <v>472</v>
      </c>
      <c r="X483" s="190"/>
      <c r="Y483" s="190" t="s">
        <v>30</v>
      </c>
      <c r="Z483" s="190"/>
      <c r="AA483" s="191">
        <v>4686000</v>
      </c>
      <c r="AB483" s="191"/>
      <c r="AC483" s="191"/>
      <c r="AD483" s="191">
        <v>4686000</v>
      </c>
      <c r="AE483" s="191"/>
      <c r="AF483" s="192">
        <v>100</v>
      </c>
      <c r="AG483" s="192"/>
      <c r="AH483" s="192"/>
    </row>
    <row r="484" spans="2:34" ht="23.25" customHeight="1" x14ac:dyDescent="0.25">
      <c r="B484" s="5"/>
      <c r="C484" s="5"/>
      <c r="D484" s="5"/>
      <c r="E484" s="5"/>
      <c r="F484" s="5"/>
      <c r="G484" s="5"/>
      <c r="H484" s="5"/>
      <c r="I484" s="6"/>
      <c r="J484" s="189" t="s">
        <v>31</v>
      </c>
      <c r="K484" s="189"/>
      <c r="L484" s="189"/>
      <c r="M484" s="189"/>
      <c r="N484" s="189"/>
      <c r="O484" s="189"/>
      <c r="P484" s="189"/>
      <c r="Q484" s="189"/>
      <c r="R484" s="189"/>
      <c r="S484" s="190" t="s">
        <v>863</v>
      </c>
      <c r="T484" s="190"/>
      <c r="U484" s="190"/>
      <c r="V484" s="4" t="s">
        <v>420</v>
      </c>
      <c r="W484" s="190" t="s">
        <v>472</v>
      </c>
      <c r="X484" s="190"/>
      <c r="Y484" s="190" t="s">
        <v>32</v>
      </c>
      <c r="Z484" s="190"/>
      <c r="AA484" s="191">
        <v>4686000</v>
      </c>
      <c r="AB484" s="191"/>
      <c r="AC484" s="191"/>
      <c r="AD484" s="191">
        <v>4686000</v>
      </c>
      <c r="AE484" s="191"/>
      <c r="AF484" s="192">
        <v>100</v>
      </c>
      <c r="AG484" s="192"/>
      <c r="AH484" s="192"/>
    </row>
    <row r="485" spans="2:34" ht="15" customHeight="1" x14ac:dyDescent="0.25">
      <c r="B485" s="5"/>
      <c r="C485" s="5"/>
      <c r="D485" s="5"/>
      <c r="E485" s="6"/>
      <c r="F485" s="189" t="s">
        <v>11</v>
      </c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90" t="s">
        <v>863</v>
      </c>
      <c r="T485" s="190"/>
      <c r="U485" s="190"/>
      <c r="V485" s="4" t="s">
        <v>420</v>
      </c>
      <c r="W485" s="190" t="s">
        <v>73</v>
      </c>
      <c r="X485" s="190"/>
      <c r="Y485" s="190"/>
      <c r="Z485" s="190"/>
      <c r="AA485" s="191">
        <v>15000000</v>
      </c>
      <c r="AB485" s="191"/>
      <c r="AC485" s="191"/>
      <c r="AD485" s="191">
        <v>15000000</v>
      </c>
      <c r="AE485" s="191"/>
      <c r="AF485" s="192">
        <v>100</v>
      </c>
      <c r="AG485" s="192"/>
      <c r="AH485" s="192"/>
    </row>
    <row r="486" spans="2:34" ht="23.25" customHeight="1" x14ac:dyDescent="0.25">
      <c r="B486" s="5"/>
      <c r="C486" s="5"/>
      <c r="D486" s="5"/>
      <c r="E486" s="6"/>
      <c r="F486" s="6"/>
      <c r="G486" s="6"/>
      <c r="H486" s="189" t="s">
        <v>13</v>
      </c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90" t="s">
        <v>863</v>
      </c>
      <c r="T486" s="190"/>
      <c r="U486" s="190"/>
      <c r="V486" s="4" t="s">
        <v>420</v>
      </c>
      <c r="W486" s="190" t="s">
        <v>74</v>
      </c>
      <c r="X486" s="190"/>
      <c r="Y486" s="190"/>
      <c r="Z486" s="190"/>
      <c r="AA486" s="191">
        <v>15000000</v>
      </c>
      <c r="AB486" s="191"/>
      <c r="AC486" s="191"/>
      <c r="AD486" s="191">
        <v>15000000</v>
      </c>
      <c r="AE486" s="191"/>
      <c r="AF486" s="192">
        <v>100</v>
      </c>
      <c r="AG486" s="192"/>
      <c r="AH486" s="192"/>
    </row>
    <row r="487" spans="2:34" ht="34.5" customHeight="1" x14ac:dyDescent="0.25">
      <c r="B487" s="5"/>
      <c r="C487" s="5"/>
      <c r="D487" s="5"/>
      <c r="E487" s="5"/>
      <c r="F487" s="5"/>
      <c r="G487" s="5"/>
      <c r="H487" s="189" t="s">
        <v>429</v>
      </c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90" t="s">
        <v>863</v>
      </c>
      <c r="T487" s="190"/>
      <c r="U487" s="190"/>
      <c r="V487" s="4" t="s">
        <v>420</v>
      </c>
      <c r="W487" s="190" t="s">
        <v>473</v>
      </c>
      <c r="X487" s="190"/>
      <c r="Y487" s="190"/>
      <c r="Z487" s="190"/>
      <c r="AA487" s="191">
        <v>15000000</v>
      </c>
      <c r="AB487" s="191"/>
      <c r="AC487" s="191"/>
      <c r="AD487" s="191">
        <v>15000000</v>
      </c>
      <c r="AE487" s="191"/>
      <c r="AF487" s="192">
        <v>100</v>
      </c>
      <c r="AG487" s="192"/>
      <c r="AH487" s="192"/>
    </row>
    <row r="488" spans="2:34" ht="15" customHeight="1" x14ac:dyDescent="0.25">
      <c r="B488" s="5"/>
      <c r="C488" s="5"/>
      <c r="D488" s="5"/>
      <c r="E488" s="5"/>
      <c r="F488" s="5"/>
      <c r="G488" s="5"/>
      <c r="H488" s="5"/>
      <c r="I488" s="189" t="s">
        <v>33</v>
      </c>
      <c r="J488" s="189"/>
      <c r="K488" s="189"/>
      <c r="L488" s="189"/>
      <c r="M488" s="189"/>
      <c r="N488" s="189"/>
      <c r="O488" s="189"/>
      <c r="P488" s="189"/>
      <c r="Q488" s="189"/>
      <c r="R488" s="189"/>
      <c r="S488" s="190" t="s">
        <v>863</v>
      </c>
      <c r="T488" s="190"/>
      <c r="U488" s="190"/>
      <c r="V488" s="4" t="s">
        <v>420</v>
      </c>
      <c r="W488" s="190" t="s">
        <v>473</v>
      </c>
      <c r="X488" s="190"/>
      <c r="Y488" s="190" t="s">
        <v>34</v>
      </c>
      <c r="Z488" s="190"/>
      <c r="AA488" s="191">
        <v>15000000</v>
      </c>
      <c r="AB488" s="191"/>
      <c r="AC488" s="191"/>
      <c r="AD488" s="191">
        <v>15000000</v>
      </c>
      <c r="AE488" s="191"/>
      <c r="AF488" s="192">
        <v>100</v>
      </c>
      <c r="AG488" s="192"/>
      <c r="AH488" s="192"/>
    </row>
    <row r="489" spans="2:34" ht="34.5" customHeight="1" x14ac:dyDescent="0.25">
      <c r="B489" s="5"/>
      <c r="C489" s="5"/>
      <c r="D489" s="5"/>
      <c r="E489" s="5"/>
      <c r="F489" s="5"/>
      <c r="G489" s="5"/>
      <c r="H489" s="5"/>
      <c r="I489" s="6"/>
      <c r="J489" s="189" t="s">
        <v>153</v>
      </c>
      <c r="K489" s="189"/>
      <c r="L489" s="189"/>
      <c r="M489" s="189"/>
      <c r="N489" s="189"/>
      <c r="O489" s="189"/>
      <c r="P489" s="189"/>
      <c r="Q489" s="189"/>
      <c r="R489" s="189"/>
      <c r="S489" s="190" t="s">
        <v>863</v>
      </c>
      <c r="T489" s="190"/>
      <c r="U489" s="190"/>
      <c r="V489" s="4" t="s">
        <v>420</v>
      </c>
      <c r="W489" s="190" t="s">
        <v>473</v>
      </c>
      <c r="X489" s="190"/>
      <c r="Y489" s="190" t="s">
        <v>154</v>
      </c>
      <c r="Z489" s="190"/>
      <c r="AA489" s="191">
        <v>15000000</v>
      </c>
      <c r="AB489" s="191"/>
      <c r="AC489" s="191"/>
      <c r="AD489" s="191">
        <v>15000000</v>
      </c>
      <c r="AE489" s="191"/>
      <c r="AF489" s="192">
        <v>100</v>
      </c>
      <c r="AG489" s="192"/>
      <c r="AH489" s="192"/>
    </row>
    <row r="490" spans="2:34" ht="15" customHeight="1" x14ac:dyDescent="0.25">
      <c r="B490" s="5"/>
      <c r="C490" s="5"/>
      <c r="D490" s="5"/>
      <c r="E490" s="6"/>
      <c r="F490" s="189" t="s">
        <v>375</v>
      </c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90" t="s">
        <v>863</v>
      </c>
      <c r="T490" s="190"/>
      <c r="U490" s="190"/>
      <c r="V490" s="4" t="s">
        <v>420</v>
      </c>
      <c r="W490" s="190" t="s">
        <v>376</v>
      </c>
      <c r="X490" s="190"/>
      <c r="Y490" s="190"/>
      <c r="Z490" s="190"/>
      <c r="AA490" s="191">
        <v>9928920</v>
      </c>
      <c r="AB490" s="191"/>
      <c r="AC490" s="191"/>
      <c r="AD490" s="191">
        <v>6658705.9199999999</v>
      </c>
      <c r="AE490" s="191"/>
      <c r="AF490" s="192">
        <v>67.063748323080446</v>
      </c>
      <c r="AG490" s="192"/>
      <c r="AH490" s="192"/>
    </row>
    <row r="491" spans="2:34" ht="23.25" customHeight="1" x14ac:dyDescent="0.25">
      <c r="B491" s="5"/>
      <c r="C491" s="5"/>
      <c r="D491" s="5"/>
      <c r="E491" s="6"/>
      <c r="F491" s="189" t="s">
        <v>474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90" t="s">
        <v>863</v>
      </c>
      <c r="T491" s="190"/>
      <c r="U491" s="190"/>
      <c r="V491" s="4" t="s">
        <v>420</v>
      </c>
      <c r="W491" s="190" t="s">
        <v>475</v>
      </c>
      <c r="X491" s="190"/>
      <c r="Y491" s="190"/>
      <c r="Z491" s="190"/>
      <c r="AA491" s="191">
        <v>9928920</v>
      </c>
      <c r="AB491" s="191"/>
      <c r="AC491" s="191"/>
      <c r="AD491" s="191">
        <v>6658705.9199999999</v>
      </c>
      <c r="AE491" s="191"/>
      <c r="AF491" s="192">
        <v>67.063748323080446</v>
      </c>
      <c r="AG491" s="192"/>
      <c r="AH491" s="192"/>
    </row>
    <row r="492" spans="2:34" ht="23.25" customHeight="1" x14ac:dyDescent="0.25">
      <c r="B492" s="5"/>
      <c r="C492" s="5"/>
      <c r="D492" s="5"/>
      <c r="E492" s="6"/>
      <c r="F492" s="6"/>
      <c r="G492" s="6"/>
      <c r="H492" s="189" t="s">
        <v>476</v>
      </c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90" t="s">
        <v>863</v>
      </c>
      <c r="T492" s="190"/>
      <c r="U492" s="190"/>
      <c r="V492" s="4" t="s">
        <v>420</v>
      </c>
      <c r="W492" s="190" t="s">
        <v>477</v>
      </c>
      <c r="X492" s="190"/>
      <c r="Y492" s="190"/>
      <c r="Z492" s="190"/>
      <c r="AA492" s="191">
        <v>9928920</v>
      </c>
      <c r="AB492" s="191"/>
      <c r="AC492" s="191"/>
      <c r="AD492" s="191">
        <v>6658705.9199999999</v>
      </c>
      <c r="AE492" s="191"/>
      <c r="AF492" s="192">
        <v>67.063748323080446</v>
      </c>
      <c r="AG492" s="192"/>
      <c r="AH492" s="192"/>
    </row>
    <row r="493" spans="2:34" ht="15" customHeight="1" x14ac:dyDescent="0.25">
      <c r="B493" s="5"/>
      <c r="C493" s="5"/>
      <c r="D493" s="5"/>
      <c r="E493" s="5"/>
      <c r="F493" s="5"/>
      <c r="G493" s="5"/>
      <c r="H493" s="189" t="s">
        <v>478</v>
      </c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90" t="s">
        <v>863</v>
      </c>
      <c r="T493" s="190"/>
      <c r="U493" s="190"/>
      <c r="V493" s="4" t="s">
        <v>420</v>
      </c>
      <c r="W493" s="190" t="s">
        <v>479</v>
      </c>
      <c r="X493" s="190"/>
      <c r="Y493" s="190"/>
      <c r="Z493" s="190"/>
      <c r="AA493" s="191">
        <v>9928920</v>
      </c>
      <c r="AB493" s="191"/>
      <c r="AC493" s="191"/>
      <c r="AD493" s="191">
        <v>6658705.9199999999</v>
      </c>
      <c r="AE493" s="191"/>
      <c r="AF493" s="192">
        <v>67.063748323080446</v>
      </c>
      <c r="AG493" s="192"/>
      <c r="AH493" s="192"/>
    </row>
    <row r="494" spans="2:34" ht="23.25" customHeight="1" x14ac:dyDescent="0.25">
      <c r="B494" s="5"/>
      <c r="C494" s="5"/>
      <c r="D494" s="5"/>
      <c r="E494" s="5"/>
      <c r="F494" s="5"/>
      <c r="G494" s="5"/>
      <c r="H494" s="5"/>
      <c r="I494" s="189" t="s">
        <v>149</v>
      </c>
      <c r="J494" s="189"/>
      <c r="K494" s="189"/>
      <c r="L494" s="189"/>
      <c r="M494" s="189"/>
      <c r="N494" s="189"/>
      <c r="O494" s="189"/>
      <c r="P494" s="189"/>
      <c r="Q494" s="189"/>
      <c r="R494" s="189"/>
      <c r="S494" s="190" t="s">
        <v>863</v>
      </c>
      <c r="T494" s="190"/>
      <c r="U494" s="190"/>
      <c r="V494" s="4" t="s">
        <v>420</v>
      </c>
      <c r="W494" s="190" t="s">
        <v>479</v>
      </c>
      <c r="X494" s="190"/>
      <c r="Y494" s="190" t="s">
        <v>150</v>
      </c>
      <c r="Z494" s="190"/>
      <c r="AA494" s="191">
        <v>9928920</v>
      </c>
      <c r="AB494" s="191"/>
      <c r="AC494" s="191"/>
      <c r="AD494" s="191">
        <v>6658705.9199999999</v>
      </c>
      <c r="AE494" s="191"/>
      <c r="AF494" s="192">
        <v>67.063748323080446</v>
      </c>
      <c r="AG494" s="192"/>
      <c r="AH494" s="192"/>
    </row>
    <row r="495" spans="2:34" ht="15" customHeight="1" x14ac:dyDescent="0.25">
      <c r="B495" s="5"/>
      <c r="C495" s="5"/>
      <c r="D495" s="5"/>
      <c r="E495" s="5"/>
      <c r="F495" s="5"/>
      <c r="G495" s="5"/>
      <c r="H495" s="5"/>
      <c r="I495" s="6"/>
      <c r="J495" s="189" t="s">
        <v>265</v>
      </c>
      <c r="K495" s="189"/>
      <c r="L495" s="189"/>
      <c r="M495" s="189"/>
      <c r="N495" s="189"/>
      <c r="O495" s="189"/>
      <c r="P495" s="189"/>
      <c r="Q495" s="189"/>
      <c r="R495" s="189"/>
      <c r="S495" s="190" t="s">
        <v>863</v>
      </c>
      <c r="T495" s="190"/>
      <c r="U495" s="190"/>
      <c r="V495" s="4" t="s">
        <v>420</v>
      </c>
      <c r="W495" s="190" t="s">
        <v>479</v>
      </c>
      <c r="X495" s="190"/>
      <c r="Y495" s="190" t="s">
        <v>266</v>
      </c>
      <c r="Z495" s="190"/>
      <c r="AA495" s="191">
        <v>9928920</v>
      </c>
      <c r="AB495" s="191"/>
      <c r="AC495" s="191"/>
      <c r="AD495" s="191">
        <v>6658705.9199999999</v>
      </c>
      <c r="AE495" s="191"/>
      <c r="AF495" s="192">
        <v>67.063748323080446</v>
      </c>
      <c r="AG495" s="192"/>
      <c r="AH495" s="192"/>
    </row>
    <row r="496" spans="2:34" ht="23.25" customHeight="1" x14ac:dyDescent="0.25">
      <c r="B496" s="5"/>
      <c r="C496" s="5"/>
      <c r="D496" s="5"/>
      <c r="E496" s="6"/>
      <c r="F496" s="189" t="s">
        <v>335</v>
      </c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90" t="s">
        <v>863</v>
      </c>
      <c r="T496" s="190"/>
      <c r="U496" s="190"/>
      <c r="V496" s="4" t="s">
        <v>420</v>
      </c>
      <c r="W496" s="190" t="s">
        <v>336</v>
      </c>
      <c r="X496" s="190"/>
      <c r="Y496" s="190"/>
      <c r="Z496" s="190"/>
      <c r="AA496" s="191">
        <v>21840381.170000002</v>
      </c>
      <c r="AB496" s="191"/>
      <c r="AC496" s="191"/>
      <c r="AD496" s="191">
        <v>12535721.42</v>
      </c>
      <c r="AE496" s="191"/>
      <c r="AF496" s="192">
        <v>57.396990109399262</v>
      </c>
      <c r="AG496" s="192"/>
      <c r="AH496" s="192"/>
    </row>
    <row r="497" spans="2:34" ht="15" customHeight="1" x14ac:dyDescent="0.25">
      <c r="B497" s="5"/>
      <c r="C497" s="5"/>
      <c r="D497" s="5"/>
      <c r="E497" s="6"/>
      <c r="F497" s="189" t="s">
        <v>337</v>
      </c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90" t="s">
        <v>863</v>
      </c>
      <c r="T497" s="190"/>
      <c r="U497" s="190"/>
      <c r="V497" s="4" t="s">
        <v>420</v>
      </c>
      <c r="W497" s="190" t="s">
        <v>338</v>
      </c>
      <c r="X497" s="190"/>
      <c r="Y497" s="190"/>
      <c r="Z497" s="190"/>
      <c r="AA497" s="191">
        <v>21840381.170000002</v>
      </c>
      <c r="AB497" s="191"/>
      <c r="AC497" s="191"/>
      <c r="AD497" s="191">
        <v>12535721.42</v>
      </c>
      <c r="AE497" s="191"/>
      <c r="AF497" s="192">
        <v>57.396990109399262</v>
      </c>
      <c r="AG497" s="192"/>
      <c r="AH497" s="192"/>
    </row>
    <row r="498" spans="2:34" ht="23.25" customHeight="1" x14ac:dyDescent="0.25">
      <c r="B498" s="5"/>
      <c r="C498" s="5"/>
      <c r="D498" s="5"/>
      <c r="E498" s="6"/>
      <c r="F498" s="6"/>
      <c r="G498" s="6"/>
      <c r="H498" s="189" t="s">
        <v>339</v>
      </c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90" t="s">
        <v>863</v>
      </c>
      <c r="T498" s="190"/>
      <c r="U498" s="190"/>
      <c r="V498" s="4" t="s">
        <v>420</v>
      </c>
      <c r="W498" s="190" t="s">
        <v>340</v>
      </c>
      <c r="X498" s="190"/>
      <c r="Y498" s="190"/>
      <c r="Z498" s="190"/>
      <c r="AA498" s="191">
        <v>21840381.170000002</v>
      </c>
      <c r="AB498" s="191"/>
      <c r="AC498" s="191"/>
      <c r="AD498" s="191">
        <v>12535721.42</v>
      </c>
      <c r="AE498" s="191"/>
      <c r="AF498" s="192">
        <v>57.396990109399262</v>
      </c>
      <c r="AG498" s="192"/>
      <c r="AH498" s="192"/>
    </row>
    <row r="499" spans="2:34" ht="15" customHeight="1" x14ac:dyDescent="0.25">
      <c r="B499" s="5"/>
      <c r="C499" s="5"/>
      <c r="D499" s="5"/>
      <c r="E499" s="5"/>
      <c r="F499" s="5"/>
      <c r="G499" s="5"/>
      <c r="H499" s="189" t="s">
        <v>480</v>
      </c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90" t="s">
        <v>863</v>
      </c>
      <c r="T499" s="190"/>
      <c r="U499" s="190"/>
      <c r="V499" s="4" t="s">
        <v>420</v>
      </c>
      <c r="W499" s="190" t="s">
        <v>481</v>
      </c>
      <c r="X499" s="190"/>
      <c r="Y499" s="190"/>
      <c r="Z499" s="190"/>
      <c r="AA499" s="191">
        <v>6131000</v>
      </c>
      <c r="AB499" s="191"/>
      <c r="AC499" s="191"/>
      <c r="AD499" s="191">
        <v>6130964.2999999998</v>
      </c>
      <c r="AE499" s="191"/>
      <c r="AF499" s="192">
        <v>99.99941771326047</v>
      </c>
      <c r="AG499" s="192"/>
      <c r="AH499" s="192"/>
    </row>
    <row r="500" spans="2:34" ht="23.25" customHeight="1" x14ac:dyDescent="0.25">
      <c r="B500" s="5"/>
      <c r="C500" s="5"/>
      <c r="D500" s="5"/>
      <c r="E500" s="5"/>
      <c r="F500" s="5"/>
      <c r="G500" s="5"/>
      <c r="H500" s="5"/>
      <c r="I500" s="189" t="s">
        <v>29</v>
      </c>
      <c r="J500" s="189"/>
      <c r="K500" s="189"/>
      <c r="L500" s="189"/>
      <c r="M500" s="189"/>
      <c r="N500" s="189"/>
      <c r="O500" s="189"/>
      <c r="P500" s="189"/>
      <c r="Q500" s="189"/>
      <c r="R500" s="189"/>
      <c r="S500" s="190" t="s">
        <v>863</v>
      </c>
      <c r="T500" s="190"/>
      <c r="U500" s="190"/>
      <c r="V500" s="4" t="s">
        <v>420</v>
      </c>
      <c r="W500" s="190" t="s">
        <v>481</v>
      </c>
      <c r="X500" s="190"/>
      <c r="Y500" s="190" t="s">
        <v>30</v>
      </c>
      <c r="Z500" s="190"/>
      <c r="AA500" s="191">
        <v>6131000</v>
      </c>
      <c r="AB500" s="191"/>
      <c r="AC500" s="191"/>
      <c r="AD500" s="191">
        <v>6130964.2999999998</v>
      </c>
      <c r="AE500" s="191"/>
      <c r="AF500" s="192">
        <v>99.99941771326047</v>
      </c>
      <c r="AG500" s="192"/>
      <c r="AH500" s="192"/>
    </row>
    <row r="501" spans="2:34" ht="23.25" customHeight="1" x14ac:dyDescent="0.25">
      <c r="B501" s="5"/>
      <c r="C501" s="5"/>
      <c r="D501" s="5"/>
      <c r="E501" s="5"/>
      <c r="F501" s="5"/>
      <c r="G501" s="5"/>
      <c r="H501" s="5"/>
      <c r="I501" s="6"/>
      <c r="J501" s="189" t="s">
        <v>31</v>
      </c>
      <c r="K501" s="189"/>
      <c r="L501" s="189"/>
      <c r="M501" s="189"/>
      <c r="N501" s="189"/>
      <c r="O501" s="189"/>
      <c r="P501" s="189"/>
      <c r="Q501" s="189"/>
      <c r="R501" s="189"/>
      <c r="S501" s="190" t="s">
        <v>863</v>
      </c>
      <c r="T501" s="190"/>
      <c r="U501" s="190"/>
      <c r="V501" s="4" t="s">
        <v>420</v>
      </c>
      <c r="W501" s="190" t="s">
        <v>481</v>
      </c>
      <c r="X501" s="190"/>
      <c r="Y501" s="190" t="s">
        <v>32</v>
      </c>
      <c r="Z501" s="190"/>
      <c r="AA501" s="191">
        <v>6131000</v>
      </c>
      <c r="AB501" s="191"/>
      <c r="AC501" s="191"/>
      <c r="AD501" s="191">
        <v>6130964.2999999998</v>
      </c>
      <c r="AE501" s="191"/>
      <c r="AF501" s="192">
        <v>99.99941771326047</v>
      </c>
      <c r="AG501" s="192"/>
      <c r="AH501" s="192"/>
    </row>
    <row r="502" spans="2:34" ht="15" customHeight="1" x14ac:dyDescent="0.25">
      <c r="B502" s="5"/>
      <c r="C502" s="5"/>
      <c r="D502" s="5"/>
      <c r="E502" s="5"/>
      <c r="F502" s="5"/>
      <c r="G502" s="5"/>
      <c r="H502" s="189" t="s">
        <v>482</v>
      </c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90" t="s">
        <v>863</v>
      </c>
      <c r="T502" s="190"/>
      <c r="U502" s="190"/>
      <c r="V502" s="4" t="s">
        <v>420</v>
      </c>
      <c r="W502" s="190" t="s">
        <v>483</v>
      </c>
      <c r="X502" s="190"/>
      <c r="Y502" s="190"/>
      <c r="Z502" s="190"/>
      <c r="AA502" s="191">
        <v>15709381.17</v>
      </c>
      <c r="AB502" s="191"/>
      <c r="AC502" s="191"/>
      <c r="AD502" s="191">
        <v>6404757.1200000001</v>
      </c>
      <c r="AE502" s="191"/>
      <c r="AF502" s="192">
        <v>40.770270010578649</v>
      </c>
      <c r="AG502" s="192"/>
      <c r="AH502" s="192"/>
    </row>
    <row r="503" spans="2:34" ht="23.25" customHeight="1" x14ac:dyDescent="0.25">
      <c r="B503" s="5"/>
      <c r="C503" s="5"/>
      <c r="D503" s="5"/>
      <c r="E503" s="5"/>
      <c r="F503" s="5"/>
      <c r="G503" s="5"/>
      <c r="H503" s="5"/>
      <c r="I503" s="189" t="s">
        <v>29</v>
      </c>
      <c r="J503" s="189"/>
      <c r="K503" s="189"/>
      <c r="L503" s="189"/>
      <c r="M503" s="189"/>
      <c r="N503" s="189"/>
      <c r="O503" s="189"/>
      <c r="P503" s="189"/>
      <c r="Q503" s="189"/>
      <c r="R503" s="189"/>
      <c r="S503" s="190" t="s">
        <v>863</v>
      </c>
      <c r="T503" s="190"/>
      <c r="U503" s="190"/>
      <c r="V503" s="4" t="s">
        <v>420</v>
      </c>
      <c r="W503" s="190" t="s">
        <v>483</v>
      </c>
      <c r="X503" s="190"/>
      <c r="Y503" s="190" t="s">
        <v>30</v>
      </c>
      <c r="Z503" s="190"/>
      <c r="AA503" s="191">
        <v>15709381.17</v>
      </c>
      <c r="AB503" s="191"/>
      <c r="AC503" s="191"/>
      <c r="AD503" s="191">
        <v>6404757.1200000001</v>
      </c>
      <c r="AE503" s="191"/>
      <c r="AF503" s="192">
        <v>40.770270010578649</v>
      </c>
      <c r="AG503" s="192"/>
      <c r="AH503" s="192"/>
    </row>
    <row r="504" spans="2:34" ht="23.25" customHeight="1" x14ac:dyDescent="0.25">
      <c r="B504" s="5"/>
      <c r="C504" s="5"/>
      <c r="D504" s="5"/>
      <c r="E504" s="5"/>
      <c r="F504" s="5"/>
      <c r="G504" s="5"/>
      <c r="H504" s="5"/>
      <c r="I504" s="6"/>
      <c r="J504" s="189" t="s">
        <v>31</v>
      </c>
      <c r="K504" s="189"/>
      <c r="L504" s="189"/>
      <c r="M504" s="189"/>
      <c r="N504" s="189"/>
      <c r="O504" s="189"/>
      <c r="P504" s="189"/>
      <c r="Q504" s="189"/>
      <c r="R504" s="189"/>
      <c r="S504" s="190" t="s">
        <v>863</v>
      </c>
      <c r="T504" s="190"/>
      <c r="U504" s="190"/>
      <c r="V504" s="4" t="s">
        <v>420</v>
      </c>
      <c r="W504" s="190" t="s">
        <v>483</v>
      </c>
      <c r="X504" s="190"/>
      <c r="Y504" s="190" t="s">
        <v>32</v>
      </c>
      <c r="Z504" s="190"/>
      <c r="AA504" s="191">
        <v>15709381.17</v>
      </c>
      <c r="AB504" s="191"/>
      <c r="AC504" s="191"/>
      <c r="AD504" s="191">
        <v>6404757.1200000001</v>
      </c>
      <c r="AE504" s="191"/>
      <c r="AF504" s="192">
        <v>40.770270010578649</v>
      </c>
      <c r="AG504" s="192"/>
      <c r="AH504" s="192"/>
    </row>
    <row r="505" spans="2:34" ht="15" customHeight="1" x14ac:dyDescent="0.25">
      <c r="B505" s="5"/>
      <c r="C505" s="5"/>
      <c r="D505" s="5"/>
      <c r="E505" s="6"/>
      <c r="F505" s="189" t="s">
        <v>113</v>
      </c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90" t="s">
        <v>863</v>
      </c>
      <c r="T505" s="190"/>
      <c r="U505" s="190"/>
      <c r="V505" s="4" t="s">
        <v>420</v>
      </c>
      <c r="W505" s="190" t="s">
        <v>114</v>
      </c>
      <c r="X505" s="190"/>
      <c r="Y505" s="190"/>
      <c r="Z505" s="190"/>
      <c r="AA505" s="191">
        <v>12420978</v>
      </c>
      <c r="AB505" s="191"/>
      <c r="AC505" s="191"/>
      <c r="AD505" s="191">
        <v>12420978</v>
      </c>
      <c r="AE505" s="191"/>
      <c r="AF505" s="192">
        <v>100</v>
      </c>
      <c r="AG505" s="192"/>
      <c r="AH505" s="192"/>
    </row>
    <row r="506" spans="2:34" ht="23.25" customHeight="1" x14ac:dyDescent="0.25">
      <c r="B506" s="5"/>
      <c r="C506" s="5"/>
      <c r="D506" s="5"/>
      <c r="E506" s="5"/>
      <c r="F506" s="5"/>
      <c r="G506" s="5"/>
      <c r="H506" s="189" t="s">
        <v>277</v>
      </c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90" t="s">
        <v>863</v>
      </c>
      <c r="T506" s="190"/>
      <c r="U506" s="190"/>
      <c r="V506" s="4" t="s">
        <v>420</v>
      </c>
      <c r="W506" s="190" t="s">
        <v>278</v>
      </c>
      <c r="X506" s="190"/>
      <c r="Y506" s="190"/>
      <c r="Z506" s="190"/>
      <c r="AA506" s="191">
        <v>12420978</v>
      </c>
      <c r="AB506" s="191"/>
      <c r="AC506" s="191"/>
      <c r="AD506" s="191">
        <v>12420978</v>
      </c>
      <c r="AE506" s="191"/>
      <c r="AF506" s="192">
        <v>100</v>
      </c>
      <c r="AG506" s="192"/>
      <c r="AH506" s="192"/>
    </row>
    <row r="507" spans="2:34" ht="15" customHeight="1" x14ac:dyDescent="0.25">
      <c r="B507" s="5"/>
      <c r="C507" s="5"/>
      <c r="D507" s="5"/>
      <c r="E507" s="5"/>
      <c r="F507" s="5"/>
      <c r="G507" s="5"/>
      <c r="H507" s="5"/>
      <c r="I507" s="189" t="s">
        <v>33</v>
      </c>
      <c r="J507" s="189"/>
      <c r="K507" s="189"/>
      <c r="L507" s="189"/>
      <c r="M507" s="189"/>
      <c r="N507" s="189"/>
      <c r="O507" s="189"/>
      <c r="P507" s="189"/>
      <c r="Q507" s="189"/>
      <c r="R507" s="189"/>
      <c r="S507" s="190" t="s">
        <v>863</v>
      </c>
      <c r="T507" s="190"/>
      <c r="U507" s="190"/>
      <c r="V507" s="4" t="s">
        <v>420</v>
      </c>
      <c r="W507" s="190" t="s">
        <v>278</v>
      </c>
      <c r="X507" s="190"/>
      <c r="Y507" s="190" t="s">
        <v>34</v>
      </c>
      <c r="Z507" s="190"/>
      <c r="AA507" s="191">
        <v>12420978</v>
      </c>
      <c r="AB507" s="191"/>
      <c r="AC507" s="191"/>
      <c r="AD507" s="191">
        <v>12420978</v>
      </c>
      <c r="AE507" s="191"/>
      <c r="AF507" s="192">
        <v>100</v>
      </c>
      <c r="AG507" s="192"/>
      <c r="AH507" s="192"/>
    </row>
    <row r="508" spans="2:34" ht="34.5" customHeight="1" x14ac:dyDescent="0.25">
      <c r="B508" s="5"/>
      <c r="C508" s="5"/>
      <c r="D508" s="5"/>
      <c r="E508" s="5"/>
      <c r="F508" s="5"/>
      <c r="G508" s="5"/>
      <c r="H508" s="5"/>
      <c r="I508" s="6"/>
      <c r="J508" s="189" t="s">
        <v>153</v>
      </c>
      <c r="K508" s="189"/>
      <c r="L508" s="189"/>
      <c r="M508" s="189"/>
      <c r="N508" s="189"/>
      <c r="O508" s="189"/>
      <c r="P508" s="189"/>
      <c r="Q508" s="189"/>
      <c r="R508" s="189"/>
      <c r="S508" s="190" t="s">
        <v>863</v>
      </c>
      <c r="T508" s="190"/>
      <c r="U508" s="190"/>
      <c r="V508" s="4" t="s">
        <v>420</v>
      </c>
      <c r="W508" s="190" t="s">
        <v>278</v>
      </c>
      <c r="X508" s="190"/>
      <c r="Y508" s="190" t="s">
        <v>154</v>
      </c>
      <c r="Z508" s="190"/>
      <c r="AA508" s="191">
        <v>12420978</v>
      </c>
      <c r="AB508" s="191"/>
      <c r="AC508" s="191"/>
      <c r="AD508" s="191">
        <v>12420978</v>
      </c>
      <c r="AE508" s="191"/>
      <c r="AF508" s="192">
        <v>100</v>
      </c>
      <c r="AG508" s="192"/>
      <c r="AH508" s="192"/>
    </row>
    <row r="509" spans="2:34" ht="15" customHeight="1" x14ac:dyDescent="0.25">
      <c r="B509" s="5"/>
      <c r="C509" s="5"/>
      <c r="D509" s="189" t="s">
        <v>484</v>
      </c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90" t="s">
        <v>863</v>
      </c>
      <c r="T509" s="190"/>
      <c r="U509" s="190"/>
      <c r="V509" s="4" t="s">
        <v>485</v>
      </c>
      <c r="W509" s="190"/>
      <c r="X509" s="190"/>
      <c r="Y509" s="190"/>
      <c r="Z509" s="190"/>
      <c r="AA509" s="191">
        <v>708928666.29999995</v>
      </c>
      <c r="AB509" s="191"/>
      <c r="AC509" s="191"/>
      <c r="AD509" s="191">
        <v>654323992.84000003</v>
      </c>
      <c r="AE509" s="191"/>
      <c r="AF509" s="192">
        <v>92.297578577970413</v>
      </c>
      <c r="AG509" s="192"/>
      <c r="AH509" s="192"/>
    </row>
    <row r="510" spans="2:34" ht="15" customHeight="1" x14ac:dyDescent="0.25">
      <c r="B510" s="5"/>
      <c r="C510" s="5"/>
      <c r="D510" s="5"/>
      <c r="E510" s="6"/>
      <c r="F510" s="189" t="s">
        <v>55</v>
      </c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90" t="s">
        <v>863</v>
      </c>
      <c r="T510" s="190"/>
      <c r="U510" s="190"/>
      <c r="V510" s="4" t="s">
        <v>485</v>
      </c>
      <c r="W510" s="190" t="s">
        <v>56</v>
      </c>
      <c r="X510" s="190"/>
      <c r="Y510" s="190"/>
      <c r="Z510" s="190"/>
      <c r="AA510" s="191">
        <v>69000</v>
      </c>
      <c r="AB510" s="191"/>
      <c r="AC510" s="191"/>
      <c r="AD510" s="191">
        <v>69000</v>
      </c>
      <c r="AE510" s="191"/>
      <c r="AF510" s="192">
        <v>100</v>
      </c>
      <c r="AG510" s="192"/>
      <c r="AH510" s="192"/>
    </row>
    <row r="511" spans="2:34" ht="15" customHeight="1" x14ac:dyDescent="0.25">
      <c r="B511" s="5"/>
      <c r="C511" s="5"/>
      <c r="D511" s="5"/>
      <c r="E511" s="6"/>
      <c r="F511" s="189" t="s">
        <v>139</v>
      </c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90" t="s">
        <v>863</v>
      </c>
      <c r="T511" s="190"/>
      <c r="U511" s="190"/>
      <c r="V511" s="4" t="s">
        <v>485</v>
      </c>
      <c r="W511" s="190" t="s">
        <v>140</v>
      </c>
      <c r="X511" s="190"/>
      <c r="Y511" s="190"/>
      <c r="Z511" s="190"/>
      <c r="AA511" s="191">
        <v>69000</v>
      </c>
      <c r="AB511" s="191"/>
      <c r="AC511" s="191"/>
      <c r="AD511" s="191">
        <v>69000</v>
      </c>
      <c r="AE511" s="191"/>
      <c r="AF511" s="192">
        <v>100</v>
      </c>
      <c r="AG511" s="192"/>
      <c r="AH511" s="192"/>
    </row>
    <row r="512" spans="2:34" ht="34.5" customHeight="1" x14ac:dyDescent="0.25">
      <c r="B512" s="5"/>
      <c r="C512" s="5"/>
      <c r="D512" s="5"/>
      <c r="E512" s="6"/>
      <c r="F512" s="6"/>
      <c r="G512" s="6"/>
      <c r="H512" s="189" t="s">
        <v>141</v>
      </c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90" t="s">
        <v>863</v>
      </c>
      <c r="T512" s="190"/>
      <c r="U512" s="190"/>
      <c r="V512" s="4" t="s">
        <v>485</v>
      </c>
      <c r="W512" s="190" t="s">
        <v>142</v>
      </c>
      <c r="X512" s="190"/>
      <c r="Y512" s="190"/>
      <c r="Z512" s="190"/>
      <c r="AA512" s="191">
        <v>69000</v>
      </c>
      <c r="AB512" s="191"/>
      <c r="AC512" s="191"/>
      <c r="AD512" s="191">
        <v>69000</v>
      </c>
      <c r="AE512" s="191"/>
      <c r="AF512" s="192">
        <v>100</v>
      </c>
      <c r="AG512" s="192"/>
      <c r="AH512" s="192"/>
    </row>
    <row r="513" spans="2:34" ht="23.25" customHeight="1" x14ac:dyDescent="0.25">
      <c r="B513" s="5"/>
      <c r="C513" s="5"/>
      <c r="D513" s="5"/>
      <c r="E513" s="5"/>
      <c r="F513" s="5"/>
      <c r="G513" s="5"/>
      <c r="H513" s="189" t="s">
        <v>143</v>
      </c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90" t="s">
        <v>863</v>
      </c>
      <c r="T513" s="190"/>
      <c r="U513" s="190"/>
      <c r="V513" s="4" t="s">
        <v>485</v>
      </c>
      <c r="W513" s="190" t="s">
        <v>144</v>
      </c>
      <c r="X513" s="190"/>
      <c r="Y513" s="190"/>
      <c r="Z513" s="190"/>
      <c r="AA513" s="191">
        <v>69000</v>
      </c>
      <c r="AB513" s="191"/>
      <c r="AC513" s="191"/>
      <c r="AD513" s="191">
        <v>69000</v>
      </c>
      <c r="AE513" s="191"/>
      <c r="AF513" s="192">
        <v>100</v>
      </c>
      <c r="AG513" s="192"/>
      <c r="AH513" s="192"/>
    </row>
    <row r="514" spans="2:34" ht="23.25" customHeight="1" x14ac:dyDescent="0.25">
      <c r="B514" s="5"/>
      <c r="C514" s="5"/>
      <c r="D514" s="5"/>
      <c r="E514" s="5"/>
      <c r="F514" s="5"/>
      <c r="G514" s="5"/>
      <c r="H514" s="5"/>
      <c r="I514" s="189" t="s">
        <v>29</v>
      </c>
      <c r="J514" s="189"/>
      <c r="K514" s="189"/>
      <c r="L514" s="189"/>
      <c r="M514" s="189"/>
      <c r="N514" s="189"/>
      <c r="O514" s="189"/>
      <c r="P514" s="189"/>
      <c r="Q514" s="189"/>
      <c r="R514" s="189"/>
      <c r="S514" s="190" t="s">
        <v>863</v>
      </c>
      <c r="T514" s="190"/>
      <c r="U514" s="190"/>
      <c r="V514" s="4" t="s">
        <v>485</v>
      </c>
      <c r="W514" s="190" t="s">
        <v>144</v>
      </c>
      <c r="X514" s="190"/>
      <c r="Y514" s="190" t="s">
        <v>30</v>
      </c>
      <c r="Z514" s="190"/>
      <c r="AA514" s="191">
        <v>69000</v>
      </c>
      <c r="AB514" s="191"/>
      <c r="AC514" s="191"/>
      <c r="AD514" s="191">
        <v>69000</v>
      </c>
      <c r="AE514" s="191"/>
      <c r="AF514" s="192">
        <v>100</v>
      </c>
      <c r="AG514" s="192"/>
      <c r="AH514" s="192"/>
    </row>
    <row r="515" spans="2:34" ht="23.25" customHeight="1" x14ac:dyDescent="0.25">
      <c r="B515" s="5"/>
      <c r="C515" s="5"/>
      <c r="D515" s="5"/>
      <c r="E515" s="5"/>
      <c r="F515" s="5"/>
      <c r="G515" s="5"/>
      <c r="H515" s="5"/>
      <c r="I515" s="6"/>
      <c r="J515" s="189" t="s">
        <v>31</v>
      </c>
      <c r="K515" s="189"/>
      <c r="L515" s="189"/>
      <c r="M515" s="189"/>
      <c r="N515" s="189"/>
      <c r="O515" s="189"/>
      <c r="P515" s="189"/>
      <c r="Q515" s="189"/>
      <c r="R515" s="189"/>
      <c r="S515" s="190" t="s">
        <v>863</v>
      </c>
      <c r="T515" s="190"/>
      <c r="U515" s="190"/>
      <c r="V515" s="4" t="s">
        <v>485</v>
      </c>
      <c r="W515" s="190" t="s">
        <v>144</v>
      </c>
      <c r="X515" s="190"/>
      <c r="Y515" s="190" t="s">
        <v>32</v>
      </c>
      <c r="Z515" s="190"/>
      <c r="AA515" s="191">
        <v>69000</v>
      </c>
      <c r="AB515" s="191"/>
      <c r="AC515" s="191"/>
      <c r="AD515" s="191">
        <v>69000</v>
      </c>
      <c r="AE515" s="191"/>
      <c r="AF515" s="192">
        <v>100</v>
      </c>
      <c r="AG515" s="192"/>
      <c r="AH515" s="192"/>
    </row>
    <row r="516" spans="2:34" ht="23.25" customHeight="1" x14ac:dyDescent="0.25">
      <c r="B516" s="5"/>
      <c r="C516" s="5"/>
      <c r="D516" s="5"/>
      <c r="E516" s="6"/>
      <c r="F516" s="189" t="s">
        <v>229</v>
      </c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90" t="s">
        <v>863</v>
      </c>
      <c r="T516" s="190"/>
      <c r="U516" s="190"/>
      <c r="V516" s="4" t="s">
        <v>485</v>
      </c>
      <c r="W516" s="190" t="s">
        <v>230</v>
      </c>
      <c r="X516" s="190"/>
      <c r="Y516" s="190"/>
      <c r="Z516" s="190"/>
      <c r="AA516" s="191">
        <v>62996875.359999999</v>
      </c>
      <c r="AB516" s="191"/>
      <c r="AC516" s="191"/>
      <c r="AD516" s="191">
        <v>61403433.600000001</v>
      </c>
      <c r="AE516" s="191"/>
      <c r="AF516" s="192">
        <v>97.470601913358138</v>
      </c>
      <c r="AG516" s="192"/>
      <c r="AH516" s="192"/>
    </row>
    <row r="517" spans="2:34" ht="15" customHeight="1" x14ac:dyDescent="0.25">
      <c r="B517" s="5"/>
      <c r="C517" s="5"/>
      <c r="D517" s="5"/>
      <c r="E517" s="6"/>
      <c r="F517" s="189" t="s">
        <v>253</v>
      </c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90" t="s">
        <v>863</v>
      </c>
      <c r="T517" s="190"/>
      <c r="U517" s="190"/>
      <c r="V517" s="4" t="s">
        <v>485</v>
      </c>
      <c r="W517" s="190" t="s">
        <v>254</v>
      </c>
      <c r="X517" s="190"/>
      <c r="Y517" s="190"/>
      <c r="Z517" s="190"/>
      <c r="AA517" s="191">
        <v>62996875.359999999</v>
      </c>
      <c r="AB517" s="191"/>
      <c r="AC517" s="191"/>
      <c r="AD517" s="191">
        <v>61403433.600000001</v>
      </c>
      <c r="AE517" s="191"/>
      <c r="AF517" s="192">
        <v>97.470601913358138</v>
      </c>
      <c r="AG517" s="192"/>
      <c r="AH517" s="192"/>
    </row>
    <row r="518" spans="2:34" ht="23.25" customHeight="1" x14ac:dyDescent="0.25">
      <c r="B518" s="5"/>
      <c r="C518" s="5"/>
      <c r="D518" s="5"/>
      <c r="E518" s="6"/>
      <c r="F518" s="6"/>
      <c r="G518" s="6"/>
      <c r="H518" s="189" t="s">
        <v>486</v>
      </c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90" t="s">
        <v>863</v>
      </c>
      <c r="T518" s="190"/>
      <c r="U518" s="190"/>
      <c r="V518" s="4" t="s">
        <v>485</v>
      </c>
      <c r="W518" s="190" t="s">
        <v>487</v>
      </c>
      <c r="X518" s="190"/>
      <c r="Y518" s="190"/>
      <c r="Z518" s="190"/>
      <c r="AA518" s="191">
        <v>62996875.359999999</v>
      </c>
      <c r="AB518" s="191"/>
      <c r="AC518" s="191"/>
      <c r="AD518" s="191">
        <v>61403433.600000001</v>
      </c>
      <c r="AE518" s="191"/>
      <c r="AF518" s="192">
        <v>97.470601913358138</v>
      </c>
      <c r="AG518" s="192"/>
      <c r="AH518" s="192"/>
    </row>
    <row r="519" spans="2:34" ht="15" customHeight="1" x14ac:dyDescent="0.25">
      <c r="B519" s="5"/>
      <c r="C519" s="5"/>
      <c r="D519" s="5"/>
      <c r="E519" s="5"/>
      <c r="F519" s="5"/>
      <c r="G519" s="5"/>
      <c r="H519" s="189" t="s">
        <v>488</v>
      </c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90" t="s">
        <v>863</v>
      </c>
      <c r="T519" s="190"/>
      <c r="U519" s="190"/>
      <c r="V519" s="4" t="s">
        <v>485</v>
      </c>
      <c r="W519" s="190" t="s">
        <v>489</v>
      </c>
      <c r="X519" s="190"/>
      <c r="Y519" s="190"/>
      <c r="Z519" s="190"/>
      <c r="AA519" s="191">
        <v>12178757.050000001</v>
      </c>
      <c r="AB519" s="191"/>
      <c r="AC519" s="191"/>
      <c r="AD519" s="191">
        <v>10608225.41</v>
      </c>
      <c r="AE519" s="191"/>
      <c r="AF519" s="192">
        <v>87.104335577496386</v>
      </c>
      <c r="AG519" s="192"/>
      <c r="AH519" s="192"/>
    </row>
    <row r="520" spans="2:34" ht="23.25" customHeight="1" x14ac:dyDescent="0.25">
      <c r="B520" s="5"/>
      <c r="C520" s="5"/>
      <c r="D520" s="5"/>
      <c r="E520" s="5"/>
      <c r="F520" s="5"/>
      <c r="G520" s="5"/>
      <c r="H520" s="5"/>
      <c r="I520" s="189" t="s">
        <v>29</v>
      </c>
      <c r="J520" s="189"/>
      <c r="K520" s="189"/>
      <c r="L520" s="189"/>
      <c r="M520" s="189"/>
      <c r="N520" s="189"/>
      <c r="O520" s="189"/>
      <c r="P520" s="189"/>
      <c r="Q520" s="189"/>
      <c r="R520" s="189"/>
      <c r="S520" s="190" t="s">
        <v>863</v>
      </c>
      <c r="T520" s="190"/>
      <c r="U520" s="190"/>
      <c r="V520" s="4" t="s">
        <v>485</v>
      </c>
      <c r="W520" s="190" t="s">
        <v>489</v>
      </c>
      <c r="X520" s="190"/>
      <c r="Y520" s="190" t="s">
        <v>30</v>
      </c>
      <c r="Z520" s="190"/>
      <c r="AA520" s="191">
        <v>12119757.050000001</v>
      </c>
      <c r="AB520" s="191"/>
      <c r="AC520" s="191"/>
      <c r="AD520" s="191">
        <v>10549225.41</v>
      </c>
      <c r="AE520" s="191"/>
      <c r="AF520" s="192">
        <v>87.041558394934981</v>
      </c>
      <c r="AG520" s="192"/>
      <c r="AH520" s="192"/>
    </row>
    <row r="521" spans="2:34" ht="23.25" customHeight="1" x14ac:dyDescent="0.25">
      <c r="B521" s="5"/>
      <c r="C521" s="5"/>
      <c r="D521" s="5"/>
      <c r="E521" s="5"/>
      <c r="F521" s="5"/>
      <c r="G521" s="5"/>
      <c r="H521" s="5"/>
      <c r="I521" s="6"/>
      <c r="J521" s="189" t="s">
        <v>31</v>
      </c>
      <c r="K521" s="189"/>
      <c r="L521" s="189"/>
      <c r="M521" s="189"/>
      <c r="N521" s="189"/>
      <c r="O521" s="189"/>
      <c r="P521" s="189"/>
      <c r="Q521" s="189"/>
      <c r="R521" s="189"/>
      <c r="S521" s="190" t="s">
        <v>863</v>
      </c>
      <c r="T521" s="190"/>
      <c r="U521" s="190"/>
      <c r="V521" s="4" t="s">
        <v>485</v>
      </c>
      <c r="W521" s="190" t="s">
        <v>489</v>
      </c>
      <c r="X521" s="190"/>
      <c r="Y521" s="190" t="s">
        <v>32</v>
      </c>
      <c r="Z521" s="190"/>
      <c r="AA521" s="191">
        <v>12119757.050000001</v>
      </c>
      <c r="AB521" s="191"/>
      <c r="AC521" s="191"/>
      <c r="AD521" s="191">
        <v>10549225.41</v>
      </c>
      <c r="AE521" s="191"/>
      <c r="AF521" s="192">
        <v>87.041558394934981</v>
      </c>
      <c r="AG521" s="192"/>
      <c r="AH521" s="192"/>
    </row>
    <row r="522" spans="2:34" ht="15" customHeight="1" x14ac:dyDescent="0.25">
      <c r="B522" s="5"/>
      <c r="C522" s="5"/>
      <c r="D522" s="5"/>
      <c r="E522" s="5"/>
      <c r="F522" s="5"/>
      <c r="G522" s="5"/>
      <c r="H522" s="5"/>
      <c r="I522" s="189" t="s">
        <v>33</v>
      </c>
      <c r="J522" s="189"/>
      <c r="K522" s="189"/>
      <c r="L522" s="189"/>
      <c r="M522" s="189"/>
      <c r="N522" s="189"/>
      <c r="O522" s="189"/>
      <c r="P522" s="189"/>
      <c r="Q522" s="189"/>
      <c r="R522" s="189"/>
      <c r="S522" s="190" t="s">
        <v>863</v>
      </c>
      <c r="T522" s="190"/>
      <c r="U522" s="190"/>
      <c r="V522" s="4" t="s">
        <v>485</v>
      </c>
      <c r="W522" s="190" t="s">
        <v>489</v>
      </c>
      <c r="X522" s="190"/>
      <c r="Y522" s="190" t="s">
        <v>34</v>
      </c>
      <c r="Z522" s="190"/>
      <c r="AA522" s="191">
        <v>59000</v>
      </c>
      <c r="AB522" s="191"/>
      <c r="AC522" s="191"/>
      <c r="AD522" s="191">
        <v>59000</v>
      </c>
      <c r="AE522" s="191"/>
      <c r="AF522" s="192">
        <v>100</v>
      </c>
      <c r="AG522" s="192"/>
      <c r="AH522" s="192"/>
    </row>
    <row r="523" spans="2:34" ht="15" customHeight="1" x14ac:dyDescent="0.25">
      <c r="B523" s="5"/>
      <c r="C523" s="5"/>
      <c r="D523" s="5"/>
      <c r="E523" s="5"/>
      <c r="F523" s="5"/>
      <c r="G523" s="5"/>
      <c r="H523" s="5"/>
      <c r="I523" s="6"/>
      <c r="J523" s="189" t="s">
        <v>35</v>
      </c>
      <c r="K523" s="189"/>
      <c r="L523" s="189"/>
      <c r="M523" s="189"/>
      <c r="N523" s="189"/>
      <c r="O523" s="189"/>
      <c r="P523" s="189"/>
      <c r="Q523" s="189"/>
      <c r="R523" s="189"/>
      <c r="S523" s="190" t="s">
        <v>863</v>
      </c>
      <c r="T523" s="190"/>
      <c r="U523" s="190"/>
      <c r="V523" s="4" t="s">
        <v>485</v>
      </c>
      <c r="W523" s="190" t="s">
        <v>489</v>
      </c>
      <c r="X523" s="190"/>
      <c r="Y523" s="190" t="s">
        <v>36</v>
      </c>
      <c r="Z523" s="190"/>
      <c r="AA523" s="191">
        <v>59000</v>
      </c>
      <c r="AB523" s="191"/>
      <c r="AC523" s="191"/>
      <c r="AD523" s="191">
        <v>59000</v>
      </c>
      <c r="AE523" s="191"/>
      <c r="AF523" s="192">
        <v>100</v>
      </c>
      <c r="AG523" s="192"/>
      <c r="AH523" s="192"/>
    </row>
    <row r="524" spans="2:34" ht="15" customHeight="1" x14ac:dyDescent="0.25">
      <c r="B524" s="5"/>
      <c r="C524" s="5"/>
      <c r="D524" s="5"/>
      <c r="E524" s="5"/>
      <c r="F524" s="5"/>
      <c r="G524" s="5"/>
      <c r="H524" s="189" t="s">
        <v>490</v>
      </c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90" t="s">
        <v>863</v>
      </c>
      <c r="T524" s="190"/>
      <c r="U524" s="190"/>
      <c r="V524" s="4" t="s">
        <v>485</v>
      </c>
      <c r="W524" s="190" t="s">
        <v>491</v>
      </c>
      <c r="X524" s="190"/>
      <c r="Y524" s="190"/>
      <c r="Z524" s="190"/>
      <c r="AA524" s="191">
        <v>1968000</v>
      </c>
      <c r="AB524" s="191"/>
      <c r="AC524" s="191"/>
      <c r="AD524" s="191">
        <v>1968000</v>
      </c>
      <c r="AE524" s="191"/>
      <c r="AF524" s="192">
        <v>100</v>
      </c>
      <c r="AG524" s="192"/>
      <c r="AH524" s="192"/>
    </row>
    <row r="525" spans="2:34" ht="23.25" customHeight="1" x14ac:dyDescent="0.25">
      <c r="B525" s="5"/>
      <c r="C525" s="5"/>
      <c r="D525" s="5"/>
      <c r="E525" s="5"/>
      <c r="F525" s="5"/>
      <c r="G525" s="5"/>
      <c r="H525" s="5"/>
      <c r="I525" s="189" t="s">
        <v>29</v>
      </c>
      <c r="J525" s="189"/>
      <c r="K525" s="189"/>
      <c r="L525" s="189"/>
      <c r="M525" s="189"/>
      <c r="N525" s="189"/>
      <c r="O525" s="189"/>
      <c r="P525" s="189"/>
      <c r="Q525" s="189"/>
      <c r="R525" s="189"/>
      <c r="S525" s="190" t="s">
        <v>863</v>
      </c>
      <c r="T525" s="190"/>
      <c r="U525" s="190"/>
      <c r="V525" s="4" t="s">
        <v>485</v>
      </c>
      <c r="W525" s="190" t="s">
        <v>491</v>
      </c>
      <c r="X525" s="190"/>
      <c r="Y525" s="190" t="s">
        <v>30</v>
      </c>
      <c r="Z525" s="190"/>
      <c r="AA525" s="191">
        <v>1968000</v>
      </c>
      <c r="AB525" s="191"/>
      <c r="AC525" s="191"/>
      <c r="AD525" s="191">
        <v>1968000</v>
      </c>
      <c r="AE525" s="191"/>
      <c r="AF525" s="192">
        <v>100</v>
      </c>
      <c r="AG525" s="192"/>
      <c r="AH525" s="192"/>
    </row>
    <row r="526" spans="2:34" ht="23.25" customHeight="1" x14ac:dyDescent="0.25">
      <c r="B526" s="5"/>
      <c r="C526" s="5"/>
      <c r="D526" s="5"/>
      <c r="E526" s="5"/>
      <c r="F526" s="5"/>
      <c r="G526" s="5"/>
      <c r="H526" s="5"/>
      <c r="I526" s="6"/>
      <c r="J526" s="189" t="s">
        <v>31</v>
      </c>
      <c r="K526" s="189"/>
      <c r="L526" s="189"/>
      <c r="M526" s="189"/>
      <c r="N526" s="189"/>
      <c r="O526" s="189"/>
      <c r="P526" s="189"/>
      <c r="Q526" s="189"/>
      <c r="R526" s="189"/>
      <c r="S526" s="190" t="s">
        <v>863</v>
      </c>
      <c r="T526" s="190"/>
      <c r="U526" s="190"/>
      <c r="V526" s="4" t="s">
        <v>485</v>
      </c>
      <c r="W526" s="190" t="s">
        <v>491</v>
      </c>
      <c r="X526" s="190"/>
      <c r="Y526" s="190" t="s">
        <v>32</v>
      </c>
      <c r="Z526" s="190"/>
      <c r="AA526" s="191">
        <v>1968000</v>
      </c>
      <c r="AB526" s="191"/>
      <c r="AC526" s="191"/>
      <c r="AD526" s="191">
        <v>1968000</v>
      </c>
      <c r="AE526" s="191"/>
      <c r="AF526" s="192">
        <v>100</v>
      </c>
      <c r="AG526" s="192"/>
      <c r="AH526" s="192"/>
    </row>
    <row r="527" spans="2:34" ht="15" customHeight="1" x14ac:dyDescent="0.25">
      <c r="B527" s="5"/>
      <c r="C527" s="5"/>
      <c r="D527" s="5"/>
      <c r="E527" s="5"/>
      <c r="F527" s="5"/>
      <c r="G527" s="5"/>
      <c r="H527" s="189" t="s">
        <v>492</v>
      </c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90" t="s">
        <v>863</v>
      </c>
      <c r="T527" s="190"/>
      <c r="U527" s="190"/>
      <c r="V527" s="4" t="s">
        <v>485</v>
      </c>
      <c r="W527" s="190" t="s">
        <v>493</v>
      </c>
      <c r="X527" s="190"/>
      <c r="Y527" s="190"/>
      <c r="Z527" s="190"/>
      <c r="AA527" s="191">
        <v>11293513.109999999</v>
      </c>
      <c r="AB527" s="191"/>
      <c r="AC527" s="191"/>
      <c r="AD527" s="191">
        <v>11293513.109999999</v>
      </c>
      <c r="AE527" s="191"/>
      <c r="AF527" s="192">
        <v>100</v>
      </c>
      <c r="AG527" s="192"/>
      <c r="AH527" s="192"/>
    </row>
    <row r="528" spans="2:34" ht="23.25" customHeight="1" x14ac:dyDescent="0.25">
      <c r="B528" s="5"/>
      <c r="C528" s="5"/>
      <c r="D528" s="5"/>
      <c r="E528" s="5"/>
      <c r="F528" s="5"/>
      <c r="G528" s="5"/>
      <c r="H528" s="5"/>
      <c r="I528" s="189" t="s">
        <v>29</v>
      </c>
      <c r="J528" s="189"/>
      <c r="K528" s="189"/>
      <c r="L528" s="189"/>
      <c r="M528" s="189"/>
      <c r="N528" s="189"/>
      <c r="O528" s="189"/>
      <c r="P528" s="189"/>
      <c r="Q528" s="189"/>
      <c r="R528" s="189"/>
      <c r="S528" s="190" t="s">
        <v>863</v>
      </c>
      <c r="T528" s="190"/>
      <c r="U528" s="190"/>
      <c r="V528" s="4" t="s">
        <v>485</v>
      </c>
      <c r="W528" s="190" t="s">
        <v>493</v>
      </c>
      <c r="X528" s="190"/>
      <c r="Y528" s="190" t="s">
        <v>30</v>
      </c>
      <c r="Z528" s="190"/>
      <c r="AA528" s="191">
        <v>11293513.109999999</v>
      </c>
      <c r="AB528" s="191"/>
      <c r="AC528" s="191"/>
      <c r="AD528" s="191">
        <v>11293513.109999999</v>
      </c>
      <c r="AE528" s="191"/>
      <c r="AF528" s="192">
        <v>100</v>
      </c>
      <c r="AG528" s="192"/>
      <c r="AH528" s="192"/>
    </row>
    <row r="529" spans="2:34" ht="23.25" customHeight="1" x14ac:dyDescent="0.25">
      <c r="B529" s="5"/>
      <c r="C529" s="5"/>
      <c r="D529" s="5"/>
      <c r="E529" s="5"/>
      <c r="F529" s="5"/>
      <c r="G529" s="5"/>
      <c r="H529" s="5"/>
      <c r="I529" s="6"/>
      <c r="J529" s="189" t="s">
        <v>31</v>
      </c>
      <c r="K529" s="189"/>
      <c r="L529" s="189"/>
      <c r="M529" s="189"/>
      <c r="N529" s="189"/>
      <c r="O529" s="189"/>
      <c r="P529" s="189"/>
      <c r="Q529" s="189"/>
      <c r="R529" s="189"/>
      <c r="S529" s="190" t="s">
        <v>863</v>
      </c>
      <c r="T529" s="190"/>
      <c r="U529" s="190"/>
      <c r="V529" s="4" t="s">
        <v>485</v>
      </c>
      <c r="W529" s="190" t="s">
        <v>493</v>
      </c>
      <c r="X529" s="190"/>
      <c r="Y529" s="190" t="s">
        <v>32</v>
      </c>
      <c r="Z529" s="190"/>
      <c r="AA529" s="191">
        <v>11293513.109999999</v>
      </c>
      <c r="AB529" s="191"/>
      <c r="AC529" s="191"/>
      <c r="AD529" s="191">
        <v>11293513.109999999</v>
      </c>
      <c r="AE529" s="191"/>
      <c r="AF529" s="192">
        <v>100</v>
      </c>
      <c r="AG529" s="192"/>
      <c r="AH529" s="192"/>
    </row>
    <row r="530" spans="2:34" ht="23.25" customHeight="1" x14ac:dyDescent="0.25">
      <c r="B530" s="5"/>
      <c r="C530" s="5"/>
      <c r="D530" s="5"/>
      <c r="E530" s="5"/>
      <c r="F530" s="5"/>
      <c r="G530" s="5"/>
      <c r="H530" s="189" t="s">
        <v>494</v>
      </c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90" t="s">
        <v>863</v>
      </c>
      <c r="T530" s="190"/>
      <c r="U530" s="190"/>
      <c r="V530" s="4" t="s">
        <v>485</v>
      </c>
      <c r="W530" s="190" t="s">
        <v>495</v>
      </c>
      <c r="X530" s="190"/>
      <c r="Y530" s="190"/>
      <c r="Z530" s="190"/>
      <c r="AA530" s="191">
        <v>37511055.200000003</v>
      </c>
      <c r="AB530" s="191"/>
      <c r="AC530" s="191"/>
      <c r="AD530" s="191">
        <v>37488695.079999998</v>
      </c>
      <c r="AE530" s="191"/>
      <c r="AF530" s="192">
        <v>99.940390586506339</v>
      </c>
      <c r="AG530" s="192"/>
      <c r="AH530" s="192"/>
    </row>
    <row r="531" spans="2:34" ht="45.75" customHeight="1" x14ac:dyDescent="0.25">
      <c r="B531" s="5"/>
      <c r="C531" s="5"/>
      <c r="D531" s="5"/>
      <c r="E531" s="5"/>
      <c r="F531" s="5"/>
      <c r="G531" s="5"/>
      <c r="H531" s="5"/>
      <c r="I531" s="189" t="s">
        <v>17</v>
      </c>
      <c r="J531" s="189"/>
      <c r="K531" s="189"/>
      <c r="L531" s="189"/>
      <c r="M531" s="189"/>
      <c r="N531" s="189"/>
      <c r="O531" s="189"/>
      <c r="P531" s="189"/>
      <c r="Q531" s="189"/>
      <c r="R531" s="189"/>
      <c r="S531" s="190" t="s">
        <v>863</v>
      </c>
      <c r="T531" s="190"/>
      <c r="U531" s="190"/>
      <c r="V531" s="4" t="s">
        <v>485</v>
      </c>
      <c r="W531" s="190" t="s">
        <v>495</v>
      </c>
      <c r="X531" s="190"/>
      <c r="Y531" s="190" t="s">
        <v>18</v>
      </c>
      <c r="Z531" s="190"/>
      <c r="AA531" s="191">
        <v>36427946.350000001</v>
      </c>
      <c r="AB531" s="191"/>
      <c r="AC531" s="191"/>
      <c r="AD531" s="191">
        <v>36421454.369999997</v>
      </c>
      <c r="AE531" s="191"/>
      <c r="AF531" s="192">
        <v>99.982178572633146</v>
      </c>
      <c r="AG531" s="192"/>
      <c r="AH531" s="192"/>
    </row>
    <row r="532" spans="2:34" ht="15" customHeight="1" x14ac:dyDescent="0.25">
      <c r="B532" s="5"/>
      <c r="C532" s="5"/>
      <c r="D532" s="5"/>
      <c r="E532" s="5"/>
      <c r="F532" s="5"/>
      <c r="G532" s="5"/>
      <c r="H532" s="5"/>
      <c r="I532" s="6"/>
      <c r="J532" s="189" t="s">
        <v>129</v>
      </c>
      <c r="K532" s="189"/>
      <c r="L532" s="189"/>
      <c r="M532" s="189"/>
      <c r="N532" s="189"/>
      <c r="O532" s="189"/>
      <c r="P532" s="189"/>
      <c r="Q532" s="189"/>
      <c r="R532" s="189"/>
      <c r="S532" s="190" t="s">
        <v>863</v>
      </c>
      <c r="T532" s="190"/>
      <c r="U532" s="190"/>
      <c r="V532" s="4" t="s">
        <v>485</v>
      </c>
      <c r="W532" s="190" t="s">
        <v>495</v>
      </c>
      <c r="X532" s="190"/>
      <c r="Y532" s="190" t="s">
        <v>130</v>
      </c>
      <c r="Z532" s="190"/>
      <c r="AA532" s="191">
        <v>36427946.350000001</v>
      </c>
      <c r="AB532" s="191"/>
      <c r="AC532" s="191"/>
      <c r="AD532" s="191">
        <v>36421454.369999997</v>
      </c>
      <c r="AE532" s="191"/>
      <c r="AF532" s="192">
        <v>99.982178572633146</v>
      </c>
      <c r="AG532" s="192"/>
      <c r="AH532" s="192"/>
    </row>
    <row r="533" spans="2:34" ht="23.25" customHeight="1" x14ac:dyDescent="0.25">
      <c r="B533" s="5"/>
      <c r="C533" s="5"/>
      <c r="D533" s="5"/>
      <c r="E533" s="5"/>
      <c r="F533" s="5"/>
      <c r="G533" s="5"/>
      <c r="H533" s="5"/>
      <c r="I533" s="189" t="s">
        <v>29</v>
      </c>
      <c r="J533" s="189"/>
      <c r="K533" s="189"/>
      <c r="L533" s="189"/>
      <c r="M533" s="189"/>
      <c r="N533" s="189"/>
      <c r="O533" s="189"/>
      <c r="P533" s="189"/>
      <c r="Q533" s="189"/>
      <c r="R533" s="189"/>
      <c r="S533" s="190" t="s">
        <v>863</v>
      </c>
      <c r="T533" s="190"/>
      <c r="U533" s="190"/>
      <c r="V533" s="4" t="s">
        <v>485</v>
      </c>
      <c r="W533" s="190" t="s">
        <v>495</v>
      </c>
      <c r="X533" s="190"/>
      <c r="Y533" s="190" t="s">
        <v>30</v>
      </c>
      <c r="Z533" s="190"/>
      <c r="AA533" s="191">
        <v>619539.24</v>
      </c>
      <c r="AB533" s="191"/>
      <c r="AC533" s="191"/>
      <c r="AD533" s="191">
        <v>603671.1</v>
      </c>
      <c r="AE533" s="191"/>
      <c r="AF533" s="192">
        <v>97.438719135853276</v>
      </c>
      <c r="AG533" s="192"/>
      <c r="AH533" s="192"/>
    </row>
    <row r="534" spans="2:34" ht="23.25" customHeight="1" x14ac:dyDescent="0.25">
      <c r="B534" s="5"/>
      <c r="C534" s="5"/>
      <c r="D534" s="5"/>
      <c r="E534" s="5"/>
      <c r="F534" s="5"/>
      <c r="G534" s="5"/>
      <c r="H534" s="5"/>
      <c r="I534" s="6"/>
      <c r="J534" s="189" t="s">
        <v>31</v>
      </c>
      <c r="K534" s="189"/>
      <c r="L534" s="189"/>
      <c r="M534" s="189"/>
      <c r="N534" s="189"/>
      <c r="O534" s="189"/>
      <c r="P534" s="189"/>
      <c r="Q534" s="189"/>
      <c r="R534" s="189"/>
      <c r="S534" s="190" t="s">
        <v>863</v>
      </c>
      <c r="T534" s="190"/>
      <c r="U534" s="190"/>
      <c r="V534" s="4" t="s">
        <v>485</v>
      </c>
      <c r="W534" s="190" t="s">
        <v>495</v>
      </c>
      <c r="X534" s="190"/>
      <c r="Y534" s="190" t="s">
        <v>32</v>
      </c>
      <c r="Z534" s="190"/>
      <c r="AA534" s="191">
        <v>619539.24</v>
      </c>
      <c r="AB534" s="191"/>
      <c r="AC534" s="191"/>
      <c r="AD534" s="191">
        <v>603671.1</v>
      </c>
      <c r="AE534" s="191"/>
      <c r="AF534" s="192">
        <v>97.438719135853276</v>
      </c>
      <c r="AG534" s="192"/>
      <c r="AH534" s="192"/>
    </row>
    <row r="535" spans="2:34" ht="15" customHeight="1" x14ac:dyDescent="0.25">
      <c r="B535" s="5"/>
      <c r="C535" s="5"/>
      <c r="D535" s="5"/>
      <c r="E535" s="5"/>
      <c r="F535" s="5"/>
      <c r="G535" s="5"/>
      <c r="H535" s="5"/>
      <c r="I535" s="189" t="s">
        <v>91</v>
      </c>
      <c r="J535" s="189"/>
      <c r="K535" s="189"/>
      <c r="L535" s="189"/>
      <c r="M535" s="189"/>
      <c r="N535" s="189"/>
      <c r="O535" s="189"/>
      <c r="P535" s="189"/>
      <c r="Q535" s="189"/>
      <c r="R535" s="189"/>
      <c r="S535" s="190" t="s">
        <v>863</v>
      </c>
      <c r="T535" s="190"/>
      <c r="U535" s="190"/>
      <c r="V535" s="4" t="s">
        <v>485</v>
      </c>
      <c r="W535" s="190" t="s">
        <v>495</v>
      </c>
      <c r="X535" s="190"/>
      <c r="Y535" s="190" t="s">
        <v>92</v>
      </c>
      <c r="Z535" s="190"/>
      <c r="AA535" s="191">
        <v>24849</v>
      </c>
      <c r="AB535" s="191"/>
      <c r="AC535" s="191"/>
      <c r="AD535" s="191">
        <v>24849</v>
      </c>
      <c r="AE535" s="191"/>
      <c r="AF535" s="192">
        <v>100</v>
      </c>
      <c r="AG535" s="192"/>
      <c r="AH535" s="192"/>
    </row>
    <row r="536" spans="2:34" ht="23.25" customHeight="1" x14ac:dyDescent="0.25">
      <c r="B536" s="5"/>
      <c r="C536" s="5"/>
      <c r="D536" s="5"/>
      <c r="E536" s="5"/>
      <c r="F536" s="5"/>
      <c r="G536" s="5"/>
      <c r="H536" s="5"/>
      <c r="I536" s="6"/>
      <c r="J536" s="189" t="s">
        <v>93</v>
      </c>
      <c r="K536" s="189"/>
      <c r="L536" s="189"/>
      <c r="M536" s="189"/>
      <c r="N536" s="189"/>
      <c r="O536" s="189"/>
      <c r="P536" s="189"/>
      <c r="Q536" s="189"/>
      <c r="R536" s="189"/>
      <c r="S536" s="190" t="s">
        <v>863</v>
      </c>
      <c r="T536" s="190"/>
      <c r="U536" s="190"/>
      <c r="V536" s="4" t="s">
        <v>485</v>
      </c>
      <c r="W536" s="190" t="s">
        <v>495</v>
      </c>
      <c r="X536" s="190"/>
      <c r="Y536" s="190" t="s">
        <v>94</v>
      </c>
      <c r="Z536" s="190"/>
      <c r="AA536" s="191">
        <v>24849</v>
      </c>
      <c r="AB536" s="191"/>
      <c r="AC536" s="191"/>
      <c r="AD536" s="191">
        <v>24849</v>
      </c>
      <c r="AE536" s="191"/>
      <c r="AF536" s="192">
        <v>100</v>
      </c>
      <c r="AG536" s="192"/>
      <c r="AH536" s="192"/>
    </row>
    <row r="537" spans="2:34" ht="15" customHeight="1" x14ac:dyDescent="0.25">
      <c r="B537" s="5"/>
      <c r="C537" s="5"/>
      <c r="D537" s="5"/>
      <c r="E537" s="5"/>
      <c r="F537" s="5"/>
      <c r="G537" s="5"/>
      <c r="H537" s="5"/>
      <c r="I537" s="189" t="s">
        <v>33</v>
      </c>
      <c r="J537" s="189"/>
      <c r="K537" s="189"/>
      <c r="L537" s="189"/>
      <c r="M537" s="189"/>
      <c r="N537" s="189"/>
      <c r="O537" s="189"/>
      <c r="P537" s="189"/>
      <c r="Q537" s="189"/>
      <c r="R537" s="189"/>
      <c r="S537" s="190" t="s">
        <v>863</v>
      </c>
      <c r="T537" s="190"/>
      <c r="U537" s="190"/>
      <c r="V537" s="4" t="s">
        <v>485</v>
      </c>
      <c r="W537" s="190" t="s">
        <v>495</v>
      </c>
      <c r="X537" s="190"/>
      <c r="Y537" s="190" t="s">
        <v>34</v>
      </c>
      <c r="Z537" s="190"/>
      <c r="AA537" s="191">
        <v>438720.61</v>
      </c>
      <c r="AB537" s="191"/>
      <c r="AC537" s="191"/>
      <c r="AD537" s="191">
        <v>438720.61</v>
      </c>
      <c r="AE537" s="191"/>
      <c r="AF537" s="192">
        <v>100</v>
      </c>
      <c r="AG537" s="192"/>
      <c r="AH537" s="192"/>
    </row>
    <row r="538" spans="2:34" ht="15" customHeight="1" x14ac:dyDescent="0.25">
      <c r="B538" s="5"/>
      <c r="C538" s="5"/>
      <c r="D538" s="5"/>
      <c r="E538" s="5"/>
      <c r="F538" s="5"/>
      <c r="G538" s="5"/>
      <c r="H538" s="5"/>
      <c r="I538" s="6"/>
      <c r="J538" s="189" t="s">
        <v>35</v>
      </c>
      <c r="K538" s="189"/>
      <c r="L538" s="189"/>
      <c r="M538" s="189"/>
      <c r="N538" s="189"/>
      <c r="O538" s="189"/>
      <c r="P538" s="189"/>
      <c r="Q538" s="189"/>
      <c r="R538" s="189"/>
      <c r="S538" s="190" t="s">
        <v>863</v>
      </c>
      <c r="T538" s="190"/>
      <c r="U538" s="190"/>
      <c r="V538" s="4" t="s">
        <v>485</v>
      </c>
      <c r="W538" s="190" t="s">
        <v>495</v>
      </c>
      <c r="X538" s="190"/>
      <c r="Y538" s="190" t="s">
        <v>36</v>
      </c>
      <c r="Z538" s="190"/>
      <c r="AA538" s="191">
        <v>438720.61</v>
      </c>
      <c r="AB538" s="191"/>
      <c r="AC538" s="191"/>
      <c r="AD538" s="191">
        <v>438720.61</v>
      </c>
      <c r="AE538" s="191"/>
      <c r="AF538" s="192">
        <v>100</v>
      </c>
      <c r="AG538" s="192"/>
      <c r="AH538" s="192"/>
    </row>
    <row r="539" spans="2:34" ht="23.25" customHeight="1" x14ac:dyDescent="0.25">
      <c r="B539" s="5"/>
      <c r="C539" s="5"/>
      <c r="D539" s="5"/>
      <c r="E539" s="5"/>
      <c r="F539" s="5"/>
      <c r="G539" s="5"/>
      <c r="H539" s="189" t="s">
        <v>496</v>
      </c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90" t="s">
        <v>863</v>
      </c>
      <c r="T539" s="190"/>
      <c r="U539" s="190"/>
      <c r="V539" s="4" t="s">
        <v>485</v>
      </c>
      <c r="W539" s="190" t="s">
        <v>497</v>
      </c>
      <c r="X539" s="190"/>
      <c r="Y539" s="190"/>
      <c r="Z539" s="190"/>
      <c r="AA539" s="191">
        <v>45550</v>
      </c>
      <c r="AB539" s="191"/>
      <c r="AC539" s="191"/>
      <c r="AD539" s="191">
        <v>45000</v>
      </c>
      <c r="AE539" s="191"/>
      <c r="AF539" s="192">
        <v>98.79253567508232</v>
      </c>
      <c r="AG539" s="192"/>
      <c r="AH539" s="192"/>
    </row>
    <row r="540" spans="2:34" ht="23.25" customHeight="1" x14ac:dyDescent="0.25">
      <c r="B540" s="5"/>
      <c r="C540" s="5"/>
      <c r="D540" s="5"/>
      <c r="E540" s="5"/>
      <c r="F540" s="5"/>
      <c r="G540" s="5"/>
      <c r="H540" s="5"/>
      <c r="I540" s="189" t="s">
        <v>29</v>
      </c>
      <c r="J540" s="189"/>
      <c r="K540" s="189"/>
      <c r="L540" s="189"/>
      <c r="M540" s="189"/>
      <c r="N540" s="189"/>
      <c r="O540" s="189"/>
      <c r="P540" s="189"/>
      <c r="Q540" s="189"/>
      <c r="R540" s="189"/>
      <c r="S540" s="190" t="s">
        <v>863</v>
      </c>
      <c r="T540" s="190"/>
      <c r="U540" s="190"/>
      <c r="V540" s="4" t="s">
        <v>485</v>
      </c>
      <c r="W540" s="190" t="s">
        <v>497</v>
      </c>
      <c r="X540" s="190"/>
      <c r="Y540" s="190" t="s">
        <v>30</v>
      </c>
      <c r="Z540" s="190"/>
      <c r="AA540" s="191">
        <v>45550</v>
      </c>
      <c r="AB540" s="191"/>
      <c r="AC540" s="191"/>
      <c r="AD540" s="191">
        <v>45000</v>
      </c>
      <c r="AE540" s="191"/>
      <c r="AF540" s="192">
        <v>98.79253567508232</v>
      </c>
      <c r="AG540" s="192"/>
      <c r="AH540" s="192"/>
    </row>
    <row r="541" spans="2:34" ht="23.25" customHeight="1" x14ac:dyDescent="0.25">
      <c r="B541" s="5"/>
      <c r="C541" s="5"/>
      <c r="D541" s="5"/>
      <c r="E541" s="5"/>
      <c r="F541" s="5"/>
      <c r="G541" s="5"/>
      <c r="H541" s="5"/>
      <c r="I541" s="6"/>
      <c r="J541" s="189" t="s">
        <v>31</v>
      </c>
      <c r="K541" s="189"/>
      <c r="L541" s="189"/>
      <c r="M541" s="189"/>
      <c r="N541" s="189"/>
      <c r="O541" s="189"/>
      <c r="P541" s="189"/>
      <c r="Q541" s="189"/>
      <c r="R541" s="189"/>
      <c r="S541" s="190" t="s">
        <v>863</v>
      </c>
      <c r="T541" s="190"/>
      <c r="U541" s="190"/>
      <c r="V541" s="4" t="s">
        <v>485</v>
      </c>
      <c r="W541" s="190" t="s">
        <v>497</v>
      </c>
      <c r="X541" s="190"/>
      <c r="Y541" s="190" t="s">
        <v>32</v>
      </c>
      <c r="Z541" s="190"/>
      <c r="AA541" s="191">
        <v>45550</v>
      </c>
      <c r="AB541" s="191"/>
      <c r="AC541" s="191"/>
      <c r="AD541" s="191">
        <v>45000</v>
      </c>
      <c r="AE541" s="191"/>
      <c r="AF541" s="192">
        <v>98.79253567508232</v>
      </c>
      <c r="AG541" s="192"/>
      <c r="AH541" s="192"/>
    </row>
    <row r="542" spans="2:34" ht="34.5" customHeight="1" x14ac:dyDescent="0.25">
      <c r="B542" s="5"/>
      <c r="C542" s="5"/>
      <c r="D542" s="5"/>
      <c r="E542" s="6"/>
      <c r="F542" s="189" t="s">
        <v>170</v>
      </c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90" t="s">
        <v>863</v>
      </c>
      <c r="T542" s="190"/>
      <c r="U542" s="190"/>
      <c r="V542" s="4" t="s">
        <v>485</v>
      </c>
      <c r="W542" s="190" t="s">
        <v>171</v>
      </c>
      <c r="X542" s="190"/>
      <c r="Y542" s="190"/>
      <c r="Z542" s="190"/>
      <c r="AA542" s="191">
        <v>14434229.02</v>
      </c>
      <c r="AB542" s="191"/>
      <c r="AC542" s="191"/>
      <c r="AD542" s="191">
        <v>12964342.560000001</v>
      </c>
      <c r="AE542" s="191"/>
      <c r="AF542" s="192">
        <v>89.816661091054257</v>
      </c>
      <c r="AG542" s="192"/>
      <c r="AH542" s="192"/>
    </row>
    <row r="543" spans="2:34" ht="23.25" customHeight="1" x14ac:dyDescent="0.25">
      <c r="B543" s="5"/>
      <c r="C543" s="5"/>
      <c r="D543" s="5"/>
      <c r="E543" s="6"/>
      <c r="F543" s="189" t="s">
        <v>498</v>
      </c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90" t="s">
        <v>863</v>
      </c>
      <c r="T543" s="190"/>
      <c r="U543" s="190"/>
      <c r="V543" s="4" t="s">
        <v>485</v>
      </c>
      <c r="W543" s="190" t="s">
        <v>499</v>
      </c>
      <c r="X543" s="190"/>
      <c r="Y543" s="190"/>
      <c r="Z543" s="190"/>
      <c r="AA543" s="191">
        <v>14434229.02</v>
      </c>
      <c r="AB543" s="191"/>
      <c r="AC543" s="191"/>
      <c r="AD543" s="191">
        <v>12964342.560000001</v>
      </c>
      <c r="AE543" s="191"/>
      <c r="AF543" s="192">
        <v>89.816661091054257</v>
      </c>
      <c r="AG543" s="192"/>
      <c r="AH543" s="192"/>
    </row>
    <row r="544" spans="2:34" ht="34.5" customHeight="1" x14ac:dyDescent="0.25">
      <c r="B544" s="5"/>
      <c r="C544" s="5"/>
      <c r="D544" s="5"/>
      <c r="E544" s="6"/>
      <c r="F544" s="6"/>
      <c r="G544" s="6"/>
      <c r="H544" s="189" t="s">
        <v>500</v>
      </c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90" t="s">
        <v>863</v>
      </c>
      <c r="T544" s="190"/>
      <c r="U544" s="190"/>
      <c r="V544" s="4" t="s">
        <v>485</v>
      </c>
      <c r="W544" s="190" t="s">
        <v>501</v>
      </c>
      <c r="X544" s="190"/>
      <c r="Y544" s="190"/>
      <c r="Z544" s="190"/>
      <c r="AA544" s="191">
        <v>14434229.02</v>
      </c>
      <c r="AB544" s="191"/>
      <c r="AC544" s="191"/>
      <c r="AD544" s="191">
        <v>12964342.560000001</v>
      </c>
      <c r="AE544" s="191"/>
      <c r="AF544" s="192">
        <v>89.816661091054257</v>
      </c>
      <c r="AG544" s="192"/>
      <c r="AH544" s="192"/>
    </row>
    <row r="545" spans="2:34" ht="34.5" customHeight="1" x14ac:dyDescent="0.25">
      <c r="B545" s="5"/>
      <c r="C545" s="5"/>
      <c r="D545" s="5"/>
      <c r="E545" s="5"/>
      <c r="F545" s="5"/>
      <c r="G545" s="5"/>
      <c r="H545" s="189" t="s">
        <v>502</v>
      </c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90" t="s">
        <v>863</v>
      </c>
      <c r="T545" s="190"/>
      <c r="U545" s="190"/>
      <c r="V545" s="4" t="s">
        <v>485</v>
      </c>
      <c r="W545" s="190" t="s">
        <v>503</v>
      </c>
      <c r="X545" s="190"/>
      <c r="Y545" s="190"/>
      <c r="Z545" s="190"/>
      <c r="AA545" s="191">
        <v>25889.02</v>
      </c>
      <c r="AB545" s="191"/>
      <c r="AC545" s="191"/>
      <c r="AD545" s="191">
        <v>25889.02</v>
      </c>
      <c r="AE545" s="191"/>
      <c r="AF545" s="192">
        <v>100</v>
      </c>
      <c r="AG545" s="192"/>
      <c r="AH545" s="192"/>
    </row>
    <row r="546" spans="2:34" ht="23.25" customHeight="1" x14ac:dyDescent="0.25">
      <c r="B546" s="5"/>
      <c r="C546" s="5"/>
      <c r="D546" s="5"/>
      <c r="E546" s="5"/>
      <c r="F546" s="5"/>
      <c r="G546" s="5"/>
      <c r="H546" s="5"/>
      <c r="I546" s="189" t="s">
        <v>29</v>
      </c>
      <c r="J546" s="189"/>
      <c r="K546" s="189"/>
      <c r="L546" s="189"/>
      <c r="M546" s="189"/>
      <c r="N546" s="189"/>
      <c r="O546" s="189"/>
      <c r="P546" s="189"/>
      <c r="Q546" s="189"/>
      <c r="R546" s="189"/>
      <c r="S546" s="190" t="s">
        <v>863</v>
      </c>
      <c r="T546" s="190"/>
      <c r="U546" s="190"/>
      <c r="V546" s="4" t="s">
        <v>485</v>
      </c>
      <c r="W546" s="190" t="s">
        <v>503</v>
      </c>
      <c r="X546" s="190"/>
      <c r="Y546" s="190" t="s">
        <v>30</v>
      </c>
      <c r="Z546" s="190"/>
      <c r="AA546" s="191">
        <v>25889.02</v>
      </c>
      <c r="AB546" s="191"/>
      <c r="AC546" s="191"/>
      <c r="AD546" s="191">
        <v>25889.02</v>
      </c>
      <c r="AE546" s="191"/>
      <c r="AF546" s="192">
        <v>100</v>
      </c>
      <c r="AG546" s="192"/>
      <c r="AH546" s="192"/>
    </row>
    <row r="547" spans="2:34" ht="23.25" customHeight="1" x14ac:dyDescent="0.25">
      <c r="B547" s="5"/>
      <c r="C547" s="5"/>
      <c r="D547" s="5"/>
      <c r="E547" s="5"/>
      <c r="F547" s="5"/>
      <c r="G547" s="5"/>
      <c r="H547" s="5"/>
      <c r="I547" s="6"/>
      <c r="J547" s="189" t="s">
        <v>31</v>
      </c>
      <c r="K547" s="189"/>
      <c r="L547" s="189"/>
      <c r="M547" s="189"/>
      <c r="N547" s="189"/>
      <c r="O547" s="189"/>
      <c r="P547" s="189"/>
      <c r="Q547" s="189"/>
      <c r="R547" s="189"/>
      <c r="S547" s="190" t="s">
        <v>863</v>
      </c>
      <c r="T547" s="190"/>
      <c r="U547" s="190"/>
      <c r="V547" s="4" t="s">
        <v>485</v>
      </c>
      <c r="W547" s="190" t="s">
        <v>503</v>
      </c>
      <c r="X547" s="190"/>
      <c r="Y547" s="190" t="s">
        <v>32</v>
      </c>
      <c r="Z547" s="190"/>
      <c r="AA547" s="191">
        <v>25889.02</v>
      </c>
      <c r="AB547" s="191"/>
      <c r="AC547" s="191"/>
      <c r="AD547" s="191">
        <v>25889.02</v>
      </c>
      <c r="AE547" s="191"/>
      <c r="AF547" s="192">
        <v>100</v>
      </c>
      <c r="AG547" s="192"/>
      <c r="AH547" s="192"/>
    </row>
    <row r="548" spans="2:34" ht="34.5" customHeight="1" x14ac:dyDescent="0.25">
      <c r="B548" s="5"/>
      <c r="C548" s="5"/>
      <c r="D548" s="5"/>
      <c r="E548" s="5"/>
      <c r="F548" s="5"/>
      <c r="G548" s="5"/>
      <c r="H548" s="189" t="s">
        <v>504</v>
      </c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90" t="s">
        <v>863</v>
      </c>
      <c r="T548" s="190"/>
      <c r="U548" s="190"/>
      <c r="V548" s="4" t="s">
        <v>485</v>
      </c>
      <c r="W548" s="190" t="s">
        <v>505</v>
      </c>
      <c r="X548" s="190"/>
      <c r="Y548" s="190"/>
      <c r="Z548" s="190"/>
      <c r="AA548" s="191">
        <v>1045550</v>
      </c>
      <c r="AB548" s="191"/>
      <c r="AC548" s="191"/>
      <c r="AD548" s="191">
        <v>1040159.59</v>
      </c>
      <c r="AE548" s="191"/>
      <c r="AF548" s="192">
        <v>99.484442637846101</v>
      </c>
      <c r="AG548" s="192"/>
      <c r="AH548" s="192"/>
    </row>
    <row r="549" spans="2:34" ht="23.25" customHeight="1" x14ac:dyDescent="0.25">
      <c r="B549" s="5"/>
      <c r="C549" s="5"/>
      <c r="D549" s="5"/>
      <c r="E549" s="5"/>
      <c r="F549" s="5"/>
      <c r="G549" s="5"/>
      <c r="H549" s="5"/>
      <c r="I549" s="189" t="s">
        <v>29</v>
      </c>
      <c r="J549" s="189"/>
      <c r="K549" s="189"/>
      <c r="L549" s="189"/>
      <c r="M549" s="189"/>
      <c r="N549" s="189"/>
      <c r="O549" s="189"/>
      <c r="P549" s="189"/>
      <c r="Q549" s="189"/>
      <c r="R549" s="189"/>
      <c r="S549" s="190" t="s">
        <v>863</v>
      </c>
      <c r="T549" s="190"/>
      <c r="U549" s="190"/>
      <c r="V549" s="4" t="s">
        <v>485</v>
      </c>
      <c r="W549" s="190" t="s">
        <v>505</v>
      </c>
      <c r="X549" s="190"/>
      <c r="Y549" s="190" t="s">
        <v>30</v>
      </c>
      <c r="Z549" s="190"/>
      <c r="AA549" s="191">
        <v>1045550</v>
      </c>
      <c r="AB549" s="191"/>
      <c r="AC549" s="191"/>
      <c r="AD549" s="191">
        <v>1040159.59</v>
      </c>
      <c r="AE549" s="191"/>
      <c r="AF549" s="192">
        <v>99.484442637846101</v>
      </c>
      <c r="AG549" s="192"/>
      <c r="AH549" s="192"/>
    </row>
    <row r="550" spans="2:34" ht="23.25" customHeight="1" x14ac:dyDescent="0.25">
      <c r="B550" s="5"/>
      <c r="C550" s="5"/>
      <c r="D550" s="5"/>
      <c r="E550" s="5"/>
      <c r="F550" s="5"/>
      <c r="G550" s="5"/>
      <c r="H550" s="5"/>
      <c r="I550" s="6"/>
      <c r="J550" s="189" t="s">
        <v>31</v>
      </c>
      <c r="K550" s="189"/>
      <c r="L550" s="189"/>
      <c r="M550" s="189"/>
      <c r="N550" s="189"/>
      <c r="O550" s="189"/>
      <c r="P550" s="189"/>
      <c r="Q550" s="189"/>
      <c r="R550" s="189"/>
      <c r="S550" s="190" t="s">
        <v>863</v>
      </c>
      <c r="T550" s="190"/>
      <c r="U550" s="190"/>
      <c r="V550" s="4" t="s">
        <v>485</v>
      </c>
      <c r="W550" s="190" t="s">
        <v>505</v>
      </c>
      <c r="X550" s="190"/>
      <c r="Y550" s="190" t="s">
        <v>32</v>
      </c>
      <c r="Z550" s="190"/>
      <c r="AA550" s="191">
        <v>1045550</v>
      </c>
      <c r="AB550" s="191"/>
      <c r="AC550" s="191"/>
      <c r="AD550" s="191">
        <v>1040159.59</v>
      </c>
      <c r="AE550" s="191"/>
      <c r="AF550" s="192">
        <v>99.484442637846101</v>
      </c>
      <c r="AG550" s="192"/>
      <c r="AH550" s="192"/>
    </row>
    <row r="551" spans="2:34" ht="45.75" customHeight="1" x14ac:dyDescent="0.25">
      <c r="B551" s="5"/>
      <c r="C551" s="5"/>
      <c r="D551" s="5"/>
      <c r="E551" s="5"/>
      <c r="F551" s="5"/>
      <c r="G551" s="5"/>
      <c r="H551" s="189" t="s">
        <v>506</v>
      </c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90" t="s">
        <v>863</v>
      </c>
      <c r="T551" s="190"/>
      <c r="U551" s="190"/>
      <c r="V551" s="4" t="s">
        <v>485</v>
      </c>
      <c r="W551" s="190" t="s">
        <v>507</v>
      </c>
      <c r="X551" s="190"/>
      <c r="Y551" s="190"/>
      <c r="Z551" s="190"/>
      <c r="AA551" s="191">
        <v>918640</v>
      </c>
      <c r="AB551" s="191"/>
      <c r="AC551" s="191"/>
      <c r="AD551" s="191">
        <v>621146.34</v>
      </c>
      <c r="AE551" s="191"/>
      <c r="AF551" s="192">
        <v>67.61586040233388</v>
      </c>
      <c r="AG551" s="192"/>
      <c r="AH551" s="192"/>
    </row>
    <row r="552" spans="2:34" ht="23.25" customHeight="1" x14ac:dyDescent="0.25">
      <c r="B552" s="5"/>
      <c r="C552" s="5"/>
      <c r="D552" s="5"/>
      <c r="E552" s="5"/>
      <c r="F552" s="5"/>
      <c r="G552" s="5"/>
      <c r="H552" s="5"/>
      <c r="I552" s="189" t="s">
        <v>29</v>
      </c>
      <c r="J552" s="189"/>
      <c r="K552" s="189"/>
      <c r="L552" s="189"/>
      <c r="M552" s="189"/>
      <c r="N552" s="189"/>
      <c r="O552" s="189"/>
      <c r="P552" s="189"/>
      <c r="Q552" s="189"/>
      <c r="R552" s="189"/>
      <c r="S552" s="190" t="s">
        <v>863</v>
      </c>
      <c r="T552" s="190"/>
      <c r="U552" s="190"/>
      <c r="V552" s="4" t="s">
        <v>485</v>
      </c>
      <c r="W552" s="190" t="s">
        <v>507</v>
      </c>
      <c r="X552" s="190"/>
      <c r="Y552" s="190" t="s">
        <v>30</v>
      </c>
      <c r="Z552" s="190"/>
      <c r="AA552" s="191">
        <v>918640</v>
      </c>
      <c r="AB552" s="191"/>
      <c r="AC552" s="191"/>
      <c r="AD552" s="191">
        <v>621146.34</v>
      </c>
      <c r="AE552" s="191"/>
      <c r="AF552" s="192">
        <v>67.61586040233388</v>
      </c>
      <c r="AG552" s="192"/>
      <c r="AH552" s="192"/>
    </row>
    <row r="553" spans="2:34" ht="23.25" customHeight="1" x14ac:dyDescent="0.25">
      <c r="B553" s="5"/>
      <c r="C553" s="5"/>
      <c r="D553" s="5"/>
      <c r="E553" s="5"/>
      <c r="F553" s="5"/>
      <c r="G553" s="5"/>
      <c r="H553" s="5"/>
      <c r="I553" s="6"/>
      <c r="J553" s="189" t="s">
        <v>31</v>
      </c>
      <c r="K553" s="189"/>
      <c r="L553" s="189"/>
      <c r="M553" s="189"/>
      <c r="N553" s="189"/>
      <c r="O553" s="189"/>
      <c r="P553" s="189"/>
      <c r="Q553" s="189"/>
      <c r="R553" s="189"/>
      <c r="S553" s="190" t="s">
        <v>863</v>
      </c>
      <c r="T553" s="190"/>
      <c r="U553" s="190"/>
      <c r="V553" s="4" t="s">
        <v>485</v>
      </c>
      <c r="W553" s="190" t="s">
        <v>507</v>
      </c>
      <c r="X553" s="190"/>
      <c r="Y553" s="190" t="s">
        <v>32</v>
      </c>
      <c r="Z553" s="190"/>
      <c r="AA553" s="191">
        <v>918640</v>
      </c>
      <c r="AB553" s="191"/>
      <c r="AC553" s="191"/>
      <c r="AD553" s="191">
        <v>621146.34</v>
      </c>
      <c r="AE553" s="191"/>
      <c r="AF553" s="192">
        <v>67.61586040233388</v>
      </c>
      <c r="AG553" s="192"/>
      <c r="AH553" s="192"/>
    </row>
    <row r="554" spans="2:34" ht="34.5" customHeight="1" x14ac:dyDescent="0.25">
      <c r="B554" s="5"/>
      <c r="C554" s="5"/>
      <c r="D554" s="5"/>
      <c r="E554" s="5"/>
      <c r="F554" s="5"/>
      <c r="G554" s="5"/>
      <c r="H554" s="189" t="s">
        <v>508</v>
      </c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90" t="s">
        <v>863</v>
      </c>
      <c r="T554" s="190"/>
      <c r="U554" s="190"/>
      <c r="V554" s="4" t="s">
        <v>485</v>
      </c>
      <c r="W554" s="190" t="s">
        <v>509</v>
      </c>
      <c r="X554" s="190"/>
      <c r="Y554" s="190"/>
      <c r="Z554" s="190"/>
      <c r="AA554" s="191">
        <v>918640</v>
      </c>
      <c r="AB554" s="191"/>
      <c r="AC554" s="191"/>
      <c r="AD554" s="191">
        <v>619587.91</v>
      </c>
      <c r="AE554" s="191"/>
      <c r="AF554" s="192">
        <v>67.446215057040845</v>
      </c>
      <c r="AG554" s="192"/>
      <c r="AH554" s="192"/>
    </row>
    <row r="555" spans="2:34" ht="23.25" customHeight="1" x14ac:dyDescent="0.25">
      <c r="B555" s="5"/>
      <c r="C555" s="5"/>
      <c r="D555" s="5"/>
      <c r="E555" s="5"/>
      <c r="F555" s="5"/>
      <c r="G555" s="5"/>
      <c r="H555" s="5"/>
      <c r="I555" s="189" t="s">
        <v>29</v>
      </c>
      <c r="J555" s="189"/>
      <c r="K555" s="189"/>
      <c r="L555" s="189"/>
      <c r="M555" s="189"/>
      <c r="N555" s="189"/>
      <c r="O555" s="189"/>
      <c r="P555" s="189"/>
      <c r="Q555" s="189"/>
      <c r="R555" s="189"/>
      <c r="S555" s="190" t="s">
        <v>863</v>
      </c>
      <c r="T555" s="190"/>
      <c r="U555" s="190"/>
      <c r="V555" s="4" t="s">
        <v>485</v>
      </c>
      <c r="W555" s="190" t="s">
        <v>509</v>
      </c>
      <c r="X555" s="190"/>
      <c r="Y555" s="190" t="s">
        <v>30</v>
      </c>
      <c r="Z555" s="190"/>
      <c r="AA555" s="191">
        <v>918640</v>
      </c>
      <c r="AB555" s="191"/>
      <c r="AC555" s="191"/>
      <c r="AD555" s="191">
        <v>619587.91</v>
      </c>
      <c r="AE555" s="191"/>
      <c r="AF555" s="192">
        <v>67.446215057040845</v>
      </c>
      <c r="AG555" s="192"/>
      <c r="AH555" s="192"/>
    </row>
    <row r="556" spans="2:34" ht="23.25" customHeight="1" x14ac:dyDescent="0.25">
      <c r="B556" s="5"/>
      <c r="C556" s="5"/>
      <c r="D556" s="5"/>
      <c r="E556" s="5"/>
      <c r="F556" s="5"/>
      <c r="G556" s="5"/>
      <c r="H556" s="5"/>
      <c r="I556" s="6"/>
      <c r="J556" s="189" t="s">
        <v>31</v>
      </c>
      <c r="K556" s="189"/>
      <c r="L556" s="189"/>
      <c r="M556" s="189"/>
      <c r="N556" s="189"/>
      <c r="O556" s="189"/>
      <c r="P556" s="189"/>
      <c r="Q556" s="189"/>
      <c r="R556" s="189"/>
      <c r="S556" s="190" t="s">
        <v>863</v>
      </c>
      <c r="T556" s="190"/>
      <c r="U556" s="190"/>
      <c r="V556" s="4" t="s">
        <v>485</v>
      </c>
      <c r="W556" s="190" t="s">
        <v>509</v>
      </c>
      <c r="X556" s="190"/>
      <c r="Y556" s="190" t="s">
        <v>32</v>
      </c>
      <c r="Z556" s="190"/>
      <c r="AA556" s="191">
        <v>918640</v>
      </c>
      <c r="AB556" s="191"/>
      <c r="AC556" s="191"/>
      <c r="AD556" s="191">
        <v>619587.91</v>
      </c>
      <c r="AE556" s="191"/>
      <c r="AF556" s="192">
        <v>67.446215057040845</v>
      </c>
      <c r="AG556" s="192"/>
      <c r="AH556" s="192"/>
    </row>
    <row r="557" spans="2:34" ht="34.5" customHeight="1" x14ac:dyDescent="0.25">
      <c r="B557" s="5"/>
      <c r="C557" s="5"/>
      <c r="D557" s="5"/>
      <c r="E557" s="5"/>
      <c r="F557" s="5"/>
      <c r="G557" s="5"/>
      <c r="H557" s="189" t="s">
        <v>510</v>
      </c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90" t="s">
        <v>863</v>
      </c>
      <c r="T557" s="190"/>
      <c r="U557" s="190"/>
      <c r="V557" s="4" t="s">
        <v>485</v>
      </c>
      <c r="W557" s="190" t="s">
        <v>511</v>
      </c>
      <c r="X557" s="190"/>
      <c r="Y557" s="190"/>
      <c r="Z557" s="190"/>
      <c r="AA557" s="191">
        <v>918640</v>
      </c>
      <c r="AB557" s="191"/>
      <c r="AC557" s="191"/>
      <c r="AD557" s="191">
        <v>621146.34</v>
      </c>
      <c r="AE557" s="191"/>
      <c r="AF557" s="192">
        <v>67.61586040233388</v>
      </c>
      <c r="AG557" s="192"/>
      <c r="AH557" s="192"/>
    </row>
    <row r="558" spans="2:34" ht="23.25" customHeight="1" x14ac:dyDescent="0.25">
      <c r="B558" s="5"/>
      <c r="C558" s="5"/>
      <c r="D558" s="5"/>
      <c r="E558" s="5"/>
      <c r="F558" s="5"/>
      <c r="G558" s="5"/>
      <c r="H558" s="5"/>
      <c r="I558" s="189" t="s">
        <v>29</v>
      </c>
      <c r="J558" s="189"/>
      <c r="K558" s="189"/>
      <c r="L558" s="189"/>
      <c r="M558" s="189"/>
      <c r="N558" s="189"/>
      <c r="O558" s="189"/>
      <c r="P558" s="189"/>
      <c r="Q558" s="189"/>
      <c r="R558" s="189"/>
      <c r="S558" s="190" t="s">
        <v>863</v>
      </c>
      <c r="T558" s="190"/>
      <c r="U558" s="190"/>
      <c r="V558" s="4" t="s">
        <v>485</v>
      </c>
      <c r="W558" s="190" t="s">
        <v>511</v>
      </c>
      <c r="X558" s="190"/>
      <c r="Y558" s="190" t="s">
        <v>30</v>
      </c>
      <c r="Z558" s="190"/>
      <c r="AA558" s="191">
        <v>918640</v>
      </c>
      <c r="AB558" s="191"/>
      <c r="AC558" s="191"/>
      <c r="AD558" s="191">
        <v>621146.34</v>
      </c>
      <c r="AE558" s="191"/>
      <c r="AF558" s="192">
        <v>67.61586040233388</v>
      </c>
      <c r="AG558" s="192"/>
      <c r="AH558" s="192"/>
    </row>
    <row r="559" spans="2:34" ht="23.25" customHeight="1" x14ac:dyDescent="0.25">
      <c r="B559" s="5"/>
      <c r="C559" s="5"/>
      <c r="D559" s="5"/>
      <c r="E559" s="5"/>
      <c r="F559" s="5"/>
      <c r="G559" s="5"/>
      <c r="H559" s="5"/>
      <c r="I559" s="6"/>
      <c r="J559" s="189" t="s">
        <v>31</v>
      </c>
      <c r="K559" s="189"/>
      <c r="L559" s="189"/>
      <c r="M559" s="189"/>
      <c r="N559" s="189"/>
      <c r="O559" s="189"/>
      <c r="P559" s="189"/>
      <c r="Q559" s="189"/>
      <c r="R559" s="189"/>
      <c r="S559" s="190" t="s">
        <v>863</v>
      </c>
      <c r="T559" s="190"/>
      <c r="U559" s="190"/>
      <c r="V559" s="4" t="s">
        <v>485</v>
      </c>
      <c r="W559" s="190" t="s">
        <v>511</v>
      </c>
      <c r="X559" s="190"/>
      <c r="Y559" s="190" t="s">
        <v>32</v>
      </c>
      <c r="Z559" s="190"/>
      <c r="AA559" s="191">
        <v>918640</v>
      </c>
      <c r="AB559" s="191"/>
      <c r="AC559" s="191"/>
      <c r="AD559" s="191">
        <v>621146.34</v>
      </c>
      <c r="AE559" s="191"/>
      <c r="AF559" s="192">
        <v>67.61586040233388</v>
      </c>
      <c r="AG559" s="192"/>
      <c r="AH559" s="192"/>
    </row>
    <row r="560" spans="2:34" ht="34.5" customHeight="1" x14ac:dyDescent="0.25">
      <c r="B560" s="5"/>
      <c r="C560" s="5"/>
      <c r="D560" s="5"/>
      <c r="E560" s="5"/>
      <c r="F560" s="5"/>
      <c r="G560" s="5"/>
      <c r="H560" s="189" t="s">
        <v>512</v>
      </c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90" t="s">
        <v>863</v>
      </c>
      <c r="T560" s="190"/>
      <c r="U560" s="190"/>
      <c r="V560" s="4" t="s">
        <v>485</v>
      </c>
      <c r="W560" s="190" t="s">
        <v>513</v>
      </c>
      <c r="X560" s="190"/>
      <c r="Y560" s="190"/>
      <c r="Z560" s="190"/>
      <c r="AA560" s="191">
        <v>1045420</v>
      </c>
      <c r="AB560" s="191"/>
      <c r="AC560" s="191"/>
      <c r="AD560" s="191">
        <v>907496.28</v>
      </c>
      <c r="AE560" s="191"/>
      <c r="AF560" s="192">
        <v>86.806860400604549</v>
      </c>
      <c r="AG560" s="192"/>
      <c r="AH560" s="192"/>
    </row>
    <row r="561" spans="2:34" ht="23.25" customHeight="1" x14ac:dyDescent="0.25">
      <c r="B561" s="5"/>
      <c r="C561" s="5"/>
      <c r="D561" s="5"/>
      <c r="E561" s="5"/>
      <c r="F561" s="5"/>
      <c r="G561" s="5"/>
      <c r="H561" s="5"/>
      <c r="I561" s="189" t="s">
        <v>29</v>
      </c>
      <c r="J561" s="189"/>
      <c r="K561" s="189"/>
      <c r="L561" s="189"/>
      <c r="M561" s="189"/>
      <c r="N561" s="189"/>
      <c r="O561" s="189"/>
      <c r="P561" s="189"/>
      <c r="Q561" s="189"/>
      <c r="R561" s="189"/>
      <c r="S561" s="190" t="s">
        <v>863</v>
      </c>
      <c r="T561" s="190"/>
      <c r="U561" s="190"/>
      <c r="V561" s="4" t="s">
        <v>485</v>
      </c>
      <c r="W561" s="190" t="s">
        <v>513</v>
      </c>
      <c r="X561" s="190"/>
      <c r="Y561" s="190" t="s">
        <v>30</v>
      </c>
      <c r="Z561" s="190"/>
      <c r="AA561" s="191">
        <v>1045420</v>
      </c>
      <c r="AB561" s="191"/>
      <c r="AC561" s="191"/>
      <c r="AD561" s="191">
        <v>907496.28</v>
      </c>
      <c r="AE561" s="191"/>
      <c r="AF561" s="192">
        <v>86.806860400604549</v>
      </c>
      <c r="AG561" s="192"/>
      <c r="AH561" s="192"/>
    </row>
    <row r="562" spans="2:34" ht="23.25" customHeight="1" x14ac:dyDescent="0.25">
      <c r="B562" s="5"/>
      <c r="C562" s="5"/>
      <c r="D562" s="5"/>
      <c r="E562" s="5"/>
      <c r="F562" s="5"/>
      <c r="G562" s="5"/>
      <c r="H562" s="5"/>
      <c r="I562" s="6"/>
      <c r="J562" s="189" t="s">
        <v>31</v>
      </c>
      <c r="K562" s="189"/>
      <c r="L562" s="189"/>
      <c r="M562" s="189"/>
      <c r="N562" s="189"/>
      <c r="O562" s="189"/>
      <c r="P562" s="189"/>
      <c r="Q562" s="189"/>
      <c r="R562" s="189"/>
      <c r="S562" s="190" t="s">
        <v>863</v>
      </c>
      <c r="T562" s="190"/>
      <c r="U562" s="190"/>
      <c r="V562" s="4" t="s">
        <v>485</v>
      </c>
      <c r="W562" s="190" t="s">
        <v>513</v>
      </c>
      <c r="X562" s="190"/>
      <c r="Y562" s="190" t="s">
        <v>32</v>
      </c>
      <c r="Z562" s="190"/>
      <c r="AA562" s="191">
        <v>1045420</v>
      </c>
      <c r="AB562" s="191"/>
      <c r="AC562" s="191"/>
      <c r="AD562" s="191">
        <v>907496.28</v>
      </c>
      <c r="AE562" s="191"/>
      <c r="AF562" s="192">
        <v>86.806860400604549</v>
      </c>
      <c r="AG562" s="192"/>
      <c r="AH562" s="192"/>
    </row>
    <row r="563" spans="2:34" ht="34.5" customHeight="1" x14ac:dyDescent="0.25">
      <c r="B563" s="5"/>
      <c r="C563" s="5"/>
      <c r="D563" s="5"/>
      <c r="E563" s="5"/>
      <c r="F563" s="5"/>
      <c r="G563" s="5"/>
      <c r="H563" s="189" t="s">
        <v>502</v>
      </c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90" t="s">
        <v>863</v>
      </c>
      <c r="T563" s="190"/>
      <c r="U563" s="190"/>
      <c r="V563" s="4" t="s">
        <v>485</v>
      </c>
      <c r="W563" s="190" t="s">
        <v>514</v>
      </c>
      <c r="X563" s="190"/>
      <c r="Y563" s="190"/>
      <c r="Z563" s="190"/>
      <c r="AA563" s="191">
        <v>2187580</v>
      </c>
      <c r="AB563" s="191"/>
      <c r="AC563" s="191"/>
      <c r="AD563" s="191">
        <v>2187580</v>
      </c>
      <c r="AE563" s="191"/>
      <c r="AF563" s="192">
        <v>100</v>
      </c>
      <c r="AG563" s="192"/>
      <c r="AH563" s="192"/>
    </row>
    <row r="564" spans="2:34" ht="23.25" customHeight="1" x14ac:dyDescent="0.25">
      <c r="B564" s="5"/>
      <c r="C564" s="5"/>
      <c r="D564" s="5"/>
      <c r="E564" s="5"/>
      <c r="F564" s="5"/>
      <c r="G564" s="5"/>
      <c r="H564" s="5"/>
      <c r="I564" s="189" t="s">
        <v>29</v>
      </c>
      <c r="J564" s="189"/>
      <c r="K564" s="189"/>
      <c r="L564" s="189"/>
      <c r="M564" s="189"/>
      <c r="N564" s="189"/>
      <c r="O564" s="189"/>
      <c r="P564" s="189"/>
      <c r="Q564" s="189"/>
      <c r="R564" s="189"/>
      <c r="S564" s="190" t="s">
        <v>863</v>
      </c>
      <c r="T564" s="190"/>
      <c r="U564" s="190"/>
      <c r="V564" s="4" t="s">
        <v>485</v>
      </c>
      <c r="W564" s="190" t="s">
        <v>514</v>
      </c>
      <c r="X564" s="190"/>
      <c r="Y564" s="190" t="s">
        <v>30</v>
      </c>
      <c r="Z564" s="190"/>
      <c r="AA564" s="191">
        <v>2187580</v>
      </c>
      <c r="AB564" s="191"/>
      <c r="AC564" s="191"/>
      <c r="AD564" s="191">
        <v>2187580</v>
      </c>
      <c r="AE564" s="191"/>
      <c r="AF564" s="192">
        <v>100</v>
      </c>
      <c r="AG564" s="192"/>
      <c r="AH564" s="192"/>
    </row>
    <row r="565" spans="2:34" ht="23.25" customHeight="1" x14ac:dyDescent="0.25">
      <c r="B565" s="5"/>
      <c r="C565" s="5"/>
      <c r="D565" s="5"/>
      <c r="E565" s="5"/>
      <c r="F565" s="5"/>
      <c r="G565" s="5"/>
      <c r="H565" s="5"/>
      <c r="I565" s="6"/>
      <c r="J565" s="189" t="s">
        <v>31</v>
      </c>
      <c r="K565" s="189"/>
      <c r="L565" s="189"/>
      <c r="M565" s="189"/>
      <c r="N565" s="189"/>
      <c r="O565" s="189"/>
      <c r="P565" s="189"/>
      <c r="Q565" s="189"/>
      <c r="R565" s="189"/>
      <c r="S565" s="190" t="s">
        <v>863</v>
      </c>
      <c r="T565" s="190"/>
      <c r="U565" s="190"/>
      <c r="V565" s="4" t="s">
        <v>485</v>
      </c>
      <c r="W565" s="190" t="s">
        <v>514</v>
      </c>
      <c r="X565" s="190"/>
      <c r="Y565" s="190" t="s">
        <v>32</v>
      </c>
      <c r="Z565" s="190"/>
      <c r="AA565" s="191">
        <v>2187580</v>
      </c>
      <c r="AB565" s="191"/>
      <c r="AC565" s="191"/>
      <c r="AD565" s="191">
        <v>2187580</v>
      </c>
      <c r="AE565" s="191"/>
      <c r="AF565" s="192">
        <v>100</v>
      </c>
      <c r="AG565" s="192"/>
      <c r="AH565" s="192"/>
    </row>
    <row r="566" spans="2:34" ht="34.5" customHeight="1" x14ac:dyDescent="0.25">
      <c r="B566" s="5"/>
      <c r="C566" s="5"/>
      <c r="D566" s="5"/>
      <c r="E566" s="5"/>
      <c r="F566" s="5"/>
      <c r="G566" s="5"/>
      <c r="H566" s="189" t="s">
        <v>515</v>
      </c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90" t="s">
        <v>863</v>
      </c>
      <c r="T566" s="190"/>
      <c r="U566" s="190"/>
      <c r="V566" s="4" t="s">
        <v>485</v>
      </c>
      <c r="W566" s="190" t="s">
        <v>516</v>
      </c>
      <c r="X566" s="190"/>
      <c r="Y566" s="190"/>
      <c r="Z566" s="190"/>
      <c r="AA566" s="191">
        <v>2138580</v>
      </c>
      <c r="AB566" s="191"/>
      <c r="AC566" s="191"/>
      <c r="AD566" s="191">
        <v>2004325.1</v>
      </c>
      <c r="AE566" s="191"/>
      <c r="AF566" s="192">
        <v>93.722240926222071</v>
      </c>
      <c r="AG566" s="192"/>
      <c r="AH566" s="192"/>
    </row>
    <row r="567" spans="2:34" ht="23.25" customHeight="1" x14ac:dyDescent="0.25">
      <c r="B567" s="5"/>
      <c r="C567" s="5"/>
      <c r="D567" s="5"/>
      <c r="E567" s="5"/>
      <c r="F567" s="5"/>
      <c r="G567" s="5"/>
      <c r="H567" s="5"/>
      <c r="I567" s="189" t="s">
        <v>29</v>
      </c>
      <c r="J567" s="189"/>
      <c r="K567" s="189"/>
      <c r="L567" s="189"/>
      <c r="M567" s="189"/>
      <c r="N567" s="189"/>
      <c r="O567" s="189"/>
      <c r="P567" s="189"/>
      <c r="Q567" s="189"/>
      <c r="R567" s="189"/>
      <c r="S567" s="190" t="s">
        <v>863</v>
      </c>
      <c r="T567" s="190"/>
      <c r="U567" s="190"/>
      <c r="V567" s="4" t="s">
        <v>485</v>
      </c>
      <c r="W567" s="190" t="s">
        <v>516</v>
      </c>
      <c r="X567" s="190"/>
      <c r="Y567" s="190" t="s">
        <v>30</v>
      </c>
      <c r="Z567" s="190"/>
      <c r="AA567" s="191">
        <v>2138580</v>
      </c>
      <c r="AB567" s="191"/>
      <c r="AC567" s="191"/>
      <c r="AD567" s="191">
        <v>2004325.1</v>
      </c>
      <c r="AE567" s="191"/>
      <c r="AF567" s="192">
        <v>93.722240926222071</v>
      </c>
      <c r="AG567" s="192"/>
      <c r="AH567" s="192"/>
    </row>
    <row r="568" spans="2:34" ht="23.25" customHeight="1" x14ac:dyDescent="0.25">
      <c r="B568" s="5"/>
      <c r="C568" s="5"/>
      <c r="D568" s="5"/>
      <c r="E568" s="5"/>
      <c r="F568" s="5"/>
      <c r="G568" s="5"/>
      <c r="H568" s="5"/>
      <c r="I568" s="6"/>
      <c r="J568" s="189" t="s">
        <v>31</v>
      </c>
      <c r="K568" s="189"/>
      <c r="L568" s="189"/>
      <c r="M568" s="189"/>
      <c r="N568" s="189"/>
      <c r="O568" s="189"/>
      <c r="P568" s="189"/>
      <c r="Q568" s="189"/>
      <c r="R568" s="189"/>
      <c r="S568" s="190" t="s">
        <v>863</v>
      </c>
      <c r="T568" s="190"/>
      <c r="U568" s="190"/>
      <c r="V568" s="4" t="s">
        <v>485</v>
      </c>
      <c r="W568" s="190" t="s">
        <v>516</v>
      </c>
      <c r="X568" s="190"/>
      <c r="Y568" s="190" t="s">
        <v>32</v>
      </c>
      <c r="Z568" s="190"/>
      <c r="AA568" s="191">
        <v>2138580</v>
      </c>
      <c r="AB568" s="191"/>
      <c r="AC568" s="191"/>
      <c r="AD568" s="191">
        <v>2004325.1</v>
      </c>
      <c r="AE568" s="191"/>
      <c r="AF568" s="192">
        <v>93.722240926222071</v>
      </c>
      <c r="AG568" s="192"/>
      <c r="AH568" s="192"/>
    </row>
    <row r="569" spans="2:34" ht="34.5" customHeight="1" x14ac:dyDescent="0.25">
      <c r="B569" s="5"/>
      <c r="C569" s="5"/>
      <c r="D569" s="5"/>
      <c r="E569" s="5"/>
      <c r="F569" s="5"/>
      <c r="G569" s="5"/>
      <c r="H569" s="189" t="s">
        <v>517</v>
      </c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90" t="s">
        <v>863</v>
      </c>
      <c r="T569" s="190"/>
      <c r="U569" s="190"/>
      <c r="V569" s="4" t="s">
        <v>485</v>
      </c>
      <c r="W569" s="190" t="s">
        <v>518</v>
      </c>
      <c r="X569" s="190"/>
      <c r="Y569" s="190"/>
      <c r="Z569" s="190"/>
      <c r="AA569" s="191">
        <v>5235290</v>
      </c>
      <c r="AB569" s="191"/>
      <c r="AC569" s="191"/>
      <c r="AD569" s="191">
        <v>4937011.9800000004</v>
      </c>
      <c r="AE569" s="191"/>
      <c r="AF569" s="192">
        <v>94.302550193017012</v>
      </c>
      <c r="AG569" s="192"/>
      <c r="AH569" s="192"/>
    </row>
    <row r="570" spans="2:34" ht="23.25" customHeight="1" x14ac:dyDescent="0.25">
      <c r="B570" s="5"/>
      <c r="C570" s="5"/>
      <c r="D570" s="5"/>
      <c r="E570" s="5"/>
      <c r="F570" s="5"/>
      <c r="G570" s="5"/>
      <c r="H570" s="5"/>
      <c r="I570" s="189" t="s">
        <v>29</v>
      </c>
      <c r="J570" s="189"/>
      <c r="K570" s="189"/>
      <c r="L570" s="189"/>
      <c r="M570" s="189"/>
      <c r="N570" s="189"/>
      <c r="O570" s="189"/>
      <c r="P570" s="189"/>
      <c r="Q570" s="189"/>
      <c r="R570" s="189"/>
      <c r="S570" s="190" t="s">
        <v>863</v>
      </c>
      <c r="T570" s="190"/>
      <c r="U570" s="190"/>
      <c r="V570" s="4" t="s">
        <v>485</v>
      </c>
      <c r="W570" s="190" t="s">
        <v>518</v>
      </c>
      <c r="X570" s="190"/>
      <c r="Y570" s="190" t="s">
        <v>30</v>
      </c>
      <c r="Z570" s="190"/>
      <c r="AA570" s="191">
        <v>5235290</v>
      </c>
      <c r="AB570" s="191"/>
      <c r="AC570" s="191"/>
      <c r="AD570" s="191">
        <v>4937011.9800000004</v>
      </c>
      <c r="AE570" s="191"/>
      <c r="AF570" s="192">
        <v>94.302550193017012</v>
      </c>
      <c r="AG570" s="192"/>
      <c r="AH570" s="192"/>
    </row>
    <row r="571" spans="2:34" ht="23.25" customHeight="1" x14ac:dyDescent="0.25">
      <c r="B571" s="5"/>
      <c r="C571" s="5"/>
      <c r="D571" s="5"/>
      <c r="E571" s="5"/>
      <c r="F571" s="5"/>
      <c r="G571" s="5"/>
      <c r="H571" s="5"/>
      <c r="I571" s="6"/>
      <c r="J571" s="189" t="s">
        <v>31</v>
      </c>
      <c r="K571" s="189"/>
      <c r="L571" s="189"/>
      <c r="M571" s="189"/>
      <c r="N571" s="189"/>
      <c r="O571" s="189"/>
      <c r="P571" s="189"/>
      <c r="Q571" s="189"/>
      <c r="R571" s="189"/>
      <c r="S571" s="190" t="s">
        <v>863</v>
      </c>
      <c r="T571" s="190"/>
      <c r="U571" s="190"/>
      <c r="V571" s="4" t="s">
        <v>485</v>
      </c>
      <c r="W571" s="190" t="s">
        <v>518</v>
      </c>
      <c r="X571" s="190"/>
      <c r="Y571" s="190" t="s">
        <v>32</v>
      </c>
      <c r="Z571" s="190"/>
      <c r="AA571" s="191">
        <v>5235290</v>
      </c>
      <c r="AB571" s="191"/>
      <c r="AC571" s="191"/>
      <c r="AD571" s="191">
        <v>4937011.9800000004</v>
      </c>
      <c r="AE571" s="191"/>
      <c r="AF571" s="192">
        <v>94.302550193017012</v>
      </c>
      <c r="AG571" s="192"/>
      <c r="AH571" s="192"/>
    </row>
    <row r="572" spans="2:34" ht="23.25" customHeight="1" x14ac:dyDescent="0.25">
      <c r="B572" s="5"/>
      <c r="C572" s="5"/>
      <c r="D572" s="5"/>
      <c r="E572" s="6"/>
      <c r="F572" s="189" t="s">
        <v>335</v>
      </c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90" t="s">
        <v>863</v>
      </c>
      <c r="T572" s="190"/>
      <c r="U572" s="190"/>
      <c r="V572" s="4" t="s">
        <v>485</v>
      </c>
      <c r="W572" s="190" t="s">
        <v>336</v>
      </c>
      <c r="X572" s="190"/>
      <c r="Y572" s="190"/>
      <c r="Z572" s="190"/>
      <c r="AA572" s="191">
        <v>630445775.45000005</v>
      </c>
      <c r="AB572" s="191"/>
      <c r="AC572" s="191"/>
      <c r="AD572" s="191">
        <v>578904430.21000004</v>
      </c>
      <c r="AE572" s="191"/>
      <c r="AF572" s="192">
        <v>91.824618825748999</v>
      </c>
      <c r="AG572" s="192"/>
      <c r="AH572" s="192"/>
    </row>
    <row r="573" spans="2:34" ht="15" customHeight="1" x14ac:dyDescent="0.25">
      <c r="B573" s="5"/>
      <c r="C573" s="5"/>
      <c r="D573" s="5"/>
      <c r="E573" s="6"/>
      <c r="F573" s="189" t="s">
        <v>337</v>
      </c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90" t="s">
        <v>863</v>
      </c>
      <c r="T573" s="190"/>
      <c r="U573" s="190"/>
      <c r="V573" s="4" t="s">
        <v>485</v>
      </c>
      <c r="W573" s="190" t="s">
        <v>338</v>
      </c>
      <c r="X573" s="190"/>
      <c r="Y573" s="190"/>
      <c r="Z573" s="190"/>
      <c r="AA573" s="191">
        <v>194865625.77000001</v>
      </c>
      <c r="AB573" s="191"/>
      <c r="AC573" s="191"/>
      <c r="AD573" s="191">
        <v>171562328.31999999</v>
      </c>
      <c r="AE573" s="191"/>
      <c r="AF573" s="192">
        <v>88.041350362374885</v>
      </c>
      <c r="AG573" s="192"/>
      <c r="AH573" s="192"/>
    </row>
    <row r="574" spans="2:34" ht="23.25" customHeight="1" x14ac:dyDescent="0.25">
      <c r="B574" s="5"/>
      <c r="C574" s="5"/>
      <c r="D574" s="5"/>
      <c r="E574" s="6"/>
      <c r="F574" s="6"/>
      <c r="G574" s="6"/>
      <c r="H574" s="189" t="s">
        <v>339</v>
      </c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90" t="s">
        <v>863</v>
      </c>
      <c r="T574" s="190"/>
      <c r="U574" s="190"/>
      <c r="V574" s="4" t="s">
        <v>485</v>
      </c>
      <c r="W574" s="190" t="s">
        <v>340</v>
      </c>
      <c r="X574" s="190"/>
      <c r="Y574" s="190"/>
      <c r="Z574" s="190"/>
      <c r="AA574" s="191">
        <v>154500367.19</v>
      </c>
      <c r="AB574" s="191"/>
      <c r="AC574" s="191"/>
      <c r="AD574" s="191">
        <v>131420747.63</v>
      </c>
      <c r="AE574" s="191"/>
      <c r="AF574" s="192">
        <v>85.06177041533023</v>
      </c>
      <c r="AG574" s="192"/>
      <c r="AH574" s="192"/>
    </row>
    <row r="575" spans="2:34" ht="15" customHeight="1" x14ac:dyDescent="0.25">
      <c r="B575" s="5"/>
      <c r="C575" s="5"/>
      <c r="D575" s="5"/>
      <c r="E575" s="5"/>
      <c r="F575" s="5"/>
      <c r="G575" s="5"/>
      <c r="H575" s="189" t="s">
        <v>519</v>
      </c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90" t="s">
        <v>863</v>
      </c>
      <c r="T575" s="190"/>
      <c r="U575" s="190"/>
      <c r="V575" s="4" t="s">
        <v>485</v>
      </c>
      <c r="W575" s="190" t="s">
        <v>520</v>
      </c>
      <c r="X575" s="190"/>
      <c r="Y575" s="190"/>
      <c r="Z575" s="190"/>
      <c r="AA575" s="191">
        <v>82036256.569999993</v>
      </c>
      <c r="AB575" s="191"/>
      <c r="AC575" s="191"/>
      <c r="AD575" s="191">
        <v>81513426.430000007</v>
      </c>
      <c r="AE575" s="191"/>
      <c r="AF575" s="192">
        <v>99.362684059634205</v>
      </c>
      <c r="AG575" s="192"/>
      <c r="AH575" s="192"/>
    </row>
    <row r="576" spans="2:34" ht="23.25" customHeight="1" x14ac:dyDescent="0.25">
      <c r="B576" s="5"/>
      <c r="C576" s="5"/>
      <c r="D576" s="5"/>
      <c r="E576" s="5"/>
      <c r="F576" s="5"/>
      <c r="G576" s="5"/>
      <c r="H576" s="5"/>
      <c r="I576" s="189" t="s">
        <v>29</v>
      </c>
      <c r="J576" s="189"/>
      <c r="K576" s="189"/>
      <c r="L576" s="189"/>
      <c r="M576" s="189"/>
      <c r="N576" s="189"/>
      <c r="O576" s="189"/>
      <c r="P576" s="189"/>
      <c r="Q576" s="189"/>
      <c r="R576" s="189"/>
      <c r="S576" s="190" t="s">
        <v>863</v>
      </c>
      <c r="T576" s="190"/>
      <c r="U576" s="190"/>
      <c r="V576" s="4" t="s">
        <v>485</v>
      </c>
      <c r="W576" s="190" t="s">
        <v>520</v>
      </c>
      <c r="X576" s="190"/>
      <c r="Y576" s="190" t="s">
        <v>30</v>
      </c>
      <c r="Z576" s="190"/>
      <c r="AA576" s="191">
        <v>82036256.569999993</v>
      </c>
      <c r="AB576" s="191"/>
      <c r="AC576" s="191"/>
      <c r="AD576" s="191">
        <v>81513426.430000007</v>
      </c>
      <c r="AE576" s="191"/>
      <c r="AF576" s="192">
        <v>99.362684059634205</v>
      </c>
      <c r="AG576" s="192"/>
      <c r="AH576" s="192"/>
    </row>
    <row r="577" spans="2:34" ht="23.25" customHeight="1" x14ac:dyDescent="0.25">
      <c r="B577" s="5"/>
      <c r="C577" s="5"/>
      <c r="D577" s="5"/>
      <c r="E577" s="5"/>
      <c r="F577" s="5"/>
      <c r="G577" s="5"/>
      <c r="H577" s="5"/>
      <c r="I577" s="6"/>
      <c r="J577" s="189" t="s">
        <v>31</v>
      </c>
      <c r="K577" s="189"/>
      <c r="L577" s="189"/>
      <c r="M577" s="189"/>
      <c r="N577" s="189"/>
      <c r="O577" s="189"/>
      <c r="P577" s="189"/>
      <c r="Q577" s="189"/>
      <c r="R577" s="189"/>
      <c r="S577" s="190" t="s">
        <v>863</v>
      </c>
      <c r="T577" s="190"/>
      <c r="U577" s="190"/>
      <c r="V577" s="4" t="s">
        <v>485</v>
      </c>
      <c r="W577" s="190" t="s">
        <v>520</v>
      </c>
      <c r="X577" s="190"/>
      <c r="Y577" s="190" t="s">
        <v>32</v>
      </c>
      <c r="Z577" s="190"/>
      <c r="AA577" s="191">
        <v>82036256.569999993</v>
      </c>
      <c r="AB577" s="191"/>
      <c r="AC577" s="191"/>
      <c r="AD577" s="191">
        <v>81513426.430000007</v>
      </c>
      <c r="AE577" s="191"/>
      <c r="AF577" s="192">
        <v>99.362684059634205</v>
      </c>
      <c r="AG577" s="192"/>
      <c r="AH577" s="192"/>
    </row>
    <row r="578" spans="2:34" ht="15" customHeight="1" x14ac:dyDescent="0.25">
      <c r="B578" s="5"/>
      <c r="C578" s="5"/>
      <c r="D578" s="5"/>
      <c r="E578" s="5"/>
      <c r="F578" s="5"/>
      <c r="G578" s="5"/>
      <c r="H578" s="189" t="s">
        <v>521</v>
      </c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90" t="s">
        <v>863</v>
      </c>
      <c r="T578" s="190"/>
      <c r="U578" s="190"/>
      <c r="V578" s="4" t="s">
        <v>485</v>
      </c>
      <c r="W578" s="190" t="s">
        <v>522</v>
      </c>
      <c r="X578" s="190"/>
      <c r="Y578" s="190"/>
      <c r="Z578" s="190"/>
      <c r="AA578" s="191">
        <v>33438646.600000001</v>
      </c>
      <c r="AB578" s="191"/>
      <c r="AC578" s="191"/>
      <c r="AD578" s="191">
        <v>12956554.4</v>
      </c>
      <c r="AE578" s="191"/>
      <c r="AF578" s="192">
        <v>38.74724523091195</v>
      </c>
      <c r="AG578" s="192"/>
      <c r="AH578" s="192"/>
    </row>
    <row r="579" spans="2:34" ht="23.25" customHeight="1" x14ac:dyDescent="0.25">
      <c r="B579" s="5"/>
      <c r="C579" s="5"/>
      <c r="D579" s="5"/>
      <c r="E579" s="5"/>
      <c r="F579" s="5"/>
      <c r="G579" s="5"/>
      <c r="H579" s="5"/>
      <c r="I579" s="189" t="s">
        <v>29</v>
      </c>
      <c r="J579" s="189"/>
      <c r="K579" s="189"/>
      <c r="L579" s="189"/>
      <c r="M579" s="189"/>
      <c r="N579" s="189"/>
      <c r="O579" s="189"/>
      <c r="P579" s="189"/>
      <c r="Q579" s="189"/>
      <c r="R579" s="189"/>
      <c r="S579" s="190" t="s">
        <v>863</v>
      </c>
      <c r="T579" s="190"/>
      <c r="U579" s="190"/>
      <c r="V579" s="4" t="s">
        <v>485</v>
      </c>
      <c r="W579" s="190" t="s">
        <v>522</v>
      </c>
      <c r="X579" s="190"/>
      <c r="Y579" s="190" t="s">
        <v>30</v>
      </c>
      <c r="Z579" s="190"/>
      <c r="AA579" s="191">
        <v>33438646.600000001</v>
      </c>
      <c r="AB579" s="191"/>
      <c r="AC579" s="191"/>
      <c r="AD579" s="191">
        <v>12956554.4</v>
      </c>
      <c r="AE579" s="191"/>
      <c r="AF579" s="192">
        <v>38.74724523091195</v>
      </c>
      <c r="AG579" s="192"/>
      <c r="AH579" s="192"/>
    </row>
    <row r="580" spans="2:34" ht="23.25" customHeight="1" x14ac:dyDescent="0.25">
      <c r="B580" s="5"/>
      <c r="C580" s="5"/>
      <c r="D580" s="5"/>
      <c r="E580" s="5"/>
      <c r="F580" s="5"/>
      <c r="G580" s="5"/>
      <c r="H580" s="5"/>
      <c r="I580" s="6"/>
      <c r="J580" s="189" t="s">
        <v>31</v>
      </c>
      <c r="K580" s="189"/>
      <c r="L580" s="189"/>
      <c r="M580" s="189"/>
      <c r="N580" s="189"/>
      <c r="O580" s="189"/>
      <c r="P580" s="189"/>
      <c r="Q580" s="189"/>
      <c r="R580" s="189"/>
      <c r="S580" s="190" t="s">
        <v>863</v>
      </c>
      <c r="T580" s="190"/>
      <c r="U580" s="190"/>
      <c r="V580" s="4" t="s">
        <v>485</v>
      </c>
      <c r="W580" s="190" t="s">
        <v>522</v>
      </c>
      <c r="X580" s="190"/>
      <c r="Y580" s="190" t="s">
        <v>32</v>
      </c>
      <c r="Z580" s="190"/>
      <c r="AA580" s="191">
        <v>33438646.600000001</v>
      </c>
      <c r="AB580" s="191"/>
      <c r="AC580" s="191"/>
      <c r="AD580" s="191">
        <v>12956554.4</v>
      </c>
      <c r="AE580" s="191"/>
      <c r="AF580" s="192">
        <v>38.74724523091195</v>
      </c>
      <c r="AG580" s="192"/>
      <c r="AH580" s="192"/>
    </row>
    <row r="581" spans="2:34" ht="23.25" customHeight="1" x14ac:dyDescent="0.25">
      <c r="B581" s="5"/>
      <c r="C581" s="5"/>
      <c r="D581" s="5"/>
      <c r="E581" s="5"/>
      <c r="F581" s="5"/>
      <c r="G581" s="5"/>
      <c r="H581" s="189" t="s">
        <v>523</v>
      </c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90" t="s">
        <v>863</v>
      </c>
      <c r="T581" s="190"/>
      <c r="U581" s="190"/>
      <c r="V581" s="4" t="s">
        <v>485</v>
      </c>
      <c r="W581" s="190" t="s">
        <v>524</v>
      </c>
      <c r="X581" s="190"/>
      <c r="Y581" s="190"/>
      <c r="Z581" s="190"/>
      <c r="AA581" s="191">
        <v>20000000</v>
      </c>
      <c r="AB581" s="191"/>
      <c r="AC581" s="191"/>
      <c r="AD581" s="191">
        <v>20000000</v>
      </c>
      <c r="AE581" s="191"/>
      <c r="AF581" s="192">
        <v>100</v>
      </c>
      <c r="AG581" s="192"/>
      <c r="AH581" s="192"/>
    </row>
    <row r="582" spans="2:34" ht="23.25" customHeight="1" x14ac:dyDescent="0.25">
      <c r="B582" s="5"/>
      <c r="C582" s="5"/>
      <c r="D582" s="5"/>
      <c r="E582" s="5"/>
      <c r="F582" s="5"/>
      <c r="G582" s="5"/>
      <c r="H582" s="5"/>
      <c r="I582" s="189" t="s">
        <v>149</v>
      </c>
      <c r="J582" s="189"/>
      <c r="K582" s="189"/>
      <c r="L582" s="189"/>
      <c r="M582" s="189"/>
      <c r="N582" s="189"/>
      <c r="O582" s="189"/>
      <c r="P582" s="189"/>
      <c r="Q582" s="189"/>
      <c r="R582" s="189"/>
      <c r="S582" s="190" t="s">
        <v>863</v>
      </c>
      <c r="T582" s="190"/>
      <c r="U582" s="190"/>
      <c r="V582" s="4" t="s">
        <v>485</v>
      </c>
      <c r="W582" s="190" t="s">
        <v>524</v>
      </c>
      <c r="X582" s="190"/>
      <c r="Y582" s="190" t="s">
        <v>150</v>
      </c>
      <c r="Z582" s="190"/>
      <c r="AA582" s="191">
        <v>20000000</v>
      </c>
      <c r="AB582" s="191"/>
      <c r="AC582" s="191"/>
      <c r="AD582" s="191">
        <v>20000000</v>
      </c>
      <c r="AE582" s="191"/>
      <c r="AF582" s="192">
        <v>100</v>
      </c>
      <c r="AG582" s="192"/>
      <c r="AH582" s="192"/>
    </row>
    <row r="583" spans="2:34" ht="15" customHeight="1" x14ac:dyDescent="0.25">
      <c r="B583" s="5"/>
      <c r="C583" s="5"/>
      <c r="D583" s="5"/>
      <c r="E583" s="5"/>
      <c r="F583" s="5"/>
      <c r="G583" s="5"/>
      <c r="H583" s="5"/>
      <c r="I583" s="6"/>
      <c r="J583" s="189" t="s">
        <v>151</v>
      </c>
      <c r="K583" s="189"/>
      <c r="L583" s="189"/>
      <c r="M583" s="189"/>
      <c r="N583" s="189"/>
      <c r="O583" s="189"/>
      <c r="P583" s="189"/>
      <c r="Q583" s="189"/>
      <c r="R583" s="189"/>
      <c r="S583" s="190" t="s">
        <v>863</v>
      </c>
      <c r="T583" s="190"/>
      <c r="U583" s="190"/>
      <c r="V583" s="4" t="s">
        <v>485</v>
      </c>
      <c r="W583" s="190" t="s">
        <v>524</v>
      </c>
      <c r="X583" s="190"/>
      <c r="Y583" s="190" t="s">
        <v>152</v>
      </c>
      <c r="Z583" s="190"/>
      <c r="AA583" s="191">
        <v>20000000</v>
      </c>
      <c r="AB583" s="191"/>
      <c r="AC583" s="191"/>
      <c r="AD583" s="191">
        <v>20000000</v>
      </c>
      <c r="AE583" s="191"/>
      <c r="AF583" s="192">
        <v>100</v>
      </c>
      <c r="AG583" s="192"/>
      <c r="AH583" s="192"/>
    </row>
    <row r="584" spans="2:34" ht="15" customHeight="1" x14ac:dyDescent="0.25">
      <c r="B584" s="5"/>
      <c r="C584" s="5"/>
      <c r="D584" s="5"/>
      <c r="E584" s="5"/>
      <c r="F584" s="5"/>
      <c r="G584" s="5"/>
      <c r="H584" s="189" t="s">
        <v>525</v>
      </c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90" t="s">
        <v>863</v>
      </c>
      <c r="T584" s="190"/>
      <c r="U584" s="190"/>
      <c r="V584" s="4" t="s">
        <v>485</v>
      </c>
      <c r="W584" s="190" t="s">
        <v>526</v>
      </c>
      <c r="X584" s="190"/>
      <c r="Y584" s="190"/>
      <c r="Z584" s="190"/>
      <c r="AA584" s="191">
        <v>1321885.44</v>
      </c>
      <c r="AB584" s="191"/>
      <c r="AC584" s="191"/>
      <c r="AD584" s="191">
        <v>1321885.44</v>
      </c>
      <c r="AE584" s="191"/>
      <c r="AF584" s="192">
        <v>100</v>
      </c>
      <c r="AG584" s="192"/>
      <c r="AH584" s="192"/>
    </row>
    <row r="585" spans="2:34" ht="23.25" customHeight="1" x14ac:dyDescent="0.25">
      <c r="B585" s="5"/>
      <c r="C585" s="5"/>
      <c r="D585" s="5"/>
      <c r="E585" s="5"/>
      <c r="F585" s="5"/>
      <c r="G585" s="5"/>
      <c r="H585" s="5"/>
      <c r="I585" s="189" t="s">
        <v>29</v>
      </c>
      <c r="J585" s="189"/>
      <c r="K585" s="189"/>
      <c r="L585" s="189"/>
      <c r="M585" s="189"/>
      <c r="N585" s="189"/>
      <c r="O585" s="189"/>
      <c r="P585" s="189"/>
      <c r="Q585" s="189"/>
      <c r="R585" s="189"/>
      <c r="S585" s="190" t="s">
        <v>863</v>
      </c>
      <c r="T585" s="190"/>
      <c r="U585" s="190"/>
      <c r="V585" s="4" t="s">
        <v>485</v>
      </c>
      <c r="W585" s="190" t="s">
        <v>526</v>
      </c>
      <c r="X585" s="190"/>
      <c r="Y585" s="190" t="s">
        <v>30</v>
      </c>
      <c r="Z585" s="190"/>
      <c r="AA585" s="191">
        <v>1321885.44</v>
      </c>
      <c r="AB585" s="191"/>
      <c r="AC585" s="191"/>
      <c r="AD585" s="191">
        <v>1321885.44</v>
      </c>
      <c r="AE585" s="191"/>
      <c r="AF585" s="192">
        <v>100</v>
      </c>
      <c r="AG585" s="192"/>
      <c r="AH585" s="192"/>
    </row>
    <row r="586" spans="2:34" ht="23.25" customHeight="1" x14ac:dyDescent="0.25">
      <c r="B586" s="5"/>
      <c r="C586" s="5"/>
      <c r="D586" s="5"/>
      <c r="E586" s="5"/>
      <c r="F586" s="5"/>
      <c r="G586" s="5"/>
      <c r="H586" s="5"/>
      <c r="I586" s="6"/>
      <c r="J586" s="189" t="s">
        <v>31</v>
      </c>
      <c r="K586" s="189"/>
      <c r="L586" s="189"/>
      <c r="M586" s="189"/>
      <c r="N586" s="189"/>
      <c r="O586" s="189"/>
      <c r="P586" s="189"/>
      <c r="Q586" s="189"/>
      <c r="R586" s="189"/>
      <c r="S586" s="190" t="s">
        <v>863</v>
      </c>
      <c r="T586" s="190"/>
      <c r="U586" s="190"/>
      <c r="V586" s="4" t="s">
        <v>485</v>
      </c>
      <c r="W586" s="190" t="s">
        <v>526</v>
      </c>
      <c r="X586" s="190"/>
      <c r="Y586" s="190" t="s">
        <v>32</v>
      </c>
      <c r="Z586" s="190"/>
      <c r="AA586" s="191">
        <v>1321885.44</v>
      </c>
      <c r="AB586" s="191"/>
      <c r="AC586" s="191"/>
      <c r="AD586" s="191">
        <v>1321885.44</v>
      </c>
      <c r="AE586" s="191"/>
      <c r="AF586" s="192">
        <v>100</v>
      </c>
      <c r="AG586" s="192"/>
      <c r="AH586" s="192"/>
    </row>
    <row r="587" spans="2:34" ht="23.25" customHeight="1" x14ac:dyDescent="0.25">
      <c r="B587" s="5"/>
      <c r="C587" s="5"/>
      <c r="D587" s="5"/>
      <c r="E587" s="5"/>
      <c r="F587" s="5"/>
      <c r="G587" s="5"/>
      <c r="H587" s="189" t="s">
        <v>527</v>
      </c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90" t="s">
        <v>863</v>
      </c>
      <c r="T587" s="190"/>
      <c r="U587" s="190"/>
      <c r="V587" s="4" t="s">
        <v>485</v>
      </c>
      <c r="W587" s="190" t="s">
        <v>528</v>
      </c>
      <c r="X587" s="190"/>
      <c r="Y587" s="190"/>
      <c r="Z587" s="190"/>
      <c r="AA587" s="191">
        <v>9298067.0999999996</v>
      </c>
      <c r="AB587" s="191"/>
      <c r="AC587" s="191"/>
      <c r="AD587" s="191">
        <v>8055192.9699999997</v>
      </c>
      <c r="AE587" s="191"/>
      <c r="AF587" s="192">
        <v>86.632983859623906</v>
      </c>
      <c r="AG587" s="192"/>
      <c r="AH587" s="192"/>
    </row>
    <row r="588" spans="2:34" ht="23.25" customHeight="1" x14ac:dyDescent="0.25">
      <c r="B588" s="5"/>
      <c r="C588" s="5"/>
      <c r="D588" s="5"/>
      <c r="E588" s="5"/>
      <c r="F588" s="5"/>
      <c r="G588" s="5"/>
      <c r="H588" s="5"/>
      <c r="I588" s="189" t="s">
        <v>29</v>
      </c>
      <c r="J588" s="189"/>
      <c r="K588" s="189"/>
      <c r="L588" s="189"/>
      <c r="M588" s="189"/>
      <c r="N588" s="189"/>
      <c r="O588" s="189"/>
      <c r="P588" s="189"/>
      <c r="Q588" s="189"/>
      <c r="R588" s="189"/>
      <c r="S588" s="190" t="s">
        <v>863</v>
      </c>
      <c r="T588" s="190"/>
      <c r="U588" s="190"/>
      <c r="V588" s="4" t="s">
        <v>485</v>
      </c>
      <c r="W588" s="190" t="s">
        <v>528</v>
      </c>
      <c r="X588" s="190"/>
      <c r="Y588" s="190" t="s">
        <v>30</v>
      </c>
      <c r="Z588" s="190"/>
      <c r="AA588" s="191">
        <v>9298067.0999999996</v>
      </c>
      <c r="AB588" s="191"/>
      <c r="AC588" s="191"/>
      <c r="AD588" s="191">
        <v>8055192.9699999997</v>
      </c>
      <c r="AE588" s="191"/>
      <c r="AF588" s="192">
        <v>86.632983859623906</v>
      </c>
      <c r="AG588" s="192"/>
      <c r="AH588" s="192"/>
    </row>
    <row r="589" spans="2:34" ht="23.25" customHeight="1" x14ac:dyDescent="0.25">
      <c r="B589" s="5"/>
      <c r="C589" s="5"/>
      <c r="D589" s="5"/>
      <c r="E589" s="5"/>
      <c r="F589" s="5"/>
      <c r="G589" s="5"/>
      <c r="H589" s="5"/>
      <c r="I589" s="6"/>
      <c r="J589" s="189" t="s">
        <v>31</v>
      </c>
      <c r="K589" s="189"/>
      <c r="L589" s="189"/>
      <c r="M589" s="189"/>
      <c r="N589" s="189"/>
      <c r="O589" s="189"/>
      <c r="P589" s="189"/>
      <c r="Q589" s="189"/>
      <c r="R589" s="189"/>
      <c r="S589" s="190" t="s">
        <v>863</v>
      </c>
      <c r="T589" s="190"/>
      <c r="U589" s="190"/>
      <c r="V589" s="4" t="s">
        <v>485</v>
      </c>
      <c r="W589" s="190" t="s">
        <v>528</v>
      </c>
      <c r="X589" s="190"/>
      <c r="Y589" s="190" t="s">
        <v>32</v>
      </c>
      <c r="Z589" s="190"/>
      <c r="AA589" s="191">
        <v>9298067.0999999996</v>
      </c>
      <c r="AB589" s="191"/>
      <c r="AC589" s="191"/>
      <c r="AD589" s="191">
        <v>8055192.9699999997</v>
      </c>
      <c r="AE589" s="191"/>
      <c r="AF589" s="192">
        <v>86.632983859623906</v>
      </c>
      <c r="AG589" s="192"/>
      <c r="AH589" s="192"/>
    </row>
    <row r="590" spans="2:34" ht="34.5" customHeight="1" x14ac:dyDescent="0.25">
      <c r="B590" s="5"/>
      <c r="C590" s="5"/>
      <c r="D590" s="5"/>
      <c r="E590" s="5"/>
      <c r="F590" s="5"/>
      <c r="G590" s="5"/>
      <c r="H590" s="189" t="s">
        <v>529</v>
      </c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90" t="s">
        <v>863</v>
      </c>
      <c r="T590" s="190"/>
      <c r="U590" s="190"/>
      <c r="V590" s="4" t="s">
        <v>485</v>
      </c>
      <c r="W590" s="190" t="s">
        <v>530</v>
      </c>
      <c r="X590" s="190"/>
      <c r="Y590" s="190"/>
      <c r="Z590" s="190"/>
      <c r="AA590" s="191">
        <v>584800</v>
      </c>
      <c r="AB590" s="191"/>
      <c r="AC590" s="191"/>
      <c r="AD590" s="191">
        <v>584800</v>
      </c>
      <c r="AE590" s="191"/>
      <c r="AF590" s="192">
        <v>100</v>
      </c>
      <c r="AG590" s="192"/>
      <c r="AH590" s="192"/>
    </row>
    <row r="591" spans="2:34" ht="23.25" customHeight="1" x14ac:dyDescent="0.25">
      <c r="B591" s="5"/>
      <c r="C591" s="5"/>
      <c r="D591" s="5"/>
      <c r="E591" s="5"/>
      <c r="F591" s="5"/>
      <c r="G591" s="5"/>
      <c r="H591" s="5"/>
      <c r="I591" s="189" t="s">
        <v>29</v>
      </c>
      <c r="J591" s="189"/>
      <c r="K591" s="189"/>
      <c r="L591" s="189"/>
      <c r="M591" s="189"/>
      <c r="N591" s="189"/>
      <c r="O591" s="189"/>
      <c r="P591" s="189"/>
      <c r="Q591" s="189"/>
      <c r="R591" s="189"/>
      <c r="S591" s="190" t="s">
        <v>863</v>
      </c>
      <c r="T591" s="190"/>
      <c r="U591" s="190"/>
      <c r="V591" s="4" t="s">
        <v>485</v>
      </c>
      <c r="W591" s="190" t="s">
        <v>530</v>
      </c>
      <c r="X591" s="190"/>
      <c r="Y591" s="190" t="s">
        <v>30</v>
      </c>
      <c r="Z591" s="190"/>
      <c r="AA591" s="191">
        <v>584800</v>
      </c>
      <c r="AB591" s="191"/>
      <c r="AC591" s="191"/>
      <c r="AD591" s="191">
        <v>584800</v>
      </c>
      <c r="AE591" s="191"/>
      <c r="AF591" s="192">
        <v>100</v>
      </c>
      <c r="AG591" s="192"/>
      <c r="AH591" s="192"/>
    </row>
    <row r="592" spans="2:34" ht="23.25" customHeight="1" x14ac:dyDescent="0.25">
      <c r="B592" s="5"/>
      <c r="C592" s="5"/>
      <c r="D592" s="5"/>
      <c r="E592" s="5"/>
      <c r="F592" s="5"/>
      <c r="G592" s="5"/>
      <c r="H592" s="5"/>
      <c r="I592" s="6"/>
      <c r="J592" s="189" t="s">
        <v>31</v>
      </c>
      <c r="K592" s="189"/>
      <c r="L592" s="189"/>
      <c r="M592" s="189"/>
      <c r="N592" s="189"/>
      <c r="O592" s="189"/>
      <c r="P592" s="189"/>
      <c r="Q592" s="189"/>
      <c r="R592" s="189"/>
      <c r="S592" s="190" t="s">
        <v>863</v>
      </c>
      <c r="T592" s="190"/>
      <c r="U592" s="190"/>
      <c r="V592" s="4" t="s">
        <v>485</v>
      </c>
      <c r="W592" s="190" t="s">
        <v>530</v>
      </c>
      <c r="X592" s="190"/>
      <c r="Y592" s="190" t="s">
        <v>32</v>
      </c>
      <c r="Z592" s="190"/>
      <c r="AA592" s="191">
        <v>584800</v>
      </c>
      <c r="AB592" s="191"/>
      <c r="AC592" s="191"/>
      <c r="AD592" s="191">
        <v>584800</v>
      </c>
      <c r="AE592" s="191"/>
      <c r="AF592" s="192">
        <v>100</v>
      </c>
      <c r="AG592" s="192"/>
      <c r="AH592" s="192"/>
    </row>
    <row r="593" spans="2:34" ht="34.5" customHeight="1" x14ac:dyDescent="0.25">
      <c r="B593" s="5"/>
      <c r="C593" s="5"/>
      <c r="D593" s="5"/>
      <c r="E593" s="5"/>
      <c r="F593" s="5"/>
      <c r="G593" s="5"/>
      <c r="H593" s="189" t="s">
        <v>531</v>
      </c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90" t="s">
        <v>863</v>
      </c>
      <c r="T593" s="190"/>
      <c r="U593" s="190"/>
      <c r="V593" s="4" t="s">
        <v>485</v>
      </c>
      <c r="W593" s="190" t="s">
        <v>532</v>
      </c>
      <c r="X593" s="190"/>
      <c r="Y593" s="190"/>
      <c r="Z593" s="190"/>
      <c r="AA593" s="191">
        <v>113191.48</v>
      </c>
      <c r="AB593" s="191"/>
      <c r="AC593" s="191"/>
      <c r="AD593" s="191">
        <v>113191.48</v>
      </c>
      <c r="AE593" s="191"/>
      <c r="AF593" s="192">
        <v>100</v>
      </c>
      <c r="AG593" s="192"/>
      <c r="AH593" s="192"/>
    </row>
    <row r="594" spans="2:34" ht="23.25" customHeight="1" x14ac:dyDescent="0.25">
      <c r="B594" s="5"/>
      <c r="C594" s="5"/>
      <c r="D594" s="5"/>
      <c r="E594" s="5"/>
      <c r="F594" s="5"/>
      <c r="G594" s="5"/>
      <c r="H594" s="5"/>
      <c r="I594" s="189" t="s">
        <v>29</v>
      </c>
      <c r="J594" s="189"/>
      <c r="K594" s="189"/>
      <c r="L594" s="189"/>
      <c r="M594" s="189"/>
      <c r="N594" s="189"/>
      <c r="O594" s="189"/>
      <c r="P594" s="189"/>
      <c r="Q594" s="189"/>
      <c r="R594" s="189"/>
      <c r="S594" s="190" t="s">
        <v>863</v>
      </c>
      <c r="T594" s="190"/>
      <c r="U594" s="190"/>
      <c r="V594" s="4" t="s">
        <v>485</v>
      </c>
      <c r="W594" s="190" t="s">
        <v>532</v>
      </c>
      <c r="X594" s="190"/>
      <c r="Y594" s="190" t="s">
        <v>30</v>
      </c>
      <c r="Z594" s="190"/>
      <c r="AA594" s="191">
        <v>113191.48</v>
      </c>
      <c r="AB594" s="191"/>
      <c r="AC594" s="191"/>
      <c r="AD594" s="191">
        <v>113191.48</v>
      </c>
      <c r="AE594" s="191"/>
      <c r="AF594" s="192">
        <v>100</v>
      </c>
      <c r="AG594" s="192"/>
      <c r="AH594" s="192"/>
    </row>
    <row r="595" spans="2:34" ht="23.25" customHeight="1" x14ac:dyDescent="0.25">
      <c r="B595" s="5"/>
      <c r="C595" s="5"/>
      <c r="D595" s="5"/>
      <c r="E595" s="5"/>
      <c r="F595" s="5"/>
      <c r="G595" s="5"/>
      <c r="H595" s="5"/>
      <c r="I595" s="6"/>
      <c r="J595" s="189" t="s">
        <v>31</v>
      </c>
      <c r="K595" s="189"/>
      <c r="L595" s="189"/>
      <c r="M595" s="189"/>
      <c r="N595" s="189"/>
      <c r="O595" s="189"/>
      <c r="P595" s="189"/>
      <c r="Q595" s="189"/>
      <c r="R595" s="189"/>
      <c r="S595" s="190" t="s">
        <v>863</v>
      </c>
      <c r="T595" s="190"/>
      <c r="U595" s="190"/>
      <c r="V595" s="4" t="s">
        <v>485</v>
      </c>
      <c r="W595" s="190" t="s">
        <v>532</v>
      </c>
      <c r="X595" s="190"/>
      <c r="Y595" s="190" t="s">
        <v>32</v>
      </c>
      <c r="Z595" s="190"/>
      <c r="AA595" s="191">
        <v>113191.48</v>
      </c>
      <c r="AB595" s="191"/>
      <c r="AC595" s="191"/>
      <c r="AD595" s="191">
        <v>113191.48</v>
      </c>
      <c r="AE595" s="191"/>
      <c r="AF595" s="192">
        <v>100</v>
      </c>
      <c r="AG595" s="192"/>
      <c r="AH595" s="192"/>
    </row>
    <row r="596" spans="2:34" ht="23.25" customHeight="1" x14ac:dyDescent="0.25">
      <c r="B596" s="5"/>
      <c r="C596" s="5"/>
      <c r="D596" s="5"/>
      <c r="E596" s="5"/>
      <c r="F596" s="5"/>
      <c r="G596" s="5"/>
      <c r="H596" s="189" t="s">
        <v>533</v>
      </c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90" t="s">
        <v>863</v>
      </c>
      <c r="T596" s="190"/>
      <c r="U596" s="190"/>
      <c r="V596" s="4" t="s">
        <v>485</v>
      </c>
      <c r="W596" s="190" t="s">
        <v>534</v>
      </c>
      <c r="X596" s="190"/>
      <c r="Y596" s="190"/>
      <c r="Z596" s="190"/>
      <c r="AA596" s="191">
        <v>890800</v>
      </c>
      <c r="AB596" s="191"/>
      <c r="AC596" s="191"/>
      <c r="AD596" s="191">
        <v>890790</v>
      </c>
      <c r="AE596" s="191"/>
      <c r="AF596" s="192">
        <v>99.998877413560848</v>
      </c>
      <c r="AG596" s="192"/>
      <c r="AH596" s="192"/>
    </row>
    <row r="597" spans="2:34" ht="23.25" customHeight="1" x14ac:dyDescent="0.25">
      <c r="B597" s="5"/>
      <c r="C597" s="5"/>
      <c r="D597" s="5"/>
      <c r="E597" s="5"/>
      <c r="F597" s="5"/>
      <c r="G597" s="5"/>
      <c r="H597" s="5"/>
      <c r="I597" s="189" t="s">
        <v>29</v>
      </c>
      <c r="J597" s="189"/>
      <c r="K597" s="189"/>
      <c r="L597" s="189"/>
      <c r="M597" s="189"/>
      <c r="N597" s="189"/>
      <c r="O597" s="189"/>
      <c r="P597" s="189"/>
      <c r="Q597" s="189"/>
      <c r="R597" s="189"/>
      <c r="S597" s="190" t="s">
        <v>863</v>
      </c>
      <c r="T597" s="190"/>
      <c r="U597" s="190"/>
      <c r="V597" s="4" t="s">
        <v>485</v>
      </c>
      <c r="W597" s="190" t="s">
        <v>534</v>
      </c>
      <c r="X597" s="190"/>
      <c r="Y597" s="190" t="s">
        <v>30</v>
      </c>
      <c r="Z597" s="190"/>
      <c r="AA597" s="191">
        <v>890800</v>
      </c>
      <c r="AB597" s="191"/>
      <c r="AC597" s="191"/>
      <c r="AD597" s="191">
        <v>890790</v>
      </c>
      <c r="AE597" s="191"/>
      <c r="AF597" s="192">
        <v>99.998877413560848</v>
      </c>
      <c r="AG597" s="192"/>
      <c r="AH597" s="192"/>
    </row>
    <row r="598" spans="2:34" ht="23.25" customHeight="1" x14ac:dyDescent="0.25">
      <c r="B598" s="5"/>
      <c r="C598" s="5"/>
      <c r="D598" s="5"/>
      <c r="E598" s="5"/>
      <c r="F598" s="5"/>
      <c r="G598" s="5"/>
      <c r="H598" s="5"/>
      <c r="I598" s="6"/>
      <c r="J598" s="189" t="s">
        <v>31</v>
      </c>
      <c r="K598" s="189"/>
      <c r="L598" s="189"/>
      <c r="M598" s="189"/>
      <c r="N598" s="189"/>
      <c r="O598" s="189"/>
      <c r="P598" s="189"/>
      <c r="Q598" s="189"/>
      <c r="R598" s="189"/>
      <c r="S598" s="190" t="s">
        <v>863</v>
      </c>
      <c r="T598" s="190"/>
      <c r="U598" s="190"/>
      <c r="V598" s="4" t="s">
        <v>485</v>
      </c>
      <c r="W598" s="190" t="s">
        <v>534</v>
      </c>
      <c r="X598" s="190"/>
      <c r="Y598" s="190" t="s">
        <v>32</v>
      </c>
      <c r="Z598" s="190"/>
      <c r="AA598" s="191">
        <v>890800</v>
      </c>
      <c r="AB598" s="191"/>
      <c r="AC598" s="191"/>
      <c r="AD598" s="191">
        <v>890790</v>
      </c>
      <c r="AE598" s="191"/>
      <c r="AF598" s="192">
        <v>99.998877413560848</v>
      </c>
      <c r="AG598" s="192"/>
      <c r="AH598" s="192"/>
    </row>
    <row r="599" spans="2:34" ht="15" customHeight="1" x14ac:dyDescent="0.25">
      <c r="B599" s="5"/>
      <c r="C599" s="5"/>
      <c r="D599" s="5"/>
      <c r="E599" s="5"/>
      <c r="F599" s="5"/>
      <c r="G599" s="5"/>
      <c r="H599" s="189" t="s">
        <v>343</v>
      </c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90" t="s">
        <v>863</v>
      </c>
      <c r="T599" s="190"/>
      <c r="U599" s="190"/>
      <c r="V599" s="4" t="s">
        <v>485</v>
      </c>
      <c r="W599" s="190" t="s">
        <v>344</v>
      </c>
      <c r="X599" s="190"/>
      <c r="Y599" s="190"/>
      <c r="Z599" s="190"/>
      <c r="AA599" s="191">
        <v>6816720</v>
      </c>
      <c r="AB599" s="191"/>
      <c r="AC599" s="191"/>
      <c r="AD599" s="191">
        <v>5984906.9100000001</v>
      </c>
      <c r="AE599" s="191"/>
      <c r="AF599" s="192">
        <v>87.797458455092766</v>
      </c>
      <c r="AG599" s="192"/>
      <c r="AH599" s="192"/>
    </row>
    <row r="600" spans="2:34" ht="23.25" customHeight="1" x14ac:dyDescent="0.25">
      <c r="B600" s="5"/>
      <c r="C600" s="5"/>
      <c r="D600" s="5"/>
      <c r="E600" s="5"/>
      <c r="F600" s="5"/>
      <c r="G600" s="5"/>
      <c r="H600" s="5"/>
      <c r="I600" s="189" t="s">
        <v>29</v>
      </c>
      <c r="J600" s="189"/>
      <c r="K600" s="189"/>
      <c r="L600" s="189"/>
      <c r="M600" s="189"/>
      <c r="N600" s="189"/>
      <c r="O600" s="189"/>
      <c r="P600" s="189"/>
      <c r="Q600" s="189"/>
      <c r="R600" s="189"/>
      <c r="S600" s="190" t="s">
        <v>863</v>
      </c>
      <c r="T600" s="190"/>
      <c r="U600" s="190"/>
      <c r="V600" s="4" t="s">
        <v>485</v>
      </c>
      <c r="W600" s="190" t="s">
        <v>344</v>
      </c>
      <c r="X600" s="190"/>
      <c r="Y600" s="190" t="s">
        <v>30</v>
      </c>
      <c r="Z600" s="190"/>
      <c r="AA600" s="191">
        <v>6816720</v>
      </c>
      <c r="AB600" s="191"/>
      <c r="AC600" s="191"/>
      <c r="AD600" s="191">
        <v>5984906.9100000001</v>
      </c>
      <c r="AE600" s="191"/>
      <c r="AF600" s="192">
        <v>87.797458455092766</v>
      </c>
      <c r="AG600" s="192"/>
      <c r="AH600" s="192"/>
    </row>
    <row r="601" spans="2:34" ht="23.25" customHeight="1" x14ac:dyDescent="0.25">
      <c r="B601" s="5"/>
      <c r="C601" s="5"/>
      <c r="D601" s="5"/>
      <c r="E601" s="5"/>
      <c r="F601" s="5"/>
      <c r="G601" s="5"/>
      <c r="H601" s="5"/>
      <c r="I601" s="6"/>
      <c r="J601" s="189" t="s">
        <v>31</v>
      </c>
      <c r="K601" s="189"/>
      <c r="L601" s="189"/>
      <c r="M601" s="189"/>
      <c r="N601" s="189"/>
      <c r="O601" s="189"/>
      <c r="P601" s="189"/>
      <c r="Q601" s="189"/>
      <c r="R601" s="189"/>
      <c r="S601" s="190" t="s">
        <v>863</v>
      </c>
      <c r="T601" s="190"/>
      <c r="U601" s="190"/>
      <c r="V601" s="4" t="s">
        <v>485</v>
      </c>
      <c r="W601" s="190" t="s">
        <v>344</v>
      </c>
      <c r="X601" s="190"/>
      <c r="Y601" s="190" t="s">
        <v>32</v>
      </c>
      <c r="Z601" s="190"/>
      <c r="AA601" s="191">
        <v>6816720</v>
      </c>
      <c r="AB601" s="191"/>
      <c r="AC601" s="191"/>
      <c r="AD601" s="191">
        <v>5984906.9100000001</v>
      </c>
      <c r="AE601" s="191"/>
      <c r="AF601" s="192">
        <v>87.797458455092766</v>
      </c>
      <c r="AG601" s="192"/>
      <c r="AH601" s="192"/>
    </row>
    <row r="602" spans="2:34" ht="15" customHeight="1" x14ac:dyDescent="0.25">
      <c r="B602" s="5"/>
      <c r="C602" s="5"/>
      <c r="D602" s="5"/>
      <c r="E602" s="6"/>
      <c r="F602" s="6"/>
      <c r="G602" s="6"/>
      <c r="H602" s="189" t="s">
        <v>347</v>
      </c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90" t="s">
        <v>863</v>
      </c>
      <c r="T602" s="190"/>
      <c r="U602" s="190"/>
      <c r="V602" s="4" t="s">
        <v>485</v>
      </c>
      <c r="W602" s="190" t="s">
        <v>348</v>
      </c>
      <c r="X602" s="190"/>
      <c r="Y602" s="190"/>
      <c r="Z602" s="190"/>
      <c r="AA602" s="191">
        <v>40365258.579999998</v>
      </c>
      <c r="AB602" s="191"/>
      <c r="AC602" s="191"/>
      <c r="AD602" s="191">
        <v>40141580.689999998</v>
      </c>
      <c r="AE602" s="191"/>
      <c r="AF602" s="192">
        <v>99.445865336012417</v>
      </c>
      <c r="AG602" s="192"/>
      <c r="AH602" s="192"/>
    </row>
    <row r="603" spans="2:34" ht="45.75" customHeight="1" x14ac:dyDescent="0.25">
      <c r="B603" s="5"/>
      <c r="C603" s="5"/>
      <c r="D603" s="5"/>
      <c r="E603" s="5"/>
      <c r="F603" s="5"/>
      <c r="G603" s="5"/>
      <c r="H603" s="189" t="s">
        <v>535</v>
      </c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90" t="s">
        <v>863</v>
      </c>
      <c r="T603" s="190"/>
      <c r="U603" s="190"/>
      <c r="V603" s="4" t="s">
        <v>485</v>
      </c>
      <c r="W603" s="190" t="s">
        <v>536</v>
      </c>
      <c r="X603" s="190"/>
      <c r="Y603" s="190"/>
      <c r="Z603" s="190"/>
      <c r="AA603" s="191">
        <v>19500958.579999998</v>
      </c>
      <c r="AB603" s="191"/>
      <c r="AC603" s="191"/>
      <c r="AD603" s="191">
        <v>19277745.890000001</v>
      </c>
      <c r="AE603" s="191"/>
      <c r="AF603" s="192">
        <v>98.855375805838989</v>
      </c>
      <c r="AG603" s="192"/>
      <c r="AH603" s="192"/>
    </row>
    <row r="604" spans="2:34" ht="23.25" customHeight="1" x14ac:dyDescent="0.25">
      <c r="B604" s="5"/>
      <c r="C604" s="5"/>
      <c r="D604" s="5"/>
      <c r="E604" s="5"/>
      <c r="F604" s="5"/>
      <c r="G604" s="5"/>
      <c r="H604" s="5"/>
      <c r="I604" s="189" t="s">
        <v>149</v>
      </c>
      <c r="J604" s="189"/>
      <c r="K604" s="189"/>
      <c r="L604" s="189"/>
      <c r="M604" s="189"/>
      <c r="N604" s="189"/>
      <c r="O604" s="189"/>
      <c r="P604" s="189"/>
      <c r="Q604" s="189"/>
      <c r="R604" s="189"/>
      <c r="S604" s="190" t="s">
        <v>863</v>
      </c>
      <c r="T604" s="190"/>
      <c r="U604" s="190"/>
      <c r="V604" s="4" t="s">
        <v>485</v>
      </c>
      <c r="W604" s="190" t="s">
        <v>536</v>
      </c>
      <c r="X604" s="190"/>
      <c r="Y604" s="190" t="s">
        <v>150</v>
      </c>
      <c r="Z604" s="190"/>
      <c r="AA604" s="191">
        <v>19500958.579999998</v>
      </c>
      <c r="AB604" s="191"/>
      <c r="AC604" s="191"/>
      <c r="AD604" s="191">
        <v>19277745.890000001</v>
      </c>
      <c r="AE604" s="191"/>
      <c r="AF604" s="192">
        <v>98.855375805838989</v>
      </c>
      <c r="AG604" s="192"/>
      <c r="AH604" s="192"/>
    </row>
    <row r="605" spans="2:34" ht="15" customHeight="1" x14ac:dyDescent="0.25">
      <c r="B605" s="5"/>
      <c r="C605" s="5"/>
      <c r="D605" s="5"/>
      <c r="E605" s="5"/>
      <c r="F605" s="5"/>
      <c r="G605" s="5"/>
      <c r="H605" s="5"/>
      <c r="I605" s="6"/>
      <c r="J605" s="189" t="s">
        <v>151</v>
      </c>
      <c r="K605" s="189"/>
      <c r="L605" s="189"/>
      <c r="M605" s="189"/>
      <c r="N605" s="189"/>
      <c r="O605" s="189"/>
      <c r="P605" s="189"/>
      <c r="Q605" s="189"/>
      <c r="R605" s="189"/>
      <c r="S605" s="190" t="s">
        <v>863</v>
      </c>
      <c r="T605" s="190"/>
      <c r="U605" s="190"/>
      <c r="V605" s="4" t="s">
        <v>485</v>
      </c>
      <c r="W605" s="190" t="s">
        <v>536</v>
      </c>
      <c r="X605" s="190"/>
      <c r="Y605" s="190" t="s">
        <v>152</v>
      </c>
      <c r="Z605" s="190"/>
      <c r="AA605" s="191">
        <v>19500958.579999998</v>
      </c>
      <c r="AB605" s="191"/>
      <c r="AC605" s="191"/>
      <c r="AD605" s="191">
        <v>19277745.890000001</v>
      </c>
      <c r="AE605" s="191"/>
      <c r="AF605" s="192">
        <v>98.855375805838989</v>
      </c>
      <c r="AG605" s="192"/>
      <c r="AH605" s="192"/>
    </row>
    <row r="606" spans="2:34" ht="23.25" customHeight="1" x14ac:dyDescent="0.25">
      <c r="B606" s="5"/>
      <c r="C606" s="5"/>
      <c r="D606" s="5"/>
      <c r="E606" s="5"/>
      <c r="F606" s="5"/>
      <c r="G606" s="5"/>
      <c r="H606" s="189" t="s">
        <v>537</v>
      </c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90" t="s">
        <v>863</v>
      </c>
      <c r="T606" s="190"/>
      <c r="U606" s="190"/>
      <c r="V606" s="4" t="s">
        <v>485</v>
      </c>
      <c r="W606" s="190" t="s">
        <v>538</v>
      </c>
      <c r="X606" s="190"/>
      <c r="Y606" s="190"/>
      <c r="Z606" s="190"/>
      <c r="AA606" s="191">
        <v>20864300</v>
      </c>
      <c r="AB606" s="191"/>
      <c r="AC606" s="191"/>
      <c r="AD606" s="191">
        <v>20863834.800000001</v>
      </c>
      <c r="AE606" s="191"/>
      <c r="AF606" s="192">
        <v>99.997770354145601</v>
      </c>
      <c r="AG606" s="192"/>
      <c r="AH606" s="192"/>
    </row>
    <row r="607" spans="2:34" ht="23.25" customHeight="1" x14ac:dyDescent="0.25">
      <c r="B607" s="5"/>
      <c r="C607" s="5"/>
      <c r="D607" s="5"/>
      <c r="E607" s="5"/>
      <c r="F607" s="5"/>
      <c r="G607" s="5"/>
      <c r="H607" s="5"/>
      <c r="I607" s="189" t="s">
        <v>29</v>
      </c>
      <c r="J607" s="189"/>
      <c r="K607" s="189"/>
      <c r="L607" s="189"/>
      <c r="M607" s="189"/>
      <c r="N607" s="189"/>
      <c r="O607" s="189"/>
      <c r="P607" s="189"/>
      <c r="Q607" s="189"/>
      <c r="R607" s="189"/>
      <c r="S607" s="190" t="s">
        <v>863</v>
      </c>
      <c r="T607" s="190"/>
      <c r="U607" s="190"/>
      <c r="V607" s="4" t="s">
        <v>485</v>
      </c>
      <c r="W607" s="190" t="s">
        <v>538</v>
      </c>
      <c r="X607" s="190"/>
      <c r="Y607" s="190" t="s">
        <v>30</v>
      </c>
      <c r="Z607" s="190"/>
      <c r="AA607" s="191">
        <v>20864300</v>
      </c>
      <c r="AB607" s="191"/>
      <c r="AC607" s="191"/>
      <c r="AD607" s="191">
        <v>20863834.800000001</v>
      </c>
      <c r="AE607" s="191"/>
      <c r="AF607" s="192">
        <v>99.997770354145601</v>
      </c>
      <c r="AG607" s="192"/>
      <c r="AH607" s="192"/>
    </row>
    <row r="608" spans="2:34" ht="23.25" customHeight="1" x14ac:dyDescent="0.25">
      <c r="B608" s="5"/>
      <c r="C608" s="5"/>
      <c r="D608" s="5"/>
      <c r="E608" s="5"/>
      <c r="F608" s="5"/>
      <c r="G608" s="5"/>
      <c r="H608" s="5"/>
      <c r="I608" s="6"/>
      <c r="J608" s="189" t="s">
        <v>31</v>
      </c>
      <c r="K608" s="189"/>
      <c r="L608" s="189"/>
      <c r="M608" s="189"/>
      <c r="N608" s="189"/>
      <c r="O608" s="189"/>
      <c r="P608" s="189"/>
      <c r="Q608" s="189"/>
      <c r="R608" s="189"/>
      <c r="S608" s="190" t="s">
        <v>863</v>
      </c>
      <c r="T608" s="190"/>
      <c r="U608" s="190"/>
      <c r="V608" s="4" t="s">
        <v>485</v>
      </c>
      <c r="W608" s="190" t="s">
        <v>538</v>
      </c>
      <c r="X608" s="190"/>
      <c r="Y608" s="190" t="s">
        <v>32</v>
      </c>
      <c r="Z608" s="190"/>
      <c r="AA608" s="191">
        <v>20864300</v>
      </c>
      <c r="AB608" s="191"/>
      <c r="AC608" s="191"/>
      <c r="AD608" s="191">
        <v>20863834.800000001</v>
      </c>
      <c r="AE608" s="191"/>
      <c r="AF608" s="192">
        <v>99.997770354145601</v>
      </c>
      <c r="AG608" s="192"/>
      <c r="AH608" s="192"/>
    </row>
    <row r="609" spans="2:34" ht="15" customHeight="1" x14ac:dyDescent="0.25">
      <c r="B609" s="5"/>
      <c r="C609" s="5"/>
      <c r="D609" s="5"/>
      <c r="E609" s="6"/>
      <c r="F609" s="189" t="s">
        <v>351</v>
      </c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90" t="s">
        <v>863</v>
      </c>
      <c r="T609" s="190"/>
      <c r="U609" s="190"/>
      <c r="V609" s="4" t="s">
        <v>485</v>
      </c>
      <c r="W609" s="190" t="s">
        <v>352</v>
      </c>
      <c r="X609" s="190"/>
      <c r="Y609" s="190"/>
      <c r="Z609" s="190"/>
      <c r="AA609" s="191">
        <v>435580149.68000001</v>
      </c>
      <c r="AB609" s="191"/>
      <c r="AC609" s="191"/>
      <c r="AD609" s="191">
        <v>407342101.88999999</v>
      </c>
      <c r="AE609" s="191"/>
      <c r="AF609" s="192">
        <v>93.517140803880721</v>
      </c>
      <c r="AG609" s="192"/>
      <c r="AH609" s="192"/>
    </row>
    <row r="610" spans="2:34" ht="23.25" customHeight="1" x14ac:dyDescent="0.25">
      <c r="B610" s="5"/>
      <c r="C610" s="5"/>
      <c r="D610" s="5"/>
      <c r="E610" s="6"/>
      <c r="F610" s="6"/>
      <c r="G610" s="6"/>
      <c r="H610" s="189" t="s">
        <v>353</v>
      </c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90" t="s">
        <v>863</v>
      </c>
      <c r="T610" s="190"/>
      <c r="U610" s="190"/>
      <c r="V610" s="4" t="s">
        <v>485</v>
      </c>
      <c r="W610" s="190" t="s">
        <v>354</v>
      </c>
      <c r="X610" s="190"/>
      <c r="Y610" s="190"/>
      <c r="Z610" s="190"/>
      <c r="AA610" s="191">
        <v>435580149.68000001</v>
      </c>
      <c r="AB610" s="191"/>
      <c r="AC610" s="191"/>
      <c r="AD610" s="191">
        <v>407342101.88999999</v>
      </c>
      <c r="AE610" s="191"/>
      <c r="AF610" s="192">
        <v>93.517140803880721</v>
      </c>
      <c r="AG610" s="192"/>
      <c r="AH610" s="192"/>
    </row>
    <row r="611" spans="2:34" ht="15" customHeight="1" x14ac:dyDescent="0.25">
      <c r="B611" s="5"/>
      <c r="C611" s="5"/>
      <c r="D611" s="5"/>
      <c r="E611" s="5"/>
      <c r="F611" s="5"/>
      <c r="G611" s="5"/>
      <c r="H611" s="189" t="s">
        <v>391</v>
      </c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90" t="s">
        <v>863</v>
      </c>
      <c r="T611" s="190"/>
      <c r="U611" s="190"/>
      <c r="V611" s="4" t="s">
        <v>485</v>
      </c>
      <c r="W611" s="190" t="s">
        <v>392</v>
      </c>
      <c r="X611" s="190"/>
      <c r="Y611" s="190"/>
      <c r="Z611" s="190"/>
      <c r="AA611" s="191">
        <v>322258532.69999999</v>
      </c>
      <c r="AB611" s="191"/>
      <c r="AC611" s="191"/>
      <c r="AD611" s="191">
        <v>295181066.31999999</v>
      </c>
      <c r="AE611" s="191"/>
      <c r="AF611" s="192">
        <v>91.597595212410639</v>
      </c>
      <c r="AG611" s="192"/>
      <c r="AH611" s="192"/>
    </row>
    <row r="612" spans="2:34" ht="23.25" customHeight="1" x14ac:dyDescent="0.25">
      <c r="B612" s="5"/>
      <c r="C612" s="5"/>
      <c r="D612" s="5"/>
      <c r="E612" s="5"/>
      <c r="F612" s="5"/>
      <c r="G612" s="5"/>
      <c r="H612" s="5"/>
      <c r="I612" s="189" t="s">
        <v>29</v>
      </c>
      <c r="J612" s="189"/>
      <c r="K612" s="189"/>
      <c r="L612" s="189"/>
      <c r="M612" s="189"/>
      <c r="N612" s="189"/>
      <c r="O612" s="189"/>
      <c r="P612" s="189"/>
      <c r="Q612" s="189"/>
      <c r="R612" s="189"/>
      <c r="S612" s="190" t="s">
        <v>863</v>
      </c>
      <c r="T612" s="190"/>
      <c r="U612" s="190"/>
      <c r="V612" s="4" t="s">
        <v>485</v>
      </c>
      <c r="W612" s="190" t="s">
        <v>392</v>
      </c>
      <c r="X612" s="190"/>
      <c r="Y612" s="190" t="s">
        <v>30</v>
      </c>
      <c r="Z612" s="190"/>
      <c r="AA612" s="191">
        <v>317764416.55000001</v>
      </c>
      <c r="AB612" s="191"/>
      <c r="AC612" s="191"/>
      <c r="AD612" s="191">
        <v>290686950.17000002</v>
      </c>
      <c r="AE612" s="191"/>
      <c r="AF612" s="192">
        <v>91.478760688820117</v>
      </c>
      <c r="AG612" s="192"/>
      <c r="AH612" s="192"/>
    </row>
    <row r="613" spans="2:34" ht="23.25" customHeight="1" x14ac:dyDescent="0.25">
      <c r="B613" s="5"/>
      <c r="C613" s="5"/>
      <c r="D613" s="5"/>
      <c r="E613" s="5"/>
      <c r="F613" s="5"/>
      <c r="G613" s="5"/>
      <c r="H613" s="5"/>
      <c r="I613" s="6"/>
      <c r="J613" s="189" t="s">
        <v>31</v>
      </c>
      <c r="K613" s="189"/>
      <c r="L613" s="189"/>
      <c r="M613" s="189"/>
      <c r="N613" s="189"/>
      <c r="O613" s="189"/>
      <c r="P613" s="189"/>
      <c r="Q613" s="189"/>
      <c r="R613" s="189"/>
      <c r="S613" s="190" t="s">
        <v>863</v>
      </c>
      <c r="T613" s="190"/>
      <c r="U613" s="190"/>
      <c r="V613" s="4" t="s">
        <v>485</v>
      </c>
      <c r="W613" s="190" t="s">
        <v>392</v>
      </c>
      <c r="X613" s="190"/>
      <c r="Y613" s="190" t="s">
        <v>32</v>
      </c>
      <c r="Z613" s="190"/>
      <c r="AA613" s="191">
        <v>317764416.55000001</v>
      </c>
      <c r="AB613" s="191"/>
      <c r="AC613" s="191"/>
      <c r="AD613" s="191">
        <v>290686950.17000002</v>
      </c>
      <c r="AE613" s="191"/>
      <c r="AF613" s="192">
        <v>91.478760688820117</v>
      </c>
      <c r="AG613" s="192"/>
      <c r="AH613" s="192"/>
    </row>
    <row r="614" spans="2:34" ht="15" customHeight="1" x14ac:dyDescent="0.25">
      <c r="B614" s="5"/>
      <c r="C614" s="5"/>
      <c r="D614" s="5"/>
      <c r="E614" s="5"/>
      <c r="F614" s="5"/>
      <c r="G614" s="5"/>
      <c r="H614" s="5"/>
      <c r="I614" s="189" t="s">
        <v>33</v>
      </c>
      <c r="J614" s="189"/>
      <c r="K614" s="189"/>
      <c r="L614" s="189"/>
      <c r="M614" s="189"/>
      <c r="N614" s="189"/>
      <c r="O614" s="189"/>
      <c r="P614" s="189"/>
      <c r="Q614" s="189"/>
      <c r="R614" s="189"/>
      <c r="S614" s="190" t="s">
        <v>863</v>
      </c>
      <c r="T614" s="190"/>
      <c r="U614" s="190"/>
      <c r="V614" s="4" t="s">
        <v>485</v>
      </c>
      <c r="W614" s="190" t="s">
        <v>392</v>
      </c>
      <c r="X614" s="190"/>
      <c r="Y614" s="190" t="s">
        <v>34</v>
      </c>
      <c r="Z614" s="190"/>
      <c r="AA614" s="191">
        <v>4494116.1500000004</v>
      </c>
      <c r="AB614" s="191"/>
      <c r="AC614" s="191"/>
      <c r="AD614" s="191">
        <v>4494116.1500000004</v>
      </c>
      <c r="AE614" s="191"/>
      <c r="AF614" s="192">
        <v>100</v>
      </c>
      <c r="AG614" s="192"/>
      <c r="AH614" s="192"/>
    </row>
    <row r="615" spans="2:34" ht="34.5" customHeight="1" x14ac:dyDescent="0.25">
      <c r="B615" s="5"/>
      <c r="C615" s="5"/>
      <c r="D615" s="5"/>
      <c r="E615" s="5"/>
      <c r="F615" s="5"/>
      <c r="G615" s="5"/>
      <c r="H615" s="5"/>
      <c r="I615" s="6"/>
      <c r="J615" s="189" t="s">
        <v>153</v>
      </c>
      <c r="K615" s="189"/>
      <c r="L615" s="189"/>
      <c r="M615" s="189"/>
      <c r="N615" s="189"/>
      <c r="O615" s="189"/>
      <c r="P615" s="189"/>
      <c r="Q615" s="189"/>
      <c r="R615" s="189"/>
      <c r="S615" s="190" t="s">
        <v>863</v>
      </c>
      <c r="T615" s="190"/>
      <c r="U615" s="190"/>
      <c r="V615" s="4" t="s">
        <v>485</v>
      </c>
      <c r="W615" s="190" t="s">
        <v>392</v>
      </c>
      <c r="X615" s="190"/>
      <c r="Y615" s="190" t="s">
        <v>154</v>
      </c>
      <c r="Z615" s="190"/>
      <c r="AA615" s="191">
        <v>4494116.1500000004</v>
      </c>
      <c r="AB615" s="191"/>
      <c r="AC615" s="191"/>
      <c r="AD615" s="191">
        <v>4494116.1500000004</v>
      </c>
      <c r="AE615" s="191"/>
      <c r="AF615" s="192">
        <v>100</v>
      </c>
      <c r="AG615" s="192"/>
      <c r="AH615" s="192"/>
    </row>
    <row r="616" spans="2:34" ht="23.25" customHeight="1" x14ac:dyDescent="0.25">
      <c r="B616" s="5"/>
      <c r="C616" s="5"/>
      <c r="D616" s="5"/>
      <c r="E616" s="5"/>
      <c r="F616" s="5"/>
      <c r="G616" s="5"/>
      <c r="H616" s="189" t="s">
        <v>539</v>
      </c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90" t="s">
        <v>863</v>
      </c>
      <c r="T616" s="190"/>
      <c r="U616" s="190"/>
      <c r="V616" s="4" t="s">
        <v>485</v>
      </c>
      <c r="W616" s="190" t="s">
        <v>540</v>
      </c>
      <c r="X616" s="190"/>
      <c r="Y616" s="190"/>
      <c r="Z616" s="190"/>
      <c r="AA616" s="191">
        <v>113321616.98</v>
      </c>
      <c r="AB616" s="191"/>
      <c r="AC616" s="191"/>
      <c r="AD616" s="191">
        <v>112161035.56999999</v>
      </c>
      <c r="AE616" s="191"/>
      <c r="AF616" s="192">
        <v>98.97585170338256</v>
      </c>
      <c r="AG616" s="192"/>
      <c r="AH616" s="192"/>
    </row>
    <row r="617" spans="2:34" ht="45.75" customHeight="1" x14ac:dyDescent="0.25">
      <c r="B617" s="5"/>
      <c r="C617" s="5"/>
      <c r="D617" s="5"/>
      <c r="E617" s="5"/>
      <c r="F617" s="5"/>
      <c r="G617" s="5"/>
      <c r="H617" s="5"/>
      <c r="I617" s="189" t="s">
        <v>17</v>
      </c>
      <c r="J617" s="189"/>
      <c r="K617" s="189"/>
      <c r="L617" s="189"/>
      <c r="M617" s="189"/>
      <c r="N617" s="189"/>
      <c r="O617" s="189"/>
      <c r="P617" s="189"/>
      <c r="Q617" s="189"/>
      <c r="R617" s="189"/>
      <c r="S617" s="190" t="s">
        <v>863</v>
      </c>
      <c r="T617" s="190"/>
      <c r="U617" s="190"/>
      <c r="V617" s="4" t="s">
        <v>485</v>
      </c>
      <c r="W617" s="190" t="s">
        <v>540</v>
      </c>
      <c r="X617" s="190"/>
      <c r="Y617" s="190" t="s">
        <v>18</v>
      </c>
      <c r="Z617" s="190"/>
      <c r="AA617" s="191">
        <v>99873123.450000003</v>
      </c>
      <c r="AB617" s="191"/>
      <c r="AC617" s="191"/>
      <c r="AD617" s="191">
        <v>99846942.310000002</v>
      </c>
      <c r="AE617" s="191"/>
      <c r="AF617" s="192">
        <v>99.973785600073768</v>
      </c>
      <c r="AG617" s="192"/>
      <c r="AH617" s="192"/>
    </row>
    <row r="618" spans="2:34" ht="15" customHeight="1" x14ac:dyDescent="0.25">
      <c r="B618" s="5"/>
      <c r="C618" s="5"/>
      <c r="D618" s="5"/>
      <c r="E618" s="5"/>
      <c r="F618" s="5"/>
      <c r="G618" s="5"/>
      <c r="H618" s="5"/>
      <c r="I618" s="6"/>
      <c r="J618" s="189" t="s">
        <v>129</v>
      </c>
      <c r="K618" s="189"/>
      <c r="L618" s="189"/>
      <c r="M618" s="189"/>
      <c r="N618" s="189"/>
      <c r="O618" s="189"/>
      <c r="P618" s="189"/>
      <c r="Q618" s="189"/>
      <c r="R618" s="189"/>
      <c r="S618" s="190" t="s">
        <v>863</v>
      </c>
      <c r="T618" s="190"/>
      <c r="U618" s="190"/>
      <c r="V618" s="4" t="s">
        <v>485</v>
      </c>
      <c r="W618" s="190" t="s">
        <v>540</v>
      </c>
      <c r="X618" s="190"/>
      <c r="Y618" s="190" t="s">
        <v>130</v>
      </c>
      <c r="Z618" s="190"/>
      <c r="AA618" s="191">
        <v>99873123.450000003</v>
      </c>
      <c r="AB618" s="191"/>
      <c r="AC618" s="191"/>
      <c r="AD618" s="191">
        <v>99846942.310000002</v>
      </c>
      <c r="AE618" s="191"/>
      <c r="AF618" s="192">
        <v>99.973785600073768</v>
      </c>
      <c r="AG618" s="192"/>
      <c r="AH618" s="192"/>
    </row>
    <row r="619" spans="2:34" ht="23.25" customHeight="1" x14ac:dyDescent="0.25">
      <c r="B619" s="5"/>
      <c r="C619" s="5"/>
      <c r="D619" s="5"/>
      <c r="E619" s="5"/>
      <c r="F619" s="5"/>
      <c r="G619" s="5"/>
      <c r="H619" s="5"/>
      <c r="I619" s="189" t="s">
        <v>29</v>
      </c>
      <c r="J619" s="189"/>
      <c r="K619" s="189"/>
      <c r="L619" s="189"/>
      <c r="M619" s="189"/>
      <c r="N619" s="189"/>
      <c r="O619" s="189"/>
      <c r="P619" s="189"/>
      <c r="Q619" s="189"/>
      <c r="R619" s="189"/>
      <c r="S619" s="190" t="s">
        <v>863</v>
      </c>
      <c r="T619" s="190"/>
      <c r="U619" s="190"/>
      <c r="V619" s="4" t="s">
        <v>485</v>
      </c>
      <c r="W619" s="190" t="s">
        <v>540</v>
      </c>
      <c r="X619" s="190"/>
      <c r="Y619" s="190" t="s">
        <v>30</v>
      </c>
      <c r="Z619" s="190"/>
      <c r="AA619" s="191">
        <v>3594558.27</v>
      </c>
      <c r="AB619" s="191"/>
      <c r="AC619" s="191"/>
      <c r="AD619" s="191">
        <v>2460158</v>
      </c>
      <c r="AE619" s="191"/>
      <c r="AF619" s="192">
        <v>68.441177335539479</v>
      </c>
      <c r="AG619" s="192"/>
      <c r="AH619" s="192"/>
    </row>
    <row r="620" spans="2:34" ht="23.25" customHeight="1" x14ac:dyDescent="0.25">
      <c r="B620" s="5"/>
      <c r="C620" s="5"/>
      <c r="D620" s="5"/>
      <c r="E620" s="5"/>
      <c r="F620" s="5"/>
      <c r="G620" s="5"/>
      <c r="H620" s="5"/>
      <c r="I620" s="6"/>
      <c r="J620" s="189" t="s">
        <v>31</v>
      </c>
      <c r="K620" s="189"/>
      <c r="L620" s="189"/>
      <c r="M620" s="189"/>
      <c r="N620" s="189"/>
      <c r="O620" s="189"/>
      <c r="P620" s="189"/>
      <c r="Q620" s="189"/>
      <c r="R620" s="189"/>
      <c r="S620" s="190" t="s">
        <v>863</v>
      </c>
      <c r="T620" s="190"/>
      <c r="U620" s="190"/>
      <c r="V620" s="4" t="s">
        <v>485</v>
      </c>
      <c r="W620" s="190" t="s">
        <v>540</v>
      </c>
      <c r="X620" s="190"/>
      <c r="Y620" s="190" t="s">
        <v>32</v>
      </c>
      <c r="Z620" s="190"/>
      <c r="AA620" s="191">
        <v>3594558.27</v>
      </c>
      <c r="AB620" s="191"/>
      <c r="AC620" s="191"/>
      <c r="AD620" s="191">
        <v>2460158</v>
      </c>
      <c r="AE620" s="191"/>
      <c r="AF620" s="192">
        <v>68.441177335539479</v>
      </c>
      <c r="AG620" s="192"/>
      <c r="AH620" s="192"/>
    </row>
    <row r="621" spans="2:34" ht="15" customHeight="1" x14ac:dyDescent="0.25">
      <c r="B621" s="5"/>
      <c r="C621" s="5"/>
      <c r="D621" s="5"/>
      <c r="E621" s="5"/>
      <c r="F621" s="5"/>
      <c r="G621" s="5"/>
      <c r="H621" s="5"/>
      <c r="I621" s="189" t="s">
        <v>91</v>
      </c>
      <c r="J621" s="189"/>
      <c r="K621" s="189"/>
      <c r="L621" s="189"/>
      <c r="M621" s="189"/>
      <c r="N621" s="189"/>
      <c r="O621" s="189"/>
      <c r="P621" s="189"/>
      <c r="Q621" s="189"/>
      <c r="R621" s="189"/>
      <c r="S621" s="190" t="s">
        <v>863</v>
      </c>
      <c r="T621" s="190"/>
      <c r="U621" s="190"/>
      <c r="V621" s="4" t="s">
        <v>485</v>
      </c>
      <c r="W621" s="190" t="s">
        <v>540</v>
      </c>
      <c r="X621" s="190"/>
      <c r="Y621" s="190" t="s">
        <v>92</v>
      </c>
      <c r="Z621" s="190"/>
      <c r="AA621" s="191">
        <v>2632.26</v>
      </c>
      <c r="AB621" s="191"/>
      <c r="AC621" s="191"/>
      <c r="AD621" s="191">
        <v>2632.26</v>
      </c>
      <c r="AE621" s="191"/>
      <c r="AF621" s="192">
        <v>100</v>
      </c>
      <c r="AG621" s="192"/>
      <c r="AH621" s="192"/>
    </row>
    <row r="622" spans="2:34" ht="23.25" customHeight="1" x14ac:dyDescent="0.25">
      <c r="B622" s="5"/>
      <c r="C622" s="5"/>
      <c r="D622" s="5"/>
      <c r="E622" s="5"/>
      <c r="F622" s="5"/>
      <c r="G622" s="5"/>
      <c r="H622" s="5"/>
      <c r="I622" s="6"/>
      <c r="J622" s="189" t="s">
        <v>93</v>
      </c>
      <c r="K622" s="189"/>
      <c r="L622" s="189"/>
      <c r="M622" s="189"/>
      <c r="N622" s="189"/>
      <c r="O622" s="189"/>
      <c r="P622" s="189"/>
      <c r="Q622" s="189"/>
      <c r="R622" s="189"/>
      <c r="S622" s="190" t="s">
        <v>863</v>
      </c>
      <c r="T622" s="190"/>
      <c r="U622" s="190"/>
      <c r="V622" s="4" t="s">
        <v>485</v>
      </c>
      <c r="W622" s="190" t="s">
        <v>540</v>
      </c>
      <c r="X622" s="190"/>
      <c r="Y622" s="190" t="s">
        <v>94</v>
      </c>
      <c r="Z622" s="190"/>
      <c r="AA622" s="191">
        <v>2632.26</v>
      </c>
      <c r="AB622" s="191"/>
      <c r="AC622" s="191"/>
      <c r="AD622" s="191">
        <v>2632.26</v>
      </c>
      <c r="AE622" s="191"/>
      <c r="AF622" s="192">
        <v>100</v>
      </c>
      <c r="AG622" s="192"/>
      <c r="AH622" s="192"/>
    </row>
    <row r="623" spans="2:34" ht="15" customHeight="1" x14ac:dyDescent="0.25">
      <c r="B623" s="5"/>
      <c r="C623" s="5"/>
      <c r="D623" s="5"/>
      <c r="E623" s="5"/>
      <c r="F623" s="5"/>
      <c r="G623" s="5"/>
      <c r="H623" s="5"/>
      <c r="I623" s="189" t="s">
        <v>33</v>
      </c>
      <c r="J623" s="189"/>
      <c r="K623" s="189"/>
      <c r="L623" s="189"/>
      <c r="M623" s="189"/>
      <c r="N623" s="189"/>
      <c r="O623" s="189"/>
      <c r="P623" s="189"/>
      <c r="Q623" s="189"/>
      <c r="R623" s="189"/>
      <c r="S623" s="190" t="s">
        <v>863</v>
      </c>
      <c r="T623" s="190"/>
      <c r="U623" s="190"/>
      <c r="V623" s="4" t="s">
        <v>485</v>
      </c>
      <c r="W623" s="190" t="s">
        <v>540</v>
      </c>
      <c r="X623" s="190"/>
      <c r="Y623" s="190" t="s">
        <v>34</v>
      </c>
      <c r="Z623" s="190"/>
      <c r="AA623" s="191">
        <v>9851303</v>
      </c>
      <c r="AB623" s="191"/>
      <c r="AC623" s="191"/>
      <c r="AD623" s="191">
        <v>9851303</v>
      </c>
      <c r="AE623" s="191"/>
      <c r="AF623" s="192">
        <v>100</v>
      </c>
      <c r="AG623" s="192"/>
      <c r="AH623" s="192"/>
    </row>
    <row r="624" spans="2:34" ht="15" customHeight="1" x14ac:dyDescent="0.25">
      <c r="B624" s="5"/>
      <c r="C624" s="5"/>
      <c r="D624" s="5"/>
      <c r="E624" s="5"/>
      <c r="F624" s="5"/>
      <c r="G624" s="5"/>
      <c r="H624" s="5"/>
      <c r="I624" s="6"/>
      <c r="J624" s="189" t="s">
        <v>168</v>
      </c>
      <c r="K624" s="189"/>
      <c r="L624" s="189"/>
      <c r="M624" s="189"/>
      <c r="N624" s="189"/>
      <c r="O624" s="189"/>
      <c r="P624" s="189"/>
      <c r="Q624" s="189"/>
      <c r="R624" s="189"/>
      <c r="S624" s="190" t="s">
        <v>863</v>
      </c>
      <c r="T624" s="190"/>
      <c r="U624" s="190"/>
      <c r="V624" s="4" t="s">
        <v>485</v>
      </c>
      <c r="W624" s="190" t="s">
        <v>540</v>
      </c>
      <c r="X624" s="190"/>
      <c r="Y624" s="190" t="s">
        <v>169</v>
      </c>
      <c r="Z624" s="190"/>
      <c r="AA624" s="191">
        <v>10000</v>
      </c>
      <c r="AB624" s="191"/>
      <c r="AC624" s="191"/>
      <c r="AD624" s="191">
        <v>10000</v>
      </c>
      <c r="AE624" s="191"/>
      <c r="AF624" s="192">
        <v>100</v>
      </c>
      <c r="AG624" s="192"/>
      <c r="AH624" s="192"/>
    </row>
    <row r="625" spans="2:34" ht="15" customHeight="1" x14ac:dyDescent="0.25">
      <c r="B625" s="5"/>
      <c r="C625" s="5"/>
      <c r="D625" s="5"/>
      <c r="E625" s="5"/>
      <c r="F625" s="5"/>
      <c r="G625" s="5"/>
      <c r="H625" s="5"/>
      <c r="I625" s="6"/>
      <c r="J625" s="189" t="s">
        <v>35</v>
      </c>
      <c r="K625" s="189"/>
      <c r="L625" s="189"/>
      <c r="M625" s="189"/>
      <c r="N625" s="189"/>
      <c r="O625" s="189"/>
      <c r="P625" s="189"/>
      <c r="Q625" s="189"/>
      <c r="R625" s="189"/>
      <c r="S625" s="190" t="s">
        <v>863</v>
      </c>
      <c r="T625" s="190"/>
      <c r="U625" s="190"/>
      <c r="V625" s="4" t="s">
        <v>485</v>
      </c>
      <c r="W625" s="190" t="s">
        <v>540</v>
      </c>
      <c r="X625" s="190"/>
      <c r="Y625" s="190" t="s">
        <v>36</v>
      </c>
      <c r="Z625" s="190"/>
      <c r="AA625" s="191">
        <v>9841303</v>
      </c>
      <c r="AB625" s="191"/>
      <c r="AC625" s="191"/>
      <c r="AD625" s="191">
        <v>9841303</v>
      </c>
      <c r="AE625" s="191"/>
      <c r="AF625" s="192">
        <v>100</v>
      </c>
      <c r="AG625" s="192"/>
      <c r="AH625" s="192"/>
    </row>
    <row r="626" spans="2:34" ht="15" customHeight="1" x14ac:dyDescent="0.25">
      <c r="B626" s="5"/>
      <c r="C626" s="5"/>
      <c r="D626" s="5"/>
      <c r="E626" s="6"/>
      <c r="F626" s="189" t="s">
        <v>113</v>
      </c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90" t="s">
        <v>863</v>
      </c>
      <c r="T626" s="190"/>
      <c r="U626" s="190"/>
      <c r="V626" s="4" t="s">
        <v>485</v>
      </c>
      <c r="W626" s="190" t="s">
        <v>114</v>
      </c>
      <c r="X626" s="190"/>
      <c r="Y626" s="190"/>
      <c r="Z626" s="190"/>
      <c r="AA626" s="191">
        <v>982786.47</v>
      </c>
      <c r="AB626" s="191"/>
      <c r="AC626" s="191"/>
      <c r="AD626" s="191">
        <v>982786.47</v>
      </c>
      <c r="AE626" s="191"/>
      <c r="AF626" s="192">
        <v>100</v>
      </c>
      <c r="AG626" s="192"/>
      <c r="AH626" s="192"/>
    </row>
    <row r="627" spans="2:34" ht="15" customHeight="1" x14ac:dyDescent="0.25">
      <c r="B627" s="5"/>
      <c r="C627" s="5"/>
      <c r="D627" s="5"/>
      <c r="E627" s="5"/>
      <c r="F627" s="5"/>
      <c r="G627" s="5"/>
      <c r="H627" s="189" t="s">
        <v>213</v>
      </c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90" t="s">
        <v>863</v>
      </c>
      <c r="T627" s="190"/>
      <c r="U627" s="190"/>
      <c r="V627" s="4" t="s">
        <v>485</v>
      </c>
      <c r="W627" s="190" t="s">
        <v>214</v>
      </c>
      <c r="X627" s="190"/>
      <c r="Y627" s="190"/>
      <c r="Z627" s="190"/>
      <c r="AA627" s="191">
        <v>982786.47</v>
      </c>
      <c r="AB627" s="191"/>
      <c r="AC627" s="191"/>
      <c r="AD627" s="191">
        <v>982786.47</v>
      </c>
      <c r="AE627" s="191"/>
      <c r="AF627" s="192">
        <v>100</v>
      </c>
      <c r="AG627" s="192"/>
      <c r="AH627" s="192"/>
    </row>
    <row r="628" spans="2:34" ht="23.25" customHeight="1" x14ac:dyDescent="0.25">
      <c r="B628" s="5"/>
      <c r="C628" s="5"/>
      <c r="D628" s="5"/>
      <c r="E628" s="5"/>
      <c r="F628" s="5"/>
      <c r="G628" s="5"/>
      <c r="H628" s="5"/>
      <c r="I628" s="189" t="s">
        <v>29</v>
      </c>
      <c r="J628" s="189"/>
      <c r="K628" s="189"/>
      <c r="L628" s="189"/>
      <c r="M628" s="189"/>
      <c r="N628" s="189"/>
      <c r="O628" s="189"/>
      <c r="P628" s="189"/>
      <c r="Q628" s="189"/>
      <c r="R628" s="189"/>
      <c r="S628" s="190" t="s">
        <v>863</v>
      </c>
      <c r="T628" s="190"/>
      <c r="U628" s="190"/>
      <c r="V628" s="4" t="s">
        <v>485</v>
      </c>
      <c r="W628" s="190" t="s">
        <v>214</v>
      </c>
      <c r="X628" s="190"/>
      <c r="Y628" s="190" t="s">
        <v>30</v>
      </c>
      <c r="Z628" s="190"/>
      <c r="AA628" s="191">
        <v>640440.07999999996</v>
      </c>
      <c r="AB628" s="191"/>
      <c r="AC628" s="191"/>
      <c r="AD628" s="191">
        <v>640440.07999999996</v>
      </c>
      <c r="AE628" s="191"/>
      <c r="AF628" s="192">
        <v>100</v>
      </c>
      <c r="AG628" s="192"/>
      <c r="AH628" s="192"/>
    </row>
    <row r="629" spans="2:34" ht="23.25" customHeight="1" x14ac:dyDescent="0.25">
      <c r="B629" s="5"/>
      <c r="C629" s="5"/>
      <c r="D629" s="5"/>
      <c r="E629" s="5"/>
      <c r="F629" s="5"/>
      <c r="G629" s="5"/>
      <c r="H629" s="5"/>
      <c r="I629" s="6"/>
      <c r="J629" s="189" t="s">
        <v>31</v>
      </c>
      <c r="K629" s="189"/>
      <c r="L629" s="189"/>
      <c r="M629" s="189"/>
      <c r="N629" s="189"/>
      <c r="O629" s="189"/>
      <c r="P629" s="189"/>
      <c r="Q629" s="189"/>
      <c r="R629" s="189"/>
      <c r="S629" s="190" t="s">
        <v>863</v>
      </c>
      <c r="T629" s="190"/>
      <c r="U629" s="190"/>
      <c r="V629" s="4" t="s">
        <v>485</v>
      </c>
      <c r="W629" s="190" t="s">
        <v>214</v>
      </c>
      <c r="X629" s="190"/>
      <c r="Y629" s="190" t="s">
        <v>32</v>
      </c>
      <c r="Z629" s="190"/>
      <c r="AA629" s="191">
        <v>640440.07999999996</v>
      </c>
      <c r="AB629" s="191"/>
      <c r="AC629" s="191"/>
      <c r="AD629" s="191">
        <v>640440.07999999996</v>
      </c>
      <c r="AE629" s="191"/>
      <c r="AF629" s="192">
        <v>100</v>
      </c>
      <c r="AG629" s="192"/>
      <c r="AH629" s="192"/>
    </row>
    <row r="630" spans="2:34" ht="15" customHeight="1" x14ac:dyDescent="0.25">
      <c r="B630" s="5"/>
      <c r="C630" s="5"/>
      <c r="D630" s="5"/>
      <c r="E630" s="5"/>
      <c r="F630" s="5"/>
      <c r="G630" s="5"/>
      <c r="H630" s="5"/>
      <c r="I630" s="189" t="s">
        <v>33</v>
      </c>
      <c r="J630" s="189"/>
      <c r="K630" s="189"/>
      <c r="L630" s="189"/>
      <c r="M630" s="189"/>
      <c r="N630" s="189"/>
      <c r="O630" s="189"/>
      <c r="P630" s="189"/>
      <c r="Q630" s="189"/>
      <c r="R630" s="189"/>
      <c r="S630" s="190" t="s">
        <v>863</v>
      </c>
      <c r="T630" s="190"/>
      <c r="U630" s="190"/>
      <c r="V630" s="4" t="s">
        <v>485</v>
      </c>
      <c r="W630" s="190" t="s">
        <v>214</v>
      </c>
      <c r="X630" s="190"/>
      <c r="Y630" s="190" t="s">
        <v>34</v>
      </c>
      <c r="Z630" s="190"/>
      <c r="AA630" s="191">
        <v>342346.39</v>
      </c>
      <c r="AB630" s="191"/>
      <c r="AC630" s="191"/>
      <c r="AD630" s="191">
        <v>342346.39</v>
      </c>
      <c r="AE630" s="191"/>
      <c r="AF630" s="192">
        <v>100</v>
      </c>
      <c r="AG630" s="192"/>
      <c r="AH630" s="192"/>
    </row>
    <row r="631" spans="2:34" ht="15" customHeight="1" x14ac:dyDescent="0.25">
      <c r="B631" s="5"/>
      <c r="C631" s="5"/>
      <c r="D631" s="5"/>
      <c r="E631" s="5"/>
      <c r="F631" s="5"/>
      <c r="G631" s="5"/>
      <c r="H631" s="5"/>
      <c r="I631" s="6"/>
      <c r="J631" s="189" t="s">
        <v>168</v>
      </c>
      <c r="K631" s="189"/>
      <c r="L631" s="189"/>
      <c r="M631" s="189"/>
      <c r="N631" s="189"/>
      <c r="O631" s="189"/>
      <c r="P631" s="189"/>
      <c r="Q631" s="189"/>
      <c r="R631" s="189"/>
      <c r="S631" s="190" t="s">
        <v>863</v>
      </c>
      <c r="T631" s="190"/>
      <c r="U631" s="190"/>
      <c r="V631" s="4" t="s">
        <v>485</v>
      </c>
      <c r="W631" s="190" t="s">
        <v>214</v>
      </c>
      <c r="X631" s="190"/>
      <c r="Y631" s="190" t="s">
        <v>169</v>
      </c>
      <c r="Z631" s="190"/>
      <c r="AA631" s="191">
        <v>342346.39</v>
      </c>
      <c r="AB631" s="191"/>
      <c r="AC631" s="191"/>
      <c r="AD631" s="191">
        <v>342346.39</v>
      </c>
      <c r="AE631" s="191"/>
      <c r="AF631" s="192">
        <v>100</v>
      </c>
      <c r="AG631" s="192"/>
      <c r="AH631" s="192"/>
    </row>
    <row r="632" spans="2:34" ht="15" customHeight="1" x14ac:dyDescent="0.25">
      <c r="B632" s="5"/>
      <c r="C632" s="189" t="s">
        <v>541</v>
      </c>
      <c r="D632" s="189"/>
      <c r="E632" s="189"/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90" t="s">
        <v>863</v>
      </c>
      <c r="T632" s="190"/>
      <c r="U632" s="190"/>
      <c r="V632" s="4" t="s">
        <v>542</v>
      </c>
      <c r="W632" s="190"/>
      <c r="X632" s="190"/>
      <c r="Y632" s="190"/>
      <c r="Z632" s="190"/>
      <c r="AA632" s="191">
        <v>395887274.91000003</v>
      </c>
      <c r="AB632" s="191"/>
      <c r="AC632" s="191"/>
      <c r="AD632" s="191">
        <v>394910307.12</v>
      </c>
      <c r="AE632" s="191"/>
      <c r="AF632" s="192">
        <v>99.753220714097949</v>
      </c>
      <c r="AG632" s="192"/>
      <c r="AH632" s="192"/>
    </row>
    <row r="633" spans="2:34" ht="15" customHeight="1" x14ac:dyDescent="0.25">
      <c r="B633" s="5"/>
      <c r="C633" s="5"/>
      <c r="D633" s="189" t="s">
        <v>543</v>
      </c>
      <c r="E633" s="189"/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90" t="s">
        <v>863</v>
      </c>
      <c r="T633" s="190"/>
      <c r="U633" s="190"/>
      <c r="V633" s="4" t="s">
        <v>544</v>
      </c>
      <c r="W633" s="190"/>
      <c r="X633" s="190"/>
      <c r="Y633" s="190"/>
      <c r="Z633" s="190"/>
      <c r="AA633" s="191">
        <v>395887274.91000003</v>
      </c>
      <c r="AB633" s="191"/>
      <c r="AC633" s="191"/>
      <c r="AD633" s="191">
        <v>394910307.12</v>
      </c>
      <c r="AE633" s="191"/>
      <c r="AF633" s="192">
        <v>99.753220714097949</v>
      </c>
      <c r="AG633" s="192"/>
      <c r="AH633" s="192"/>
    </row>
    <row r="634" spans="2:34" ht="15" customHeight="1" x14ac:dyDescent="0.25">
      <c r="B634" s="5"/>
      <c r="C634" s="5"/>
      <c r="D634" s="5"/>
      <c r="E634" s="6"/>
      <c r="F634" s="189" t="s">
        <v>545</v>
      </c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90" t="s">
        <v>863</v>
      </c>
      <c r="T634" s="190"/>
      <c r="U634" s="190"/>
      <c r="V634" s="4" t="s">
        <v>544</v>
      </c>
      <c r="W634" s="190" t="s">
        <v>546</v>
      </c>
      <c r="X634" s="190"/>
      <c r="Y634" s="190"/>
      <c r="Z634" s="190"/>
      <c r="AA634" s="191">
        <v>395887274.91000003</v>
      </c>
      <c r="AB634" s="191"/>
      <c r="AC634" s="191"/>
      <c r="AD634" s="191">
        <v>394910307.12</v>
      </c>
      <c r="AE634" s="191"/>
      <c r="AF634" s="192">
        <v>99.753220714097949</v>
      </c>
      <c r="AG634" s="192"/>
      <c r="AH634" s="192"/>
    </row>
    <row r="635" spans="2:34" ht="15" customHeight="1" x14ac:dyDescent="0.25">
      <c r="B635" s="5"/>
      <c r="C635" s="5"/>
      <c r="D635" s="5"/>
      <c r="E635" s="6"/>
      <c r="F635" s="189" t="s">
        <v>547</v>
      </c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Q635" s="189"/>
      <c r="R635" s="189"/>
      <c r="S635" s="190" t="s">
        <v>863</v>
      </c>
      <c r="T635" s="190"/>
      <c r="U635" s="190"/>
      <c r="V635" s="4" t="s">
        <v>544</v>
      </c>
      <c r="W635" s="190" t="s">
        <v>548</v>
      </c>
      <c r="X635" s="190"/>
      <c r="Y635" s="190"/>
      <c r="Z635" s="190"/>
      <c r="AA635" s="191">
        <v>2596320</v>
      </c>
      <c r="AB635" s="191"/>
      <c r="AC635" s="191"/>
      <c r="AD635" s="191">
        <v>2393756.66</v>
      </c>
      <c r="AE635" s="191"/>
      <c r="AF635" s="192">
        <v>92.198059561225122</v>
      </c>
      <c r="AG635" s="192"/>
      <c r="AH635" s="192"/>
    </row>
    <row r="636" spans="2:34" ht="23.25" customHeight="1" x14ac:dyDescent="0.25">
      <c r="B636" s="5"/>
      <c r="C636" s="5"/>
      <c r="D636" s="5"/>
      <c r="E636" s="6"/>
      <c r="F636" s="6"/>
      <c r="G636" s="6"/>
      <c r="H636" s="189" t="s">
        <v>549</v>
      </c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90" t="s">
        <v>863</v>
      </c>
      <c r="T636" s="190"/>
      <c r="U636" s="190"/>
      <c r="V636" s="4" t="s">
        <v>544</v>
      </c>
      <c r="W636" s="190" t="s">
        <v>550</v>
      </c>
      <c r="X636" s="190"/>
      <c r="Y636" s="190"/>
      <c r="Z636" s="190"/>
      <c r="AA636" s="191">
        <v>1024320</v>
      </c>
      <c r="AB636" s="191"/>
      <c r="AC636" s="191"/>
      <c r="AD636" s="191">
        <v>822666.66</v>
      </c>
      <c r="AE636" s="191"/>
      <c r="AF636" s="192">
        <v>80.313443064667283</v>
      </c>
      <c r="AG636" s="192"/>
      <c r="AH636" s="192"/>
    </row>
    <row r="637" spans="2:34" ht="23.25" customHeight="1" x14ac:dyDescent="0.25">
      <c r="B637" s="5"/>
      <c r="C637" s="5"/>
      <c r="D637" s="5"/>
      <c r="E637" s="5"/>
      <c r="F637" s="5"/>
      <c r="G637" s="5"/>
      <c r="H637" s="189" t="s">
        <v>551</v>
      </c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90" t="s">
        <v>863</v>
      </c>
      <c r="T637" s="190"/>
      <c r="U637" s="190"/>
      <c r="V637" s="4" t="s">
        <v>544</v>
      </c>
      <c r="W637" s="190" t="s">
        <v>552</v>
      </c>
      <c r="X637" s="190"/>
      <c r="Y637" s="190"/>
      <c r="Z637" s="190"/>
      <c r="AA637" s="191">
        <v>1024320</v>
      </c>
      <c r="AB637" s="191"/>
      <c r="AC637" s="191"/>
      <c r="AD637" s="191">
        <v>822666.66</v>
      </c>
      <c r="AE637" s="191"/>
      <c r="AF637" s="192">
        <v>80.313443064667283</v>
      </c>
      <c r="AG637" s="192"/>
      <c r="AH637" s="192"/>
    </row>
    <row r="638" spans="2:34" ht="23.25" customHeight="1" x14ac:dyDescent="0.25">
      <c r="B638" s="5"/>
      <c r="C638" s="5"/>
      <c r="D638" s="5"/>
      <c r="E638" s="5"/>
      <c r="F638" s="5"/>
      <c r="G638" s="5"/>
      <c r="H638" s="5"/>
      <c r="I638" s="189" t="s">
        <v>29</v>
      </c>
      <c r="J638" s="189"/>
      <c r="K638" s="189"/>
      <c r="L638" s="189"/>
      <c r="M638" s="189"/>
      <c r="N638" s="189"/>
      <c r="O638" s="189"/>
      <c r="P638" s="189"/>
      <c r="Q638" s="189"/>
      <c r="R638" s="189"/>
      <c r="S638" s="190" t="s">
        <v>863</v>
      </c>
      <c r="T638" s="190"/>
      <c r="U638" s="190"/>
      <c r="V638" s="4" t="s">
        <v>544</v>
      </c>
      <c r="W638" s="190" t="s">
        <v>552</v>
      </c>
      <c r="X638" s="190"/>
      <c r="Y638" s="190" t="s">
        <v>30</v>
      </c>
      <c r="Z638" s="190"/>
      <c r="AA638" s="191">
        <v>1024320</v>
      </c>
      <c r="AB638" s="191"/>
      <c r="AC638" s="191"/>
      <c r="AD638" s="191">
        <v>822666.66</v>
      </c>
      <c r="AE638" s="191"/>
      <c r="AF638" s="192">
        <v>80.313443064667283</v>
      </c>
      <c r="AG638" s="192"/>
      <c r="AH638" s="192"/>
    </row>
    <row r="639" spans="2:34" ht="23.25" customHeight="1" x14ac:dyDescent="0.25">
      <c r="B639" s="5"/>
      <c r="C639" s="5"/>
      <c r="D639" s="5"/>
      <c r="E639" s="5"/>
      <c r="F639" s="5"/>
      <c r="G639" s="5"/>
      <c r="H639" s="5"/>
      <c r="I639" s="6"/>
      <c r="J639" s="189" t="s">
        <v>31</v>
      </c>
      <c r="K639" s="189"/>
      <c r="L639" s="189"/>
      <c r="M639" s="189"/>
      <c r="N639" s="189"/>
      <c r="O639" s="189"/>
      <c r="P639" s="189"/>
      <c r="Q639" s="189"/>
      <c r="R639" s="189"/>
      <c r="S639" s="190" t="s">
        <v>863</v>
      </c>
      <c r="T639" s="190"/>
      <c r="U639" s="190"/>
      <c r="V639" s="4" t="s">
        <v>544</v>
      </c>
      <c r="W639" s="190" t="s">
        <v>552</v>
      </c>
      <c r="X639" s="190"/>
      <c r="Y639" s="190" t="s">
        <v>32</v>
      </c>
      <c r="Z639" s="190"/>
      <c r="AA639" s="191">
        <v>1024320</v>
      </c>
      <c r="AB639" s="191"/>
      <c r="AC639" s="191"/>
      <c r="AD639" s="191">
        <v>822666.66</v>
      </c>
      <c r="AE639" s="191"/>
      <c r="AF639" s="192">
        <v>80.313443064667283</v>
      </c>
      <c r="AG639" s="192"/>
      <c r="AH639" s="192"/>
    </row>
    <row r="640" spans="2:34" ht="23.25" customHeight="1" x14ac:dyDescent="0.25">
      <c r="B640" s="5"/>
      <c r="C640" s="5"/>
      <c r="D640" s="5"/>
      <c r="E640" s="6"/>
      <c r="F640" s="6"/>
      <c r="G640" s="6"/>
      <c r="H640" s="189" t="s">
        <v>553</v>
      </c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90" t="s">
        <v>863</v>
      </c>
      <c r="T640" s="190"/>
      <c r="U640" s="190"/>
      <c r="V640" s="4" t="s">
        <v>544</v>
      </c>
      <c r="W640" s="190" t="s">
        <v>554</v>
      </c>
      <c r="X640" s="190"/>
      <c r="Y640" s="190"/>
      <c r="Z640" s="190"/>
      <c r="AA640" s="191">
        <v>1572000</v>
      </c>
      <c r="AB640" s="191"/>
      <c r="AC640" s="191"/>
      <c r="AD640" s="191">
        <v>1571090</v>
      </c>
      <c r="AE640" s="191"/>
      <c r="AF640" s="192">
        <v>99.94211195928753</v>
      </c>
      <c r="AG640" s="192"/>
      <c r="AH640" s="192"/>
    </row>
    <row r="641" spans="2:34" ht="23.25" customHeight="1" x14ac:dyDescent="0.25">
      <c r="B641" s="5"/>
      <c r="C641" s="5"/>
      <c r="D641" s="5"/>
      <c r="E641" s="5"/>
      <c r="F641" s="5"/>
      <c r="G641" s="5"/>
      <c r="H641" s="189" t="s">
        <v>551</v>
      </c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90" t="s">
        <v>863</v>
      </c>
      <c r="T641" s="190"/>
      <c r="U641" s="190"/>
      <c r="V641" s="4" t="s">
        <v>544</v>
      </c>
      <c r="W641" s="190" t="s">
        <v>555</v>
      </c>
      <c r="X641" s="190"/>
      <c r="Y641" s="190"/>
      <c r="Z641" s="190"/>
      <c r="AA641" s="191">
        <v>1572000</v>
      </c>
      <c r="AB641" s="191"/>
      <c r="AC641" s="191"/>
      <c r="AD641" s="191">
        <v>1571090</v>
      </c>
      <c r="AE641" s="191"/>
      <c r="AF641" s="192">
        <v>99.94211195928753</v>
      </c>
      <c r="AG641" s="192"/>
      <c r="AH641" s="192"/>
    </row>
    <row r="642" spans="2:34" ht="23.25" customHeight="1" x14ac:dyDescent="0.25">
      <c r="B642" s="5"/>
      <c r="C642" s="5"/>
      <c r="D642" s="5"/>
      <c r="E642" s="5"/>
      <c r="F642" s="5"/>
      <c r="G642" s="5"/>
      <c r="H642" s="5"/>
      <c r="I642" s="189" t="s">
        <v>29</v>
      </c>
      <c r="J642" s="189"/>
      <c r="K642" s="189"/>
      <c r="L642" s="189"/>
      <c r="M642" s="189"/>
      <c r="N642" s="189"/>
      <c r="O642" s="189"/>
      <c r="P642" s="189"/>
      <c r="Q642" s="189"/>
      <c r="R642" s="189"/>
      <c r="S642" s="190" t="s">
        <v>863</v>
      </c>
      <c r="T642" s="190"/>
      <c r="U642" s="190"/>
      <c r="V642" s="4" t="s">
        <v>544</v>
      </c>
      <c r="W642" s="190" t="s">
        <v>555</v>
      </c>
      <c r="X642" s="190"/>
      <c r="Y642" s="190" t="s">
        <v>30</v>
      </c>
      <c r="Z642" s="190"/>
      <c r="AA642" s="191">
        <v>1572000</v>
      </c>
      <c r="AB642" s="191"/>
      <c r="AC642" s="191"/>
      <c r="AD642" s="191">
        <v>1571090</v>
      </c>
      <c r="AE642" s="191"/>
      <c r="AF642" s="192">
        <v>99.94211195928753</v>
      </c>
      <c r="AG642" s="192"/>
      <c r="AH642" s="192"/>
    </row>
    <row r="643" spans="2:34" ht="23.25" customHeight="1" x14ac:dyDescent="0.25">
      <c r="B643" s="5"/>
      <c r="C643" s="5"/>
      <c r="D643" s="5"/>
      <c r="E643" s="5"/>
      <c r="F643" s="5"/>
      <c r="G643" s="5"/>
      <c r="H643" s="5"/>
      <c r="I643" s="6"/>
      <c r="J643" s="189" t="s">
        <v>31</v>
      </c>
      <c r="K643" s="189"/>
      <c r="L643" s="189"/>
      <c r="M643" s="189"/>
      <c r="N643" s="189"/>
      <c r="O643" s="189"/>
      <c r="P643" s="189"/>
      <c r="Q643" s="189"/>
      <c r="R643" s="189"/>
      <c r="S643" s="190" t="s">
        <v>863</v>
      </c>
      <c r="T643" s="190"/>
      <c r="U643" s="190"/>
      <c r="V643" s="4" t="s">
        <v>544</v>
      </c>
      <c r="W643" s="190" t="s">
        <v>555</v>
      </c>
      <c r="X643" s="190"/>
      <c r="Y643" s="190" t="s">
        <v>32</v>
      </c>
      <c r="Z643" s="190"/>
      <c r="AA643" s="191">
        <v>1572000</v>
      </c>
      <c r="AB643" s="191"/>
      <c r="AC643" s="191"/>
      <c r="AD643" s="191">
        <v>1571090</v>
      </c>
      <c r="AE643" s="191"/>
      <c r="AF643" s="192">
        <v>99.94211195928753</v>
      </c>
      <c r="AG643" s="192"/>
      <c r="AH643" s="192"/>
    </row>
    <row r="644" spans="2:34" ht="15" customHeight="1" x14ac:dyDescent="0.25">
      <c r="B644" s="5"/>
      <c r="C644" s="5"/>
      <c r="D644" s="5"/>
      <c r="E644" s="6"/>
      <c r="F644" s="189" t="s">
        <v>556</v>
      </c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90" t="s">
        <v>863</v>
      </c>
      <c r="T644" s="190"/>
      <c r="U644" s="190"/>
      <c r="V644" s="4" t="s">
        <v>544</v>
      </c>
      <c r="W644" s="190" t="s">
        <v>557</v>
      </c>
      <c r="X644" s="190"/>
      <c r="Y644" s="190"/>
      <c r="Z644" s="190"/>
      <c r="AA644" s="191">
        <v>910000</v>
      </c>
      <c r="AB644" s="191"/>
      <c r="AC644" s="191"/>
      <c r="AD644" s="191">
        <v>909600</v>
      </c>
      <c r="AE644" s="191"/>
      <c r="AF644" s="192">
        <v>99.956043956043956</v>
      </c>
      <c r="AG644" s="192"/>
      <c r="AH644" s="192"/>
    </row>
    <row r="645" spans="2:34" ht="23.25" customHeight="1" x14ac:dyDescent="0.25">
      <c r="B645" s="5"/>
      <c r="C645" s="5"/>
      <c r="D645" s="5"/>
      <c r="E645" s="6"/>
      <c r="F645" s="6"/>
      <c r="G645" s="6"/>
      <c r="H645" s="189" t="s">
        <v>558</v>
      </c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90" t="s">
        <v>863</v>
      </c>
      <c r="T645" s="190"/>
      <c r="U645" s="190"/>
      <c r="V645" s="4" t="s">
        <v>544</v>
      </c>
      <c r="W645" s="190" t="s">
        <v>559</v>
      </c>
      <c r="X645" s="190"/>
      <c r="Y645" s="190"/>
      <c r="Z645" s="190"/>
      <c r="AA645" s="191">
        <v>910000</v>
      </c>
      <c r="AB645" s="191"/>
      <c r="AC645" s="191"/>
      <c r="AD645" s="191">
        <v>909600</v>
      </c>
      <c r="AE645" s="191"/>
      <c r="AF645" s="192">
        <v>99.956043956043956</v>
      </c>
      <c r="AG645" s="192"/>
      <c r="AH645" s="192"/>
    </row>
    <row r="646" spans="2:34" ht="45.75" customHeight="1" x14ac:dyDescent="0.25">
      <c r="B646" s="5"/>
      <c r="C646" s="5"/>
      <c r="D646" s="5"/>
      <c r="E646" s="5"/>
      <c r="F646" s="5"/>
      <c r="G646" s="5"/>
      <c r="H646" s="189" t="s">
        <v>560</v>
      </c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90" t="s">
        <v>863</v>
      </c>
      <c r="T646" s="190"/>
      <c r="U646" s="190"/>
      <c r="V646" s="4" t="s">
        <v>544</v>
      </c>
      <c r="W646" s="190" t="s">
        <v>561</v>
      </c>
      <c r="X646" s="190"/>
      <c r="Y646" s="190"/>
      <c r="Z646" s="190"/>
      <c r="AA646" s="191">
        <v>910000</v>
      </c>
      <c r="AB646" s="191"/>
      <c r="AC646" s="191"/>
      <c r="AD646" s="191">
        <v>909600</v>
      </c>
      <c r="AE646" s="191"/>
      <c r="AF646" s="192">
        <v>99.956043956043956</v>
      </c>
      <c r="AG646" s="192"/>
      <c r="AH646" s="192"/>
    </row>
    <row r="647" spans="2:34" ht="23.25" customHeight="1" x14ac:dyDescent="0.25">
      <c r="B647" s="5"/>
      <c r="C647" s="5"/>
      <c r="D647" s="5"/>
      <c r="E647" s="5"/>
      <c r="F647" s="5"/>
      <c r="G647" s="5"/>
      <c r="H647" s="5"/>
      <c r="I647" s="189" t="s">
        <v>29</v>
      </c>
      <c r="J647" s="189"/>
      <c r="K647" s="189"/>
      <c r="L647" s="189"/>
      <c r="M647" s="189"/>
      <c r="N647" s="189"/>
      <c r="O647" s="189"/>
      <c r="P647" s="189"/>
      <c r="Q647" s="189"/>
      <c r="R647" s="189"/>
      <c r="S647" s="190" t="s">
        <v>863</v>
      </c>
      <c r="T647" s="190"/>
      <c r="U647" s="190"/>
      <c r="V647" s="4" t="s">
        <v>544</v>
      </c>
      <c r="W647" s="190" t="s">
        <v>561</v>
      </c>
      <c r="X647" s="190"/>
      <c r="Y647" s="190" t="s">
        <v>30</v>
      </c>
      <c r="Z647" s="190"/>
      <c r="AA647" s="191">
        <v>910000</v>
      </c>
      <c r="AB647" s="191"/>
      <c r="AC647" s="191"/>
      <c r="AD647" s="191">
        <v>909600</v>
      </c>
      <c r="AE647" s="191"/>
      <c r="AF647" s="192">
        <v>99.956043956043956</v>
      </c>
      <c r="AG647" s="192"/>
      <c r="AH647" s="192"/>
    </row>
    <row r="648" spans="2:34" ht="23.25" customHeight="1" x14ac:dyDescent="0.25">
      <c r="B648" s="5"/>
      <c r="C648" s="5"/>
      <c r="D648" s="5"/>
      <c r="E648" s="5"/>
      <c r="F648" s="5"/>
      <c r="G648" s="5"/>
      <c r="H648" s="5"/>
      <c r="I648" s="6"/>
      <c r="J648" s="189" t="s">
        <v>31</v>
      </c>
      <c r="K648" s="189"/>
      <c r="L648" s="189"/>
      <c r="M648" s="189"/>
      <c r="N648" s="189"/>
      <c r="O648" s="189"/>
      <c r="P648" s="189"/>
      <c r="Q648" s="189"/>
      <c r="R648" s="189"/>
      <c r="S648" s="190" t="s">
        <v>863</v>
      </c>
      <c r="T648" s="190"/>
      <c r="U648" s="190"/>
      <c r="V648" s="4" t="s">
        <v>544</v>
      </c>
      <c r="W648" s="190" t="s">
        <v>561</v>
      </c>
      <c r="X648" s="190"/>
      <c r="Y648" s="190" t="s">
        <v>32</v>
      </c>
      <c r="Z648" s="190"/>
      <c r="AA648" s="191">
        <v>910000</v>
      </c>
      <c r="AB648" s="191"/>
      <c r="AC648" s="191"/>
      <c r="AD648" s="191">
        <v>909600</v>
      </c>
      <c r="AE648" s="191"/>
      <c r="AF648" s="192">
        <v>99.956043956043956</v>
      </c>
      <c r="AG648" s="192"/>
      <c r="AH648" s="192"/>
    </row>
    <row r="649" spans="2:34" ht="23.25" customHeight="1" x14ac:dyDescent="0.25">
      <c r="B649" s="5"/>
      <c r="C649" s="5"/>
      <c r="D649" s="5"/>
      <c r="E649" s="6"/>
      <c r="F649" s="189" t="s">
        <v>562</v>
      </c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90" t="s">
        <v>863</v>
      </c>
      <c r="T649" s="190"/>
      <c r="U649" s="190"/>
      <c r="V649" s="4" t="s">
        <v>544</v>
      </c>
      <c r="W649" s="190" t="s">
        <v>563</v>
      </c>
      <c r="X649" s="190"/>
      <c r="Y649" s="190"/>
      <c r="Z649" s="190"/>
      <c r="AA649" s="191">
        <v>392380954.91000003</v>
      </c>
      <c r="AB649" s="191"/>
      <c r="AC649" s="191"/>
      <c r="AD649" s="191">
        <v>391606950.45999998</v>
      </c>
      <c r="AE649" s="191"/>
      <c r="AF649" s="192">
        <v>99.802741585616047</v>
      </c>
      <c r="AG649" s="192"/>
      <c r="AH649" s="192"/>
    </row>
    <row r="650" spans="2:34" ht="23.25" customHeight="1" x14ac:dyDescent="0.25">
      <c r="B650" s="5"/>
      <c r="C650" s="5"/>
      <c r="D650" s="5"/>
      <c r="E650" s="6"/>
      <c r="F650" s="6"/>
      <c r="G650" s="6"/>
      <c r="H650" s="189" t="s">
        <v>564</v>
      </c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90" t="s">
        <v>863</v>
      </c>
      <c r="T650" s="190"/>
      <c r="U650" s="190"/>
      <c r="V650" s="4" t="s">
        <v>544</v>
      </c>
      <c r="W650" s="190" t="s">
        <v>565</v>
      </c>
      <c r="X650" s="190"/>
      <c r="Y650" s="190"/>
      <c r="Z650" s="190"/>
      <c r="AA650" s="191">
        <v>5000000</v>
      </c>
      <c r="AB650" s="191"/>
      <c r="AC650" s="191"/>
      <c r="AD650" s="191">
        <v>4226870</v>
      </c>
      <c r="AE650" s="191"/>
      <c r="AF650" s="192">
        <v>84.537399999999991</v>
      </c>
      <c r="AG650" s="192"/>
      <c r="AH650" s="192"/>
    </row>
    <row r="651" spans="2:34" ht="23.25" customHeight="1" x14ac:dyDescent="0.25">
      <c r="B651" s="5"/>
      <c r="C651" s="5"/>
      <c r="D651" s="5"/>
      <c r="E651" s="5"/>
      <c r="F651" s="5"/>
      <c r="G651" s="5"/>
      <c r="H651" s="189" t="s">
        <v>566</v>
      </c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90" t="s">
        <v>863</v>
      </c>
      <c r="T651" s="190"/>
      <c r="U651" s="190"/>
      <c r="V651" s="4" t="s">
        <v>544</v>
      </c>
      <c r="W651" s="190" t="s">
        <v>567</v>
      </c>
      <c r="X651" s="190"/>
      <c r="Y651" s="190"/>
      <c r="Z651" s="190"/>
      <c r="AA651" s="191">
        <v>5000000</v>
      </c>
      <c r="AB651" s="191"/>
      <c r="AC651" s="191"/>
      <c r="AD651" s="191">
        <v>4226870</v>
      </c>
      <c r="AE651" s="191"/>
      <c r="AF651" s="192">
        <v>84.537399999999991</v>
      </c>
      <c r="AG651" s="192"/>
      <c r="AH651" s="192"/>
    </row>
    <row r="652" spans="2:34" ht="23.25" customHeight="1" x14ac:dyDescent="0.25">
      <c r="B652" s="5"/>
      <c r="C652" s="5"/>
      <c r="D652" s="5"/>
      <c r="E652" s="5"/>
      <c r="F652" s="5"/>
      <c r="G652" s="5"/>
      <c r="H652" s="5"/>
      <c r="I652" s="189" t="s">
        <v>29</v>
      </c>
      <c r="J652" s="189"/>
      <c r="K652" s="189"/>
      <c r="L652" s="189"/>
      <c r="M652" s="189"/>
      <c r="N652" s="189"/>
      <c r="O652" s="189"/>
      <c r="P652" s="189"/>
      <c r="Q652" s="189"/>
      <c r="R652" s="189"/>
      <c r="S652" s="190" t="s">
        <v>863</v>
      </c>
      <c r="T652" s="190"/>
      <c r="U652" s="190"/>
      <c r="V652" s="4" t="s">
        <v>544</v>
      </c>
      <c r="W652" s="190" t="s">
        <v>567</v>
      </c>
      <c r="X652" s="190"/>
      <c r="Y652" s="190" t="s">
        <v>30</v>
      </c>
      <c r="Z652" s="190"/>
      <c r="AA652" s="191">
        <v>3800000</v>
      </c>
      <c r="AB652" s="191"/>
      <c r="AC652" s="191"/>
      <c r="AD652" s="191">
        <v>3094000</v>
      </c>
      <c r="AE652" s="191"/>
      <c r="AF652" s="192">
        <v>81.421052631578945</v>
      </c>
      <c r="AG652" s="192"/>
      <c r="AH652" s="192"/>
    </row>
    <row r="653" spans="2:34" ht="23.25" customHeight="1" x14ac:dyDescent="0.25">
      <c r="B653" s="5"/>
      <c r="C653" s="5"/>
      <c r="D653" s="5"/>
      <c r="E653" s="5"/>
      <c r="F653" s="5"/>
      <c r="G653" s="5"/>
      <c r="H653" s="5"/>
      <c r="I653" s="6"/>
      <c r="J653" s="189" t="s">
        <v>31</v>
      </c>
      <c r="K653" s="189"/>
      <c r="L653" s="189"/>
      <c r="M653" s="189"/>
      <c r="N653" s="189"/>
      <c r="O653" s="189"/>
      <c r="P653" s="189"/>
      <c r="Q653" s="189"/>
      <c r="R653" s="189"/>
      <c r="S653" s="190" t="s">
        <v>863</v>
      </c>
      <c r="T653" s="190"/>
      <c r="U653" s="190"/>
      <c r="V653" s="4" t="s">
        <v>544</v>
      </c>
      <c r="W653" s="190" t="s">
        <v>567</v>
      </c>
      <c r="X653" s="190"/>
      <c r="Y653" s="190" t="s">
        <v>32</v>
      </c>
      <c r="Z653" s="190"/>
      <c r="AA653" s="191">
        <v>3800000</v>
      </c>
      <c r="AB653" s="191"/>
      <c r="AC653" s="191"/>
      <c r="AD653" s="191">
        <v>3094000</v>
      </c>
      <c r="AE653" s="191"/>
      <c r="AF653" s="192">
        <v>81.421052631578945</v>
      </c>
      <c r="AG653" s="192"/>
      <c r="AH653" s="192"/>
    </row>
    <row r="654" spans="2:34" ht="23.25" customHeight="1" x14ac:dyDescent="0.25">
      <c r="B654" s="5"/>
      <c r="C654" s="5"/>
      <c r="D654" s="5"/>
      <c r="E654" s="5"/>
      <c r="F654" s="5"/>
      <c r="G654" s="5"/>
      <c r="H654" s="5"/>
      <c r="I654" s="189" t="s">
        <v>149</v>
      </c>
      <c r="J654" s="189"/>
      <c r="K654" s="189"/>
      <c r="L654" s="189"/>
      <c r="M654" s="189"/>
      <c r="N654" s="189"/>
      <c r="O654" s="189"/>
      <c r="P654" s="189"/>
      <c r="Q654" s="189"/>
      <c r="R654" s="189"/>
      <c r="S654" s="190" t="s">
        <v>863</v>
      </c>
      <c r="T654" s="190"/>
      <c r="U654" s="190"/>
      <c r="V654" s="4" t="s">
        <v>544</v>
      </c>
      <c r="W654" s="190" t="s">
        <v>567</v>
      </c>
      <c r="X654" s="190"/>
      <c r="Y654" s="190" t="s">
        <v>150</v>
      </c>
      <c r="Z654" s="190"/>
      <c r="AA654" s="191">
        <v>1200000</v>
      </c>
      <c r="AB654" s="191"/>
      <c r="AC654" s="191"/>
      <c r="AD654" s="191">
        <v>1132870</v>
      </c>
      <c r="AE654" s="191"/>
      <c r="AF654" s="192">
        <v>94.405833333333334</v>
      </c>
      <c r="AG654" s="192"/>
      <c r="AH654" s="192"/>
    </row>
    <row r="655" spans="2:34" ht="15" customHeight="1" x14ac:dyDescent="0.25">
      <c r="B655" s="5"/>
      <c r="C655" s="5"/>
      <c r="D655" s="5"/>
      <c r="E655" s="5"/>
      <c r="F655" s="5"/>
      <c r="G655" s="5"/>
      <c r="H655" s="5"/>
      <c r="I655" s="6"/>
      <c r="J655" s="189" t="s">
        <v>151</v>
      </c>
      <c r="K655" s="189"/>
      <c r="L655" s="189"/>
      <c r="M655" s="189"/>
      <c r="N655" s="189"/>
      <c r="O655" s="189"/>
      <c r="P655" s="189"/>
      <c r="Q655" s="189"/>
      <c r="R655" s="189"/>
      <c r="S655" s="190" t="s">
        <v>863</v>
      </c>
      <c r="T655" s="190"/>
      <c r="U655" s="190"/>
      <c r="V655" s="4" t="s">
        <v>544</v>
      </c>
      <c r="W655" s="190" t="s">
        <v>567</v>
      </c>
      <c r="X655" s="190"/>
      <c r="Y655" s="190" t="s">
        <v>152</v>
      </c>
      <c r="Z655" s="190"/>
      <c r="AA655" s="191">
        <v>1200000</v>
      </c>
      <c r="AB655" s="191"/>
      <c r="AC655" s="191"/>
      <c r="AD655" s="191">
        <v>1132870</v>
      </c>
      <c r="AE655" s="191"/>
      <c r="AF655" s="192">
        <v>94.405833333333334</v>
      </c>
      <c r="AG655" s="192"/>
      <c r="AH655" s="192"/>
    </row>
    <row r="656" spans="2:34" ht="15" customHeight="1" x14ac:dyDescent="0.25">
      <c r="B656" s="5"/>
      <c r="C656" s="5"/>
      <c r="D656" s="5"/>
      <c r="E656" s="6"/>
      <c r="F656" s="6"/>
      <c r="G656" s="6"/>
      <c r="H656" s="189" t="s">
        <v>568</v>
      </c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90" t="s">
        <v>863</v>
      </c>
      <c r="T656" s="190"/>
      <c r="U656" s="190"/>
      <c r="V656" s="4" t="s">
        <v>544</v>
      </c>
      <c r="W656" s="190" t="s">
        <v>569</v>
      </c>
      <c r="X656" s="190"/>
      <c r="Y656" s="190"/>
      <c r="Z656" s="190"/>
      <c r="AA656" s="191">
        <v>387380954.91000003</v>
      </c>
      <c r="AB656" s="191"/>
      <c r="AC656" s="191"/>
      <c r="AD656" s="191">
        <v>387380080.45999998</v>
      </c>
      <c r="AE656" s="191"/>
      <c r="AF656" s="192">
        <v>99.999774266135461</v>
      </c>
      <c r="AG656" s="192"/>
      <c r="AH656" s="192"/>
    </row>
    <row r="657" spans="2:34" ht="23.25" customHeight="1" x14ac:dyDescent="0.25">
      <c r="B657" s="5"/>
      <c r="C657" s="5"/>
      <c r="D657" s="5"/>
      <c r="E657" s="5"/>
      <c r="F657" s="5"/>
      <c r="G657" s="5"/>
      <c r="H657" s="189" t="s">
        <v>570</v>
      </c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90" t="s">
        <v>863</v>
      </c>
      <c r="T657" s="190"/>
      <c r="U657" s="190"/>
      <c r="V657" s="4" t="s">
        <v>544</v>
      </c>
      <c r="W657" s="190" t="s">
        <v>571</v>
      </c>
      <c r="X657" s="190"/>
      <c r="Y657" s="190"/>
      <c r="Z657" s="190"/>
      <c r="AA657" s="191">
        <v>360949410.98000002</v>
      </c>
      <c r="AB657" s="191"/>
      <c r="AC657" s="191"/>
      <c r="AD657" s="191">
        <v>360949263.56999999</v>
      </c>
      <c r="AE657" s="191"/>
      <c r="AF657" s="192">
        <v>99.999959160481893</v>
      </c>
      <c r="AG657" s="192"/>
      <c r="AH657" s="192"/>
    </row>
    <row r="658" spans="2:34" ht="23.25" customHeight="1" x14ac:dyDescent="0.25">
      <c r="B658" s="5"/>
      <c r="C658" s="5"/>
      <c r="D658" s="5"/>
      <c r="E658" s="5"/>
      <c r="F658" s="5"/>
      <c r="G658" s="5"/>
      <c r="H658" s="5"/>
      <c r="I658" s="189" t="s">
        <v>29</v>
      </c>
      <c r="J658" s="189"/>
      <c r="K658" s="189"/>
      <c r="L658" s="189"/>
      <c r="M658" s="189"/>
      <c r="N658" s="189"/>
      <c r="O658" s="189"/>
      <c r="P658" s="189"/>
      <c r="Q658" s="189"/>
      <c r="R658" s="189"/>
      <c r="S658" s="190" t="s">
        <v>863</v>
      </c>
      <c r="T658" s="190"/>
      <c r="U658" s="190"/>
      <c r="V658" s="4" t="s">
        <v>544</v>
      </c>
      <c r="W658" s="190" t="s">
        <v>571</v>
      </c>
      <c r="X658" s="190"/>
      <c r="Y658" s="190" t="s">
        <v>30</v>
      </c>
      <c r="Z658" s="190"/>
      <c r="AA658" s="191">
        <v>360949410.98000002</v>
      </c>
      <c r="AB658" s="191"/>
      <c r="AC658" s="191"/>
      <c r="AD658" s="191">
        <v>360949263.56999999</v>
      </c>
      <c r="AE658" s="191"/>
      <c r="AF658" s="192">
        <v>99.999959160481893</v>
      </c>
      <c r="AG658" s="192"/>
      <c r="AH658" s="192"/>
    </row>
    <row r="659" spans="2:34" ht="23.25" customHeight="1" x14ac:dyDescent="0.25">
      <c r="B659" s="5"/>
      <c r="C659" s="5"/>
      <c r="D659" s="5"/>
      <c r="E659" s="5"/>
      <c r="F659" s="5"/>
      <c r="G659" s="5"/>
      <c r="H659" s="5"/>
      <c r="I659" s="6"/>
      <c r="J659" s="189" t="s">
        <v>31</v>
      </c>
      <c r="K659" s="189"/>
      <c r="L659" s="189"/>
      <c r="M659" s="189"/>
      <c r="N659" s="189"/>
      <c r="O659" s="189"/>
      <c r="P659" s="189"/>
      <c r="Q659" s="189"/>
      <c r="R659" s="189"/>
      <c r="S659" s="190" t="s">
        <v>863</v>
      </c>
      <c r="T659" s="190"/>
      <c r="U659" s="190"/>
      <c r="V659" s="4" t="s">
        <v>544</v>
      </c>
      <c r="W659" s="190" t="s">
        <v>571</v>
      </c>
      <c r="X659" s="190"/>
      <c r="Y659" s="190" t="s">
        <v>32</v>
      </c>
      <c r="Z659" s="190"/>
      <c r="AA659" s="191">
        <v>360949410.98000002</v>
      </c>
      <c r="AB659" s="191"/>
      <c r="AC659" s="191"/>
      <c r="AD659" s="191">
        <v>360949263.56999999</v>
      </c>
      <c r="AE659" s="191"/>
      <c r="AF659" s="192">
        <v>99.999959160481893</v>
      </c>
      <c r="AG659" s="192"/>
      <c r="AH659" s="192"/>
    </row>
    <row r="660" spans="2:34" ht="15" customHeight="1" x14ac:dyDescent="0.25">
      <c r="B660" s="5"/>
      <c r="C660" s="5"/>
      <c r="D660" s="5"/>
      <c r="E660" s="5"/>
      <c r="F660" s="5"/>
      <c r="G660" s="5"/>
      <c r="H660" s="189" t="s">
        <v>572</v>
      </c>
      <c r="I660" s="189"/>
      <c r="J660" s="189"/>
      <c r="K660" s="189"/>
      <c r="L660" s="189"/>
      <c r="M660" s="189"/>
      <c r="N660" s="189"/>
      <c r="O660" s="189"/>
      <c r="P660" s="189"/>
      <c r="Q660" s="189"/>
      <c r="R660" s="189"/>
      <c r="S660" s="190" t="s">
        <v>863</v>
      </c>
      <c r="T660" s="190"/>
      <c r="U660" s="190"/>
      <c r="V660" s="4" t="s">
        <v>544</v>
      </c>
      <c r="W660" s="190" t="s">
        <v>573</v>
      </c>
      <c r="X660" s="190"/>
      <c r="Y660" s="190"/>
      <c r="Z660" s="190"/>
      <c r="AA660" s="191">
        <v>26431543.93</v>
      </c>
      <c r="AB660" s="191"/>
      <c r="AC660" s="191"/>
      <c r="AD660" s="191">
        <v>26430816.890000001</v>
      </c>
      <c r="AE660" s="191"/>
      <c r="AF660" s="192">
        <v>99.99724934721209</v>
      </c>
      <c r="AG660" s="192"/>
      <c r="AH660" s="192"/>
    </row>
    <row r="661" spans="2:34" ht="23.25" customHeight="1" x14ac:dyDescent="0.25">
      <c r="B661" s="5"/>
      <c r="C661" s="5"/>
      <c r="D661" s="5"/>
      <c r="E661" s="5"/>
      <c r="F661" s="5"/>
      <c r="G661" s="5"/>
      <c r="H661" s="5"/>
      <c r="I661" s="189" t="s">
        <v>29</v>
      </c>
      <c r="J661" s="189"/>
      <c r="K661" s="189"/>
      <c r="L661" s="189"/>
      <c r="M661" s="189"/>
      <c r="N661" s="189"/>
      <c r="O661" s="189"/>
      <c r="P661" s="189"/>
      <c r="Q661" s="189"/>
      <c r="R661" s="189"/>
      <c r="S661" s="190" t="s">
        <v>863</v>
      </c>
      <c r="T661" s="190"/>
      <c r="U661" s="190"/>
      <c r="V661" s="4" t="s">
        <v>544</v>
      </c>
      <c r="W661" s="190" t="s">
        <v>573</v>
      </c>
      <c r="X661" s="190"/>
      <c r="Y661" s="190" t="s">
        <v>30</v>
      </c>
      <c r="Z661" s="190"/>
      <c r="AA661" s="191">
        <v>26431543.93</v>
      </c>
      <c r="AB661" s="191"/>
      <c r="AC661" s="191"/>
      <c r="AD661" s="191">
        <v>26430816.890000001</v>
      </c>
      <c r="AE661" s="191"/>
      <c r="AF661" s="192">
        <v>99.99724934721209</v>
      </c>
      <c r="AG661" s="192"/>
      <c r="AH661" s="192"/>
    </row>
    <row r="662" spans="2:34" ht="23.25" customHeight="1" x14ac:dyDescent="0.25">
      <c r="B662" s="5"/>
      <c r="C662" s="5"/>
      <c r="D662" s="5"/>
      <c r="E662" s="5"/>
      <c r="F662" s="5"/>
      <c r="G662" s="5"/>
      <c r="H662" s="5"/>
      <c r="I662" s="6"/>
      <c r="J662" s="189" t="s">
        <v>31</v>
      </c>
      <c r="K662" s="189"/>
      <c r="L662" s="189"/>
      <c r="M662" s="189"/>
      <c r="N662" s="189"/>
      <c r="O662" s="189"/>
      <c r="P662" s="189"/>
      <c r="Q662" s="189"/>
      <c r="R662" s="189"/>
      <c r="S662" s="190" t="s">
        <v>863</v>
      </c>
      <c r="T662" s="190"/>
      <c r="U662" s="190"/>
      <c r="V662" s="4" t="s">
        <v>544</v>
      </c>
      <c r="W662" s="190" t="s">
        <v>573</v>
      </c>
      <c r="X662" s="190"/>
      <c r="Y662" s="190" t="s">
        <v>32</v>
      </c>
      <c r="Z662" s="190"/>
      <c r="AA662" s="191">
        <v>26431543.93</v>
      </c>
      <c r="AB662" s="191"/>
      <c r="AC662" s="191"/>
      <c r="AD662" s="191">
        <v>26430816.890000001</v>
      </c>
      <c r="AE662" s="191"/>
      <c r="AF662" s="192">
        <v>99.99724934721209</v>
      </c>
      <c r="AG662" s="192"/>
      <c r="AH662" s="192"/>
    </row>
    <row r="663" spans="2:34" ht="15" customHeight="1" x14ac:dyDescent="0.25">
      <c r="B663" s="5"/>
      <c r="C663" s="189" t="s">
        <v>574</v>
      </c>
      <c r="D663" s="189"/>
      <c r="E663" s="189"/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/>
      <c r="R663" s="189"/>
      <c r="S663" s="190" t="s">
        <v>863</v>
      </c>
      <c r="T663" s="190"/>
      <c r="U663" s="190"/>
      <c r="V663" s="4" t="s">
        <v>575</v>
      </c>
      <c r="W663" s="190"/>
      <c r="X663" s="190"/>
      <c r="Y663" s="190"/>
      <c r="Z663" s="190"/>
      <c r="AA663" s="191">
        <v>3175204776.3099999</v>
      </c>
      <c r="AB663" s="191"/>
      <c r="AC663" s="191"/>
      <c r="AD663" s="191">
        <v>3116033206.52</v>
      </c>
      <c r="AE663" s="191"/>
      <c r="AF663" s="192">
        <v>98.136448703041921</v>
      </c>
      <c r="AG663" s="192"/>
      <c r="AH663" s="192"/>
    </row>
    <row r="664" spans="2:34" ht="15" customHeight="1" x14ac:dyDescent="0.25">
      <c r="B664" s="5"/>
      <c r="C664" s="5"/>
      <c r="D664" s="189" t="s">
        <v>576</v>
      </c>
      <c r="E664" s="189"/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90" t="s">
        <v>863</v>
      </c>
      <c r="T664" s="190"/>
      <c r="U664" s="190"/>
      <c r="V664" s="4" t="s">
        <v>577</v>
      </c>
      <c r="W664" s="190"/>
      <c r="X664" s="190"/>
      <c r="Y664" s="190"/>
      <c r="Z664" s="190"/>
      <c r="AA664" s="191">
        <v>1197887694.4300001</v>
      </c>
      <c r="AB664" s="191"/>
      <c r="AC664" s="191"/>
      <c r="AD664" s="191">
        <v>1175297261.77</v>
      </c>
      <c r="AE664" s="191"/>
      <c r="AF664" s="192">
        <v>98.114144358854148</v>
      </c>
      <c r="AG664" s="192"/>
      <c r="AH664" s="192"/>
    </row>
    <row r="665" spans="2:34" ht="15" customHeight="1" x14ac:dyDescent="0.25">
      <c r="B665" s="5"/>
      <c r="C665" s="5"/>
      <c r="D665" s="5"/>
      <c r="E665" s="6"/>
      <c r="F665" s="189" t="s">
        <v>47</v>
      </c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90" t="s">
        <v>863</v>
      </c>
      <c r="T665" s="190"/>
      <c r="U665" s="190"/>
      <c r="V665" s="4" t="s">
        <v>577</v>
      </c>
      <c r="W665" s="190" t="s">
        <v>48</v>
      </c>
      <c r="X665" s="190"/>
      <c r="Y665" s="190"/>
      <c r="Z665" s="190"/>
      <c r="AA665" s="191">
        <v>1165329104.4300001</v>
      </c>
      <c r="AB665" s="191"/>
      <c r="AC665" s="191"/>
      <c r="AD665" s="191">
        <v>1163877102.1600001</v>
      </c>
      <c r="AE665" s="191"/>
      <c r="AF665" s="192">
        <v>99.875399810707535</v>
      </c>
      <c r="AG665" s="192"/>
      <c r="AH665" s="192"/>
    </row>
    <row r="666" spans="2:34" ht="15" customHeight="1" x14ac:dyDescent="0.25">
      <c r="B666" s="5"/>
      <c r="C666" s="5"/>
      <c r="D666" s="5"/>
      <c r="E666" s="6"/>
      <c r="F666" s="189" t="s">
        <v>123</v>
      </c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90" t="s">
        <v>863</v>
      </c>
      <c r="T666" s="190"/>
      <c r="U666" s="190"/>
      <c r="V666" s="4" t="s">
        <v>577</v>
      </c>
      <c r="W666" s="190" t="s">
        <v>124</v>
      </c>
      <c r="X666" s="190"/>
      <c r="Y666" s="190"/>
      <c r="Z666" s="190"/>
      <c r="AA666" s="191">
        <v>1165329104.4300001</v>
      </c>
      <c r="AB666" s="191"/>
      <c r="AC666" s="191"/>
      <c r="AD666" s="191">
        <v>1163877102.1600001</v>
      </c>
      <c r="AE666" s="191"/>
      <c r="AF666" s="192">
        <v>99.875399810707535</v>
      </c>
      <c r="AG666" s="192"/>
      <c r="AH666" s="192"/>
    </row>
    <row r="667" spans="2:34" ht="34.5" customHeight="1" x14ac:dyDescent="0.25">
      <c r="B667" s="5"/>
      <c r="C667" s="5"/>
      <c r="D667" s="5"/>
      <c r="E667" s="6"/>
      <c r="F667" s="6"/>
      <c r="G667" s="6"/>
      <c r="H667" s="189" t="s">
        <v>125</v>
      </c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90" t="s">
        <v>863</v>
      </c>
      <c r="T667" s="190"/>
      <c r="U667" s="190"/>
      <c r="V667" s="4" t="s">
        <v>577</v>
      </c>
      <c r="W667" s="190" t="s">
        <v>126</v>
      </c>
      <c r="X667" s="190"/>
      <c r="Y667" s="190"/>
      <c r="Z667" s="190"/>
      <c r="AA667" s="191">
        <v>1165329104.4300001</v>
      </c>
      <c r="AB667" s="191"/>
      <c r="AC667" s="191"/>
      <c r="AD667" s="191">
        <v>1163877102.1600001</v>
      </c>
      <c r="AE667" s="191"/>
      <c r="AF667" s="192">
        <v>99.875399810707535</v>
      </c>
      <c r="AG667" s="192"/>
      <c r="AH667" s="192"/>
    </row>
    <row r="668" spans="2:34" ht="23.25" customHeight="1" x14ac:dyDescent="0.25">
      <c r="B668" s="5"/>
      <c r="C668" s="5"/>
      <c r="D668" s="5"/>
      <c r="E668" s="5"/>
      <c r="F668" s="5"/>
      <c r="G668" s="5"/>
      <c r="H668" s="189" t="s">
        <v>578</v>
      </c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90" t="s">
        <v>863</v>
      </c>
      <c r="T668" s="190"/>
      <c r="U668" s="190"/>
      <c r="V668" s="4" t="s">
        <v>577</v>
      </c>
      <c r="W668" s="190" t="s">
        <v>579</v>
      </c>
      <c r="X668" s="190"/>
      <c r="Y668" s="190"/>
      <c r="Z668" s="190"/>
      <c r="AA668" s="191">
        <v>530546104.43000001</v>
      </c>
      <c r="AB668" s="191"/>
      <c r="AC668" s="191"/>
      <c r="AD668" s="191">
        <v>529557361.54000002</v>
      </c>
      <c r="AE668" s="191"/>
      <c r="AF668" s="192">
        <v>99.813636763752655</v>
      </c>
      <c r="AG668" s="192"/>
      <c r="AH668" s="192"/>
    </row>
    <row r="669" spans="2:34" ht="45.75" customHeight="1" x14ac:dyDescent="0.25">
      <c r="B669" s="5"/>
      <c r="C669" s="5"/>
      <c r="D669" s="5"/>
      <c r="E669" s="5"/>
      <c r="F669" s="5"/>
      <c r="G669" s="5"/>
      <c r="H669" s="5"/>
      <c r="I669" s="189" t="s">
        <v>17</v>
      </c>
      <c r="J669" s="189"/>
      <c r="K669" s="189"/>
      <c r="L669" s="189"/>
      <c r="M669" s="189"/>
      <c r="N669" s="189"/>
      <c r="O669" s="189"/>
      <c r="P669" s="189"/>
      <c r="Q669" s="189"/>
      <c r="R669" s="189"/>
      <c r="S669" s="190" t="s">
        <v>863</v>
      </c>
      <c r="T669" s="190"/>
      <c r="U669" s="190"/>
      <c r="V669" s="4" t="s">
        <v>577</v>
      </c>
      <c r="W669" s="190" t="s">
        <v>579</v>
      </c>
      <c r="X669" s="190"/>
      <c r="Y669" s="190" t="s">
        <v>18</v>
      </c>
      <c r="Z669" s="190"/>
      <c r="AA669" s="191">
        <v>200000</v>
      </c>
      <c r="AB669" s="191"/>
      <c r="AC669" s="191"/>
      <c r="AD669" s="191">
        <v>0</v>
      </c>
      <c r="AE669" s="191"/>
      <c r="AF669" s="192">
        <v>0</v>
      </c>
      <c r="AG669" s="192"/>
      <c r="AH669" s="192"/>
    </row>
    <row r="670" spans="2:34" ht="15" customHeight="1" x14ac:dyDescent="0.25">
      <c r="B670" s="5"/>
      <c r="C670" s="5"/>
      <c r="D670" s="5"/>
      <c r="E670" s="5"/>
      <c r="F670" s="5"/>
      <c r="G670" s="5"/>
      <c r="H670" s="5"/>
      <c r="I670" s="6"/>
      <c r="J670" s="189" t="s">
        <v>129</v>
      </c>
      <c r="K670" s="189"/>
      <c r="L670" s="189"/>
      <c r="M670" s="189"/>
      <c r="N670" s="189"/>
      <c r="O670" s="189"/>
      <c r="P670" s="189"/>
      <c r="Q670" s="189"/>
      <c r="R670" s="189"/>
      <c r="S670" s="190" t="s">
        <v>863</v>
      </c>
      <c r="T670" s="190"/>
      <c r="U670" s="190"/>
      <c r="V670" s="4" t="s">
        <v>577</v>
      </c>
      <c r="W670" s="190" t="s">
        <v>579</v>
      </c>
      <c r="X670" s="190"/>
      <c r="Y670" s="190" t="s">
        <v>130</v>
      </c>
      <c r="Z670" s="190"/>
      <c r="AA670" s="191">
        <v>200000</v>
      </c>
      <c r="AB670" s="191"/>
      <c r="AC670" s="191"/>
      <c r="AD670" s="191">
        <v>0</v>
      </c>
      <c r="AE670" s="191"/>
      <c r="AF670" s="192">
        <v>0</v>
      </c>
      <c r="AG670" s="192"/>
      <c r="AH670" s="192"/>
    </row>
    <row r="671" spans="2:34" ht="23.25" customHeight="1" x14ac:dyDescent="0.25">
      <c r="B671" s="5"/>
      <c r="C671" s="5"/>
      <c r="D671" s="5"/>
      <c r="E671" s="5"/>
      <c r="F671" s="5"/>
      <c r="G671" s="5"/>
      <c r="H671" s="5"/>
      <c r="I671" s="189" t="s">
        <v>149</v>
      </c>
      <c r="J671" s="189"/>
      <c r="K671" s="189"/>
      <c r="L671" s="189"/>
      <c r="M671" s="189"/>
      <c r="N671" s="189"/>
      <c r="O671" s="189"/>
      <c r="P671" s="189"/>
      <c r="Q671" s="189"/>
      <c r="R671" s="189"/>
      <c r="S671" s="190" t="s">
        <v>863</v>
      </c>
      <c r="T671" s="190"/>
      <c r="U671" s="190"/>
      <c r="V671" s="4" t="s">
        <v>577</v>
      </c>
      <c r="W671" s="190" t="s">
        <v>579</v>
      </c>
      <c r="X671" s="190"/>
      <c r="Y671" s="190" t="s">
        <v>150</v>
      </c>
      <c r="Z671" s="190"/>
      <c r="AA671" s="191">
        <v>530346104.43000001</v>
      </c>
      <c r="AB671" s="191"/>
      <c r="AC671" s="191"/>
      <c r="AD671" s="191">
        <v>529557361.54000002</v>
      </c>
      <c r="AE671" s="191"/>
      <c r="AF671" s="192">
        <v>99.851277706499289</v>
      </c>
      <c r="AG671" s="192"/>
      <c r="AH671" s="192"/>
    </row>
    <row r="672" spans="2:34" ht="15" customHeight="1" x14ac:dyDescent="0.25">
      <c r="B672" s="5"/>
      <c r="C672" s="5"/>
      <c r="D672" s="5"/>
      <c r="E672" s="5"/>
      <c r="F672" s="5"/>
      <c r="G672" s="5"/>
      <c r="H672" s="5"/>
      <c r="I672" s="6"/>
      <c r="J672" s="189" t="s">
        <v>265</v>
      </c>
      <c r="K672" s="189"/>
      <c r="L672" s="189"/>
      <c r="M672" s="189"/>
      <c r="N672" s="189"/>
      <c r="O672" s="189"/>
      <c r="P672" s="189"/>
      <c r="Q672" s="189"/>
      <c r="R672" s="189"/>
      <c r="S672" s="190" t="s">
        <v>863</v>
      </c>
      <c r="T672" s="190"/>
      <c r="U672" s="190"/>
      <c r="V672" s="4" t="s">
        <v>577</v>
      </c>
      <c r="W672" s="190" t="s">
        <v>579</v>
      </c>
      <c r="X672" s="190"/>
      <c r="Y672" s="190" t="s">
        <v>266</v>
      </c>
      <c r="Z672" s="190"/>
      <c r="AA672" s="191">
        <v>530346104.43000001</v>
      </c>
      <c r="AB672" s="191"/>
      <c r="AC672" s="191"/>
      <c r="AD672" s="191">
        <v>529557361.54000002</v>
      </c>
      <c r="AE672" s="191"/>
      <c r="AF672" s="192">
        <v>99.851277706499289</v>
      </c>
      <c r="AG672" s="192"/>
      <c r="AH672" s="192"/>
    </row>
    <row r="673" spans="2:34" ht="79.5" customHeight="1" x14ac:dyDescent="0.25">
      <c r="B673" s="5"/>
      <c r="C673" s="5"/>
      <c r="D673" s="5"/>
      <c r="E673" s="5"/>
      <c r="F673" s="5"/>
      <c r="G673" s="5"/>
      <c r="H673" s="189" t="s">
        <v>580</v>
      </c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90" t="s">
        <v>863</v>
      </c>
      <c r="T673" s="190"/>
      <c r="U673" s="190"/>
      <c r="V673" s="4" t="s">
        <v>577</v>
      </c>
      <c r="W673" s="190" t="s">
        <v>581</v>
      </c>
      <c r="X673" s="190"/>
      <c r="Y673" s="190"/>
      <c r="Z673" s="190"/>
      <c r="AA673" s="191">
        <v>634783000</v>
      </c>
      <c r="AB673" s="191"/>
      <c r="AC673" s="191"/>
      <c r="AD673" s="191">
        <v>634319740.62</v>
      </c>
      <c r="AE673" s="191"/>
      <c r="AF673" s="192">
        <v>99.927020827589899</v>
      </c>
      <c r="AG673" s="192"/>
      <c r="AH673" s="192"/>
    </row>
    <row r="674" spans="2:34" ht="23.25" customHeight="1" x14ac:dyDescent="0.25">
      <c r="B674" s="5"/>
      <c r="C674" s="5"/>
      <c r="D674" s="5"/>
      <c r="E674" s="5"/>
      <c r="F674" s="5"/>
      <c r="G674" s="5"/>
      <c r="H674" s="5"/>
      <c r="I674" s="189" t="s">
        <v>149</v>
      </c>
      <c r="J674" s="189"/>
      <c r="K674" s="189"/>
      <c r="L674" s="189"/>
      <c r="M674" s="189"/>
      <c r="N674" s="189"/>
      <c r="O674" s="189"/>
      <c r="P674" s="189"/>
      <c r="Q674" s="189"/>
      <c r="R674" s="189"/>
      <c r="S674" s="190" t="s">
        <v>863</v>
      </c>
      <c r="T674" s="190"/>
      <c r="U674" s="190"/>
      <c r="V674" s="4" t="s">
        <v>577</v>
      </c>
      <c r="W674" s="190" t="s">
        <v>581</v>
      </c>
      <c r="X674" s="190"/>
      <c r="Y674" s="190" t="s">
        <v>150</v>
      </c>
      <c r="Z674" s="190"/>
      <c r="AA674" s="191">
        <v>634783000</v>
      </c>
      <c r="AB674" s="191"/>
      <c r="AC674" s="191"/>
      <c r="AD674" s="191">
        <v>634319740.62</v>
      </c>
      <c r="AE674" s="191"/>
      <c r="AF674" s="192">
        <v>99.927020827589899</v>
      </c>
      <c r="AG674" s="192"/>
      <c r="AH674" s="192"/>
    </row>
    <row r="675" spans="2:34" ht="15" customHeight="1" x14ac:dyDescent="0.25">
      <c r="B675" s="5"/>
      <c r="C675" s="5"/>
      <c r="D675" s="5"/>
      <c r="E675" s="5"/>
      <c r="F675" s="5"/>
      <c r="G675" s="5"/>
      <c r="H675" s="5"/>
      <c r="I675" s="6"/>
      <c r="J675" s="189" t="s">
        <v>265</v>
      </c>
      <c r="K675" s="189"/>
      <c r="L675" s="189"/>
      <c r="M675" s="189"/>
      <c r="N675" s="189"/>
      <c r="O675" s="189"/>
      <c r="P675" s="189"/>
      <c r="Q675" s="189"/>
      <c r="R675" s="189"/>
      <c r="S675" s="190" t="s">
        <v>863</v>
      </c>
      <c r="T675" s="190"/>
      <c r="U675" s="190"/>
      <c r="V675" s="4" t="s">
        <v>577</v>
      </c>
      <c r="W675" s="190" t="s">
        <v>581</v>
      </c>
      <c r="X675" s="190"/>
      <c r="Y675" s="190" t="s">
        <v>266</v>
      </c>
      <c r="Z675" s="190"/>
      <c r="AA675" s="191">
        <v>634783000</v>
      </c>
      <c r="AB675" s="191"/>
      <c r="AC675" s="191"/>
      <c r="AD675" s="191">
        <v>634319740.62</v>
      </c>
      <c r="AE675" s="191"/>
      <c r="AF675" s="192">
        <v>99.927020827589899</v>
      </c>
      <c r="AG675" s="192"/>
      <c r="AH675" s="192"/>
    </row>
    <row r="676" spans="2:34" ht="15" customHeight="1" x14ac:dyDescent="0.25">
      <c r="B676" s="5"/>
      <c r="C676" s="5"/>
      <c r="D676" s="5"/>
      <c r="E676" s="6"/>
      <c r="F676" s="189" t="s">
        <v>55</v>
      </c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90" t="s">
        <v>863</v>
      </c>
      <c r="T676" s="190"/>
      <c r="U676" s="190"/>
      <c r="V676" s="4" t="s">
        <v>577</v>
      </c>
      <c r="W676" s="190" t="s">
        <v>56</v>
      </c>
      <c r="X676" s="190"/>
      <c r="Y676" s="190"/>
      <c r="Z676" s="190"/>
      <c r="AA676" s="191">
        <v>773620</v>
      </c>
      <c r="AB676" s="191"/>
      <c r="AC676" s="191"/>
      <c r="AD676" s="191">
        <v>763590</v>
      </c>
      <c r="AE676" s="191"/>
      <c r="AF676" s="192">
        <v>98.703497841317443</v>
      </c>
      <c r="AG676" s="192"/>
      <c r="AH676" s="192"/>
    </row>
    <row r="677" spans="2:34" ht="15" customHeight="1" x14ac:dyDescent="0.25">
      <c r="B677" s="5"/>
      <c r="C677" s="5"/>
      <c r="D677" s="5"/>
      <c r="E677" s="6"/>
      <c r="F677" s="189" t="s">
        <v>139</v>
      </c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Q677" s="189"/>
      <c r="R677" s="189"/>
      <c r="S677" s="190" t="s">
        <v>863</v>
      </c>
      <c r="T677" s="190"/>
      <c r="U677" s="190"/>
      <c r="V677" s="4" t="s">
        <v>577</v>
      </c>
      <c r="W677" s="190" t="s">
        <v>140</v>
      </c>
      <c r="X677" s="190"/>
      <c r="Y677" s="190"/>
      <c r="Z677" s="190"/>
      <c r="AA677" s="191">
        <v>773620</v>
      </c>
      <c r="AB677" s="191"/>
      <c r="AC677" s="191"/>
      <c r="AD677" s="191">
        <v>763590</v>
      </c>
      <c r="AE677" s="191"/>
      <c r="AF677" s="192">
        <v>98.703497841317443</v>
      </c>
      <c r="AG677" s="192"/>
      <c r="AH677" s="192"/>
    </row>
    <row r="678" spans="2:34" ht="34.5" customHeight="1" x14ac:dyDescent="0.25">
      <c r="B678" s="5"/>
      <c r="C678" s="5"/>
      <c r="D678" s="5"/>
      <c r="E678" s="6"/>
      <c r="F678" s="6"/>
      <c r="G678" s="6"/>
      <c r="H678" s="189" t="s">
        <v>141</v>
      </c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90" t="s">
        <v>863</v>
      </c>
      <c r="T678" s="190"/>
      <c r="U678" s="190"/>
      <c r="V678" s="4" t="s">
        <v>577</v>
      </c>
      <c r="W678" s="190" t="s">
        <v>142</v>
      </c>
      <c r="X678" s="190"/>
      <c r="Y678" s="190"/>
      <c r="Z678" s="190"/>
      <c r="AA678" s="191">
        <v>773620</v>
      </c>
      <c r="AB678" s="191"/>
      <c r="AC678" s="191"/>
      <c r="AD678" s="191">
        <v>763590</v>
      </c>
      <c r="AE678" s="191"/>
      <c r="AF678" s="192">
        <v>98.703497841317443</v>
      </c>
      <c r="AG678" s="192"/>
      <c r="AH678" s="192"/>
    </row>
    <row r="679" spans="2:34" ht="23.25" customHeight="1" x14ac:dyDescent="0.25">
      <c r="B679" s="5"/>
      <c r="C679" s="5"/>
      <c r="D679" s="5"/>
      <c r="E679" s="5"/>
      <c r="F679" s="5"/>
      <c r="G679" s="5"/>
      <c r="H679" s="189" t="s">
        <v>143</v>
      </c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90" t="s">
        <v>863</v>
      </c>
      <c r="T679" s="190"/>
      <c r="U679" s="190"/>
      <c r="V679" s="4" t="s">
        <v>577</v>
      </c>
      <c r="W679" s="190" t="s">
        <v>144</v>
      </c>
      <c r="X679" s="190"/>
      <c r="Y679" s="190"/>
      <c r="Z679" s="190"/>
      <c r="AA679" s="191">
        <v>773620</v>
      </c>
      <c r="AB679" s="191"/>
      <c r="AC679" s="191"/>
      <c r="AD679" s="191">
        <v>763590</v>
      </c>
      <c r="AE679" s="191"/>
      <c r="AF679" s="192">
        <v>98.703497841317443</v>
      </c>
      <c r="AG679" s="192"/>
      <c r="AH679" s="192"/>
    </row>
    <row r="680" spans="2:34" ht="23.25" customHeight="1" x14ac:dyDescent="0.25">
      <c r="B680" s="5"/>
      <c r="C680" s="5"/>
      <c r="D680" s="5"/>
      <c r="E680" s="5"/>
      <c r="F680" s="5"/>
      <c r="G680" s="5"/>
      <c r="H680" s="5"/>
      <c r="I680" s="189" t="s">
        <v>149</v>
      </c>
      <c r="J680" s="189"/>
      <c r="K680" s="189"/>
      <c r="L680" s="189"/>
      <c r="M680" s="189"/>
      <c r="N680" s="189"/>
      <c r="O680" s="189"/>
      <c r="P680" s="189"/>
      <c r="Q680" s="189"/>
      <c r="R680" s="189"/>
      <c r="S680" s="190" t="s">
        <v>863</v>
      </c>
      <c r="T680" s="190"/>
      <c r="U680" s="190"/>
      <c r="V680" s="4" t="s">
        <v>577</v>
      </c>
      <c r="W680" s="190" t="s">
        <v>144</v>
      </c>
      <c r="X680" s="190"/>
      <c r="Y680" s="190" t="s">
        <v>150</v>
      </c>
      <c r="Z680" s="190"/>
      <c r="AA680" s="191">
        <v>773620</v>
      </c>
      <c r="AB680" s="191"/>
      <c r="AC680" s="191"/>
      <c r="AD680" s="191">
        <v>763590</v>
      </c>
      <c r="AE680" s="191"/>
      <c r="AF680" s="192">
        <v>98.703497841317443</v>
      </c>
      <c r="AG680" s="192"/>
      <c r="AH680" s="192"/>
    </row>
    <row r="681" spans="2:34" ht="15" customHeight="1" x14ac:dyDescent="0.25">
      <c r="B681" s="5"/>
      <c r="C681" s="5"/>
      <c r="D681" s="5"/>
      <c r="E681" s="5"/>
      <c r="F681" s="5"/>
      <c r="G681" s="5"/>
      <c r="H681" s="5"/>
      <c r="I681" s="6"/>
      <c r="J681" s="189" t="s">
        <v>265</v>
      </c>
      <c r="K681" s="189"/>
      <c r="L681" s="189"/>
      <c r="M681" s="189"/>
      <c r="N681" s="189"/>
      <c r="O681" s="189"/>
      <c r="P681" s="189"/>
      <c r="Q681" s="189"/>
      <c r="R681" s="189"/>
      <c r="S681" s="190" t="s">
        <v>863</v>
      </c>
      <c r="T681" s="190"/>
      <c r="U681" s="190"/>
      <c r="V681" s="4" t="s">
        <v>577</v>
      </c>
      <c r="W681" s="190" t="s">
        <v>144</v>
      </c>
      <c r="X681" s="190"/>
      <c r="Y681" s="190" t="s">
        <v>266</v>
      </c>
      <c r="Z681" s="190"/>
      <c r="AA681" s="191">
        <v>773620</v>
      </c>
      <c r="AB681" s="191"/>
      <c r="AC681" s="191"/>
      <c r="AD681" s="191">
        <v>763590</v>
      </c>
      <c r="AE681" s="191"/>
      <c r="AF681" s="192">
        <v>98.703497841317443</v>
      </c>
      <c r="AG681" s="192"/>
      <c r="AH681" s="192"/>
    </row>
    <row r="682" spans="2:34" ht="23.25" customHeight="1" x14ac:dyDescent="0.25">
      <c r="B682" s="5"/>
      <c r="C682" s="5"/>
      <c r="D682" s="5"/>
      <c r="E682" s="6"/>
      <c r="F682" s="189" t="s">
        <v>71</v>
      </c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90" t="s">
        <v>863</v>
      </c>
      <c r="T682" s="190"/>
      <c r="U682" s="190"/>
      <c r="V682" s="4" t="s">
        <v>577</v>
      </c>
      <c r="W682" s="190" t="s">
        <v>72</v>
      </c>
      <c r="X682" s="190"/>
      <c r="Y682" s="190"/>
      <c r="Z682" s="190"/>
      <c r="AA682" s="191">
        <v>20045000</v>
      </c>
      <c r="AB682" s="191"/>
      <c r="AC682" s="191"/>
      <c r="AD682" s="191">
        <v>10223311.609999999</v>
      </c>
      <c r="AE682" s="191"/>
      <c r="AF682" s="192">
        <v>51.001803991020203</v>
      </c>
      <c r="AG682" s="192"/>
      <c r="AH682" s="192"/>
    </row>
    <row r="683" spans="2:34" ht="23.25" customHeight="1" x14ac:dyDescent="0.25">
      <c r="B683" s="5"/>
      <c r="C683" s="5"/>
      <c r="D683" s="5"/>
      <c r="E683" s="6"/>
      <c r="F683" s="189" t="s">
        <v>443</v>
      </c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90" t="s">
        <v>863</v>
      </c>
      <c r="T683" s="190"/>
      <c r="U683" s="190"/>
      <c r="V683" s="4" t="s">
        <v>577</v>
      </c>
      <c r="W683" s="190" t="s">
        <v>444</v>
      </c>
      <c r="X683" s="190"/>
      <c r="Y683" s="190"/>
      <c r="Z683" s="190"/>
      <c r="AA683" s="191">
        <v>20045000</v>
      </c>
      <c r="AB683" s="191"/>
      <c r="AC683" s="191"/>
      <c r="AD683" s="191">
        <v>10223311.609999999</v>
      </c>
      <c r="AE683" s="191"/>
      <c r="AF683" s="192">
        <v>51.001803991020203</v>
      </c>
      <c r="AG683" s="192"/>
      <c r="AH683" s="192"/>
    </row>
    <row r="684" spans="2:34" ht="34.5" customHeight="1" x14ac:dyDescent="0.25">
      <c r="B684" s="5"/>
      <c r="C684" s="5"/>
      <c r="D684" s="5"/>
      <c r="E684" s="6"/>
      <c r="F684" s="6"/>
      <c r="G684" s="6"/>
      <c r="H684" s="189" t="s">
        <v>455</v>
      </c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90" t="s">
        <v>863</v>
      </c>
      <c r="T684" s="190"/>
      <c r="U684" s="190"/>
      <c r="V684" s="4" t="s">
        <v>577</v>
      </c>
      <c r="W684" s="190" t="s">
        <v>456</v>
      </c>
      <c r="X684" s="190"/>
      <c r="Y684" s="190"/>
      <c r="Z684" s="190"/>
      <c r="AA684" s="191">
        <v>20045000</v>
      </c>
      <c r="AB684" s="191"/>
      <c r="AC684" s="191"/>
      <c r="AD684" s="191">
        <v>10223311.609999999</v>
      </c>
      <c r="AE684" s="191"/>
      <c r="AF684" s="192">
        <v>51.001803991020203</v>
      </c>
      <c r="AG684" s="192"/>
      <c r="AH684" s="192"/>
    </row>
    <row r="685" spans="2:34" ht="45.75" customHeight="1" x14ac:dyDescent="0.25">
      <c r="B685" s="5"/>
      <c r="C685" s="5"/>
      <c r="D685" s="5"/>
      <c r="E685" s="5"/>
      <c r="F685" s="5"/>
      <c r="G685" s="5"/>
      <c r="H685" s="189" t="s">
        <v>582</v>
      </c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90" t="s">
        <v>863</v>
      </c>
      <c r="T685" s="190"/>
      <c r="U685" s="190"/>
      <c r="V685" s="4" t="s">
        <v>577</v>
      </c>
      <c r="W685" s="190" t="s">
        <v>583</v>
      </c>
      <c r="X685" s="190"/>
      <c r="Y685" s="190"/>
      <c r="Z685" s="190"/>
      <c r="AA685" s="191">
        <v>20045000</v>
      </c>
      <c r="AB685" s="191"/>
      <c r="AC685" s="191"/>
      <c r="AD685" s="191">
        <v>10223311.609999999</v>
      </c>
      <c r="AE685" s="191"/>
      <c r="AF685" s="192">
        <v>51.001803991020203</v>
      </c>
      <c r="AG685" s="192"/>
      <c r="AH685" s="192"/>
    </row>
    <row r="686" spans="2:34" ht="23.25" customHeight="1" x14ac:dyDescent="0.25">
      <c r="B686" s="5"/>
      <c r="C686" s="5"/>
      <c r="D686" s="5"/>
      <c r="E686" s="5"/>
      <c r="F686" s="5"/>
      <c r="G686" s="5"/>
      <c r="H686" s="5"/>
      <c r="I686" s="189" t="s">
        <v>149</v>
      </c>
      <c r="J686" s="189"/>
      <c r="K686" s="189"/>
      <c r="L686" s="189"/>
      <c r="M686" s="189"/>
      <c r="N686" s="189"/>
      <c r="O686" s="189"/>
      <c r="P686" s="189"/>
      <c r="Q686" s="189"/>
      <c r="R686" s="189"/>
      <c r="S686" s="190" t="s">
        <v>863</v>
      </c>
      <c r="T686" s="190"/>
      <c r="U686" s="190"/>
      <c r="V686" s="4" t="s">
        <v>577</v>
      </c>
      <c r="W686" s="190" t="s">
        <v>583</v>
      </c>
      <c r="X686" s="190"/>
      <c r="Y686" s="190" t="s">
        <v>150</v>
      </c>
      <c r="Z686" s="190"/>
      <c r="AA686" s="191">
        <v>20045000</v>
      </c>
      <c r="AB686" s="191"/>
      <c r="AC686" s="191"/>
      <c r="AD686" s="191">
        <v>10223311.609999999</v>
      </c>
      <c r="AE686" s="191"/>
      <c r="AF686" s="192">
        <v>51.001803991020203</v>
      </c>
      <c r="AG686" s="192"/>
      <c r="AH686" s="192"/>
    </row>
    <row r="687" spans="2:34" ht="15" customHeight="1" x14ac:dyDescent="0.25">
      <c r="B687" s="5"/>
      <c r="C687" s="5"/>
      <c r="D687" s="5"/>
      <c r="E687" s="5"/>
      <c r="F687" s="5"/>
      <c r="G687" s="5"/>
      <c r="H687" s="5"/>
      <c r="I687" s="6"/>
      <c r="J687" s="189" t="s">
        <v>265</v>
      </c>
      <c r="K687" s="189"/>
      <c r="L687" s="189"/>
      <c r="M687" s="189"/>
      <c r="N687" s="189"/>
      <c r="O687" s="189"/>
      <c r="P687" s="189"/>
      <c r="Q687" s="189"/>
      <c r="R687" s="189"/>
      <c r="S687" s="190" t="s">
        <v>863</v>
      </c>
      <c r="T687" s="190"/>
      <c r="U687" s="190"/>
      <c r="V687" s="4" t="s">
        <v>577</v>
      </c>
      <c r="W687" s="190" t="s">
        <v>583</v>
      </c>
      <c r="X687" s="190"/>
      <c r="Y687" s="190" t="s">
        <v>266</v>
      </c>
      <c r="Z687" s="190"/>
      <c r="AA687" s="191">
        <v>20045000</v>
      </c>
      <c r="AB687" s="191"/>
      <c r="AC687" s="191"/>
      <c r="AD687" s="191">
        <v>10223311.609999999</v>
      </c>
      <c r="AE687" s="191"/>
      <c r="AF687" s="192">
        <v>51.001803991020203</v>
      </c>
      <c r="AG687" s="192"/>
      <c r="AH687" s="192"/>
    </row>
    <row r="688" spans="2:34" ht="34.5" customHeight="1" x14ac:dyDescent="0.25">
      <c r="B688" s="5"/>
      <c r="C688" s="5"/>
      <c r="D688" s="5"/>
      <c r="E688" s="6"/>
      <c r="F688" s="189" t="s">
        <v>170</v>
      </c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90" t="s">
        <v>863</v>
      </c>
      <c r="T688" s="190"/>
      <c r="U688" s="190"/>
      <c r="V688" s="4" t="s">
        <v>577</v>
      </c>
      <c r="W688" s="190" t="s">
        <v>171</v>
      </c>
      <c r="X688" s="190"/>
      <c r="Y688" s="190"/>
      <c r="Z688" s="190"/>
      <c r="AA688" s="191">
        <v>470000</v>
      </c>
      <c r="AB688" s="191"/>
      <c r="AC688" s="191"/>
      <c r="AD688" s="191">
        <v>433258</v>
      </c>
      <c r="AE688" s="191"/>
      <c r="AF688" s="192">
        <v>92.182553191489362</v>
      </c>
      <c r="AG688" s="192"/>
      <c r="AH688" s="192"/>
    </row>
    <row r="689" spans="2:34" ht="23.25" customHeight="1" x14ac:dyDescent="0.25">
      <c r="B689" s="5"/>
      <c r="C689" s="5"/>
      <c r="D689" s="5"/>
      <c r="E689" s="6"/>
      <c r="F689" s="189" t="s">
        <v>498</v>
      </c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90" t="s">
        <v>863</v>
      </c>
      <c r="T689" s="190"/>
      <c r="U689" s="190"/>
      <c r="V689" s="4" t="s">
        <v>577</v>
      </c>
      <c r="W689" s="190" t="s">
        <v>499</v>
      </c>
      <c r="X689" s="190"/>
      <c r="Y689" s="190"/>
      <c r="Z689" s="190"/>
      <c r="AA689" s="191">
        <v>470000</v>
      </c>
      <c r="AB689" s="191"/>
      <c r="AC689" s="191"/>
      <c r="AD689" s="191">
        <v>433258</v>
      </c>
      <c r="AE689" s="191"/>
      <c r="AF689" s="192">
        <v>92.182553191489362</v>
      </c>
      <c r="AG689" s="192"/>
      <c r="AH689" s="192"/>
    </row>
    <row r="690" spans="2:34" ht="34.5" customHeight="1" x14ac:dyDescent="0.25">
      <c r="B690" s="5"/>
      <c r="C690" s="5"/>
      <c r="D690" s="5"/>
      <c r="E690" s="6"/>
      <c r="F690" s="6"/>
      <c r="G690" s="6"/>
      <c r="H690" s="189" t="s">
        <v>500</v>
      </c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90" t="s">
        <v>863</v>
      </c>
      <c r="T690" s="190"/>
      <c r="U690" s="190"/>
      <c r="V690" s="4" t="s">
        <v>577</v>
      </c>
      <c r="W690" s="190" t="s">
        <v>501</v>
      </c>
      <c r="X690" s="190"/>
      <c r="Y690" s="190"/>
      <c r="Z690" s="190"/>
      <c r="AA690" s="191">
        <v>470000</v>
      </c>
      <c r="AB690" s="191"/>
      <c r="AC690" s="191"/>
      <c r="AD690" s="191">
        <v>433258</v>
      </c>
      <c r="AE690" s="191"/>
      <c r="AF690" s="192">
        <v>92.182553191489362</v>
      </c>
      <c r="AG690" s="192"/>
      <c r="AH690" s="192"/>
    </row>
    <row r="691" spans="2:34" ht="79.5" customHeight="1" x14ac:dyDescent="0.25">
      <c r="B691" s="5"/>
      <c r="C691" s="5"/>
      <c r="D691" s="5"/>
      <c r="E691" s="5"/>
      <c r="F691" s="5"/>
      <c r="G691" s="5"/>
      <c r="H691" s="189" t="s">
        <v>584</v>
      </c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90" t="s">
        <v>863</v>
      </c>
      <c r="T691" s="190"/>
      <c r="U691" s="190"/>
      <c r="V691" s="4" t="s">
        <v>577</v>
      </c>
      <c r="W691" s="190" t="s">
        <v>585</v>
      </c>
      <c r="X691" s="190"/>
      <c r="Y691" s="190"/>
      <c r="Z691" s="190"/>
      <c r="AA691" s="191">
        <v>100000</v>
      </c>
      <c r="AB691" s="191"/>
      <c r="AC691" s="191"/>
      <c r="AD691" s="191">
        <v>94000</v>
      </c>
      <c r="AE691" s="191"/>
      <c r="AF691" s="192">
        <v>94</v>
      </c>
      <c r="AG691" s="192"/>
      <c r="AH691" s="192"/>
    </row>
    <row r="692" spans="2:34" ht="23.25" customHeight="1" x14ac:dyDescent="0.25">
      <c r="B692" s="5"/>
      <c r="C692" s="5"/>
      <c r="D692" s="5"/>
      <c r="E692" s="5"/>
      <c r="F692" s="5"/>
      <c r="G692" s="5"/>
      <c r="H692" s="5"/>
      <c r="I692" s="189" t="s">
        <v>149</v>
      </c>
      <c r="J692" s="189"/>
      <c r="K692" s="189"/>
      <c r="L692" s="189"/>
      <c r="M692" s="189"/>
      <c r="N692" s="189"/>
      <c r="O692" s="189"/>
      <c r="P692" s="189"/>
      <c r="Q692" s="189"/>
      <c r="R692" s="189"/>
      <c r="S692" s="190" t="s">
        <v>863</v>
      </c>
      <c r="T692" s="190"/>
      <c r="U692" s="190"/>
      <c r="V692" s="4" t="s">
        <v>577</v>
      </c>
      <c r="W692" s="190" t="s">
        <v>585</v>
      </c>
      <c r="X692" s="190"/>
      <c r="Y692" s="190" t="s">
        <v>150</v>
      </c>
      <c r="Z692" s="190"/>
      <c r="AA692" s="191">
        <v>100000</v>
      </c>
      <c r="AB692" s="191"/>
      <c r="AC692" s="191"/>
      <c r="AD692" s="191">
        <v>94000</v>
      </c>
      <c r="AE692" s="191"/>
      <c r="AF692" s="192">
        <v>94</v>
      </c>
      <c r="AG692" s="192"/>
      <c r="AH692" s="192"/>
    </row>
    <row r="693" spans="2:34" ht="15" customHeight="1" x14ac:dyDescent="0.25">
      <c r="B693" s="5"/>
      <c r="C693" s="5"/>
      <c r="D693" s="5"/>
      <c r="E693" s="5"/>
      <c r="F693" s="5"/>
      <c r="G693" s="5"/>
      <c r="H693" s="5"/>
      <c r="I693" s="6"/>
      <c r="J693" s="189" t="s">
        <v>265</v>
      </c>
      <c r="K693" s="189"/>
      <c r="L693" s="189"/>
      <c r="M693" s="189"/>
      <c r="N693" s="189"/>
      <c r="O693" s="189"/>
      <c r="P693" s="189"/>
      <c r="Q693" s="189"/>
      <c r="R693" s="189"/>
      <c r="S693" s="190" t="s">
        <v>863</v>
      </c>
      <c r="T693" s="190"/>
      <c r="U693" s="190"/>
      <c r="V693" s="4" t="s">
        <v>577</v>
      </c>
      <c r="W693" s="190" t="s">
        <v>585</v>
      </c>
      <c r="X693" s="190"/>
      <c r="Y693" s="190" t="s">
        <v>266</v>
      </c>
      <c r="Z693" s="190"/>
      <c r="AA693" s="191">
        <v>100000</v>
      </c>
      <c r="AB693" s="191"/>
      <c r="AC693" s="191"/>
      <c r="AD693" s="191">
        <v>94000</v>
      </c>
      <c r="AE693" s="191"/>
      <c r="AF693" s="192">
        <v>94</v>
      </c>
      <c r="AG693" s="192"/>
      <c r="AH693" s="192"/>
    </row>
    <row r="694" spans="2:34" ht="68.25" customHeight="1" x14ac:dyDescent="0.25">
      <c r="B694" s="5"/>
      <c r="C694" s="5"/>
      <c r="D694" s="5"/>
      <c r="E694" s="5"/>
      <c r="F694" s="5"/>
      <c r="G694" s="5"/>
      <c r="H694" s="189" t="s">
        <v>586</v>
      </c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90" t="s">
        <v>863</v>
      </c>
      <c r="T694" s="190"/>
      <c r="U694" s="190"/>
      <c r="V694" s="4" t="s">
        <v>577</v>
      </c>
      <c r="W694" s="190" t="s">
        <v>587</v>
      </c>
      <c r="X694" s="190"/>
      <c r="Y694" s="190"/>
      <c r="Z694" s="190"/>
      <c r="AA694" s="191">
        <v>170000</v>
      </c>
      <c r="AB694" s="191"/>
      <c r="AC694" s="191"/>
      <c r="AD694" s="191">
        <v>140858</v>
      </c>
      <c r="AE694" s="191"/>
      <c r="AF694" s="192">
        <v>82.857647058823531</v>
      </c>
      <c r="AG694" s="192"/>
      <c r="AH694" s="192"/>
    </row>
    <row r="695" spans="2:34" ht="23.25" customHeight="1" x14ac:dyDescent="0.25">
      <c r="B695" s="5"/>
      <c r="C695" s="5"/>
      <c r="D695" s="5"/>
      <c r="E695" s="5"/>
      <c r="F695" s="5"/>
      <c r="G695" s="5"/>
      <c r="H695" s="5"/>
      <c r="I695" s="189" t="s">
        <v>149</v>
      </c>
      <c r="J695" s="189"/>
      <c r="K695" s="189"/>
      <c r="L695" s="189"/>
      <c r="M695" s="189"/>
      <c r="N695" s="189"/>
      <c r="O695" s="189"/>
      <c r="P695" s="189"/>
      <c r="Q695" s="189"/>
      <c r="R695" s="189"/>
      <c r="S695" s="190" t="s">
        <v>863</v>
      </c>
      <c r="T695" s="190"/>
      <c r="U695" s="190"/>
      <c r="V695" s="4" t="s">
        <v>577</v>
      </c>
      <c r="W695" s="190" t="s">
        <v>587</v>
      </c>
      <c r="X695" s="190"/>
      <c r="Y695" s="190" t="s">
        <v>150</v>
      </c>
      <c r="Z695" s="190"/>
      <c r="AA695" s="191">
        <v>170000</v>
      </c>
      <c r="AB695" s="191"/>
      <c r="AC695" s="191"/>
      <c r="AD695" s="191">
        <v>140858</v>
      </c>
      <c r="AE695" s="191"/>
      <c r="AF695" s="192">
        <v>82.857647058823531</v>
      </c>
      <c r="AG695" s="192"/>
      <c r="AH695" s="192"/>
    </row>
    <row r="696" spans="2:34" ht="15" customHeight="1" x14ac:dyDescent="0.25">
      <c r="B696" s="5"/>
      <c r="C696" s="5"/>
      <c r="D696" s="5"/>
      <c r="E696" s="5"/>
      <c r="F696" s="5"/>
      <c r="G696" s="5"/>
      <c r="H696" s="5"/>
      <c r="I696" s="6"/>
      <c r="J696" s="189" t="s">
        <v>265</v>
      </c>
      <c r="K696" s="189"/>
      <c r="L696" s="189"/>
      <c r="M696" s="189"/>
      <c r="N696" s="189"/>
      <c r="O696" s="189"/>
      <c r="P696" s="189"/>
      <c r="Q696" s="189"/>
      <c r="R696" s="189"/>
      <c r="S696" s="190" t="s">
        <v>863</v>
      </c>
      <c r="T696" s="190"/>
      <c r="U696" s="190"/>
      <c r="V696" s="4" t="s">
        <v>577</v>
      </c>
      <c r="W696" s="190" t="s">
        <v>587</v>
      </c>
      <c r="X696" s="190"/>
      <c r="Y696" s="190" t="s">
        <v>266</v>
      </c>
      <c r="Z696" s="190"/>
      <c r="AA696" s="191">
        <v>170000</v>
      </c>
      <c r="AB696" s="191"/>
      <c r="AC696" s="191"/>
      <c r="AD696" s="191">
        <v>140858</v>
      </c>
      <c r="AE696" s="191"/>
      <c r="AF696" s="192">
        <v>82.857647058823531</v>
      </c>
      <c r="AG696" s="192"/>
      <c r="AH696" s="192"/>
    </row>
    <row r="697" spans="2:34" ht="68.25" customHeight="1" x14ac:dyDescent="0.25">
      <c r="B697" s="5"/>
      <c r="C697" s="5"/>
      <c r="D697" s="5"/>
      <c r="E697" s="5"/>
      <c r="F697" s="5"/>
      <c r="G697" s="5"/>
      <c r="H697" s="189" t="s">
        <v>588</v>
      </c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90" t="s">
        <v>863</v>
      </c>
      <c r="T697" s="190"/>
      <c r="U697" s="190"/>
      <c r="V697" s="4" t="s">
        <v>577</v>
      </c>
      <c r="W697" s="190" t="s">
        <v>589</v>
      </c>
      <c r="X697" s="190"/>
      <c r="Y697" s="190"/>
      <c r="Z697" s="190"/>
      <c r="AA697" s="191">
        <v>200000</v>
      </c>
      <c r="AB697" s="191"/>
      <c r="AC697" s="191"/>
      <c r="AD697" s="191">
        <v>198400</v>
      </c>
      <c r="AE697" s="191"/>
      <c r="AF697" s="192">
        <v>99.2</v>
      </c>
      <c r="AG697" s="192"/>
      <c r="AH697" s="192"/>
    </row>
    <row r="698" spans="2:34" ht="23.25" customHeight="1" x14ac:dyDescent="0.25">
      <c r="B698" s="5"/>
      <c r="C698" s="5"/>
      <c r="D698" s="5"/>
      <c r="E698" s="5"/>
      <c r="F698" s="5"/>
      <c r="G698" s="5"/>
      <c r="H698" s="5"/>
      <c r="I698" s="189" t="s">
        <v>149</v>
      </c>
      <c r="J698" s="189"/>
      <c r="K698" s="189"/>
      <c r="L698" s="189"/>
      <c r="M698" s="189"/>
      <c r="N698" s="189"/>
      <c r="O698" s="189"/>
      <c r="P698" s="189"/>
      <c r="Q698" s="189"/>
      <c r="R698" s="189"/>
      <c r="S698" s="190" t="s">
        <v>863</v>
      </c>
      <c r="T698" s="190"/>
      <c r="U698" s="190"/>
      <c r="V698" s="4" t="s">
        <v>577</v>
      </c>
      <c r="W698" s="190" t="s">
        <v>589</v>
      </c>
      <c r="X698" s="190"/>
      <c r="Y698" s="190" t="s">
        <v>150</v>
      </c>
      <c r="Z698" s="190"/>
      <c r="AA698" s="191">
        <v>200000</v>
      </c>
      <c r="AB698" s="191"/>
      <c r="AC698" s="191"/>
      <c r="AD698" s="191">
        <v>198400</v>
      </c>
      <c r="AE698" s="191"/>
      <c r="AF698" s="192">
        <v>99.2</v>
      </c>
      <c r="AG698" s="192"/>
      <c r="AH698" s="192"/>
    </row>
    <row r="699" spans="2:34" ht="15" customHeight="1" x14ac:dyDescent="0.25">
      <c r="B699" s="5"/>
      <c r="C699" s="5"/>
      <c r="D699" s="5"/>
      <c r="E699" s="5"/>
      <c r="F699" s="5"/>
      <c r="G699" s="5"/>
      <c r="H699" s="5"/>
      <c r="I699" s="6"/>
      <c r="J699" s="189" t="s">
        <v>265</v>
      </c>
      <c r="K699" s="189"/>
      <c r="L699" s="189"/>
      <c r="M699" s="189"/>
      <c r="N699" s="189"/>
      <c r="O699" s="189"/>
      <c r="P699" s="189"/>
      <c r="Q699" s="189"/>
      <c r="R699" s="189"/>
      <c r="S699" s="190" t="s">
        <v>863</v>
      </c>
      <c r="T699" s="190"/>
      <c r="U699" s="190"/>
      <c r="V699" s="4" t="s">
        <v>577</v>
      </c>
      <c r="W699" s="190" t="s">
        <v>589</v>
      </c>
      <c r="X699" s="190"/>
      <c r="Y699" s="190" t="s">
        <v>266</v>
      </c>
      <c r="Z699" s="190"/>
      <c r="AA699" s="191">
        <v>200000</v>
      </c>
      <c r="AB699" s="191"/>
      <c r="AC699" s="191"/>
      <c r="AD699" s="191">
        <v>198400</v>
      </c>
      <c r="AE699" s="191"/>
      <c r="AF699" s="192">
        <v>99.2</v>
      </c>
      <c r="AG699" s="192"/>
      <c r="AH699" s="192"/>
    </row>
    <row r="700" spans="2:34" ht="23.25" customHeight="1" x14ac:dyDescent="0.25">
      <c r="B700" s="5"/>
      <c r="C700" s="5"/>
      <c r="D700" s="5"/>
      <c r="E700" s="6"/>
      <c r="F700" s="189" t="s">
        <v>590</v>
      </c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90" t="s">
        <v>863</v>
      </c>
      <c r="T700" s="190"/>
      <c r="U700" s="190"/>
      <c r="V700" s="4" t="s">
        <v>577</v>
      </c>
      <c r="W700" s="190" t="s">
        <v>591</v>
      </c>
      <c r="X700" s="190"/>
      <c r="Y700" s="190"/>
      <c r="Z700" s="190"/>
      <c r="AA700" s="191">
        <v>11269970</v>
      </c>
      <c r="AB700" s="191"/>
      <c r="AC700" s="191"/>
      <c r="AD700" s="191">
        <v>0</v>
      </c>
      <c r="AE700" s="191"/>
      <c r="AF700" s="192">
        <v>0</v>
      </c>
      <c r="AG700" s="192"/>
      <c r="AH700" s="192"/>
    </row>
    <row r="701" spans="2:34" ht="15" customHeight="1" x14ac:dyDescent="0.25">
      <c r="B701" s="5"/>
      <c r="C701" s="5"/>
      <c r="D701" s="5"/>
      <c r="E701" s="6"/>
      <c r="F701" s="189" t="s">
        <v>592</v>
      </c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90" t="s">
        <v>863</v>
      </c>
      <c r="T701" s="190"/>
      <c r="U701" s="190"/>
      <c r="V701" s="4" t="s">
        <v>577</v>
      </c>
      <c r="W701" s="190" t="s">
        <v>593</v>
      </c>
      <c r="X701" s="190"/>
      <c r="Y701" s="190"/>
      <c r="Z701" s="190"/>
      <c r="AA701" s="191">
        <v>11269970</v>
      </c>
      <c r="AB701" s="191"/>
      <c r="AC701" s="191"/>
      <c r="AD701" s="191">
        <v>0</v>
      </c>
      <c r="AE701" s="191"/>
      <c r="AF701" s="192">
        <v>0</v>
      </c>
      <c r="AG701" s="192"/>
      <c r="AH701" s="192"/>
    </row>
    <row r="702" spans="2:34" ht="23.25" customHeight="1" x14ac:dyDescent="0.25">
      <c r="B702" s="5"/>
      <c r="C702" s="5"/>
      <c r="D702" s="5"/>
      <c r="E702" s="6"/>
      <c r="F702" s="6"/>
      <c r="G702" s="6"/>
      <c r="H702" s="189" t="s">
        <v>594</v>
      </c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90" t="s">
        <v>863</v>
      </c>
      <c r="T702" s="190"/>
      <c r="U702" s="190"/>
      <c r="V702" s="4" t="s">
        <v>577</v>
      </c>
      <c r="W702" s="190" t="s">
        <v>595</v>
      </c>
      <c r="X702" s="190"/>
      <c r="Y702" s="190"/>
      <c r="Z702" s="190"/>
      <c r="AA702" s="191">
        <v>11269970</v>
      </c>
      <c r="AB702" s="191"/>
      <c r="AC702" s="191"/>
      <c r="AD702" s="191">
        <v>0</v>
      </c>
      <c r="AE702" s="191"/>
      <c r="AF702" s="192">
        <v>0</v>
      </c>
      <c r="AG702" s="192"/>
      <c r="AH702" s="192"/>
    </row>
    <row r="703" spans="2:34" ht="23.25" customHeight="1" x14ac:dyDescent="0.25">
      <c r="B703" s="5"/>
      <c r="C703" s="5"/>
      <c r="D703" s="5"/>
      <c r="E703" s="5"/>
      <c r="F703" s="5"/>
      <c r="G703" s="5"/>
      <c r="H703" s="189" t="s">
        <v>596</v>
      </c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90" t="s">
        <v>863</v>
      </c>
      <c r="T703" s="190"/>
      <c r="U703" s="190"/>
      <c r="V703" s="4" t="s">
        <v>577</v>
      </c>
      <c r="W703" s="190" t="s">
        <v>597</v>
      </c>
      <c r="X703" s="190"/>
      <c r="Y703" s="190"/>
      <c r="Z703" s="190"/>
      <c r="AA703" s="191">
        <v>11269970</v>
      </c>
      <c r="AB703" s="191"/>
      <c r="AC703" s="191"/>
      <c r="AD703" s="191">
        <v>0</v>
      </c>
      <c r="AE703" s="191"/>
      <c r="AF703" s="192">
        <v>0</v>
      </c>
      <c r="AG703" s="192"/>
      <c r="AH703" s="192"/>
    </row>
    <row r="704" spans="2:34" ht="23.25" customHeight="1" x14ac:dyDescent="0.25">
      <c r="B704" s="5"/>
      <c r="C704" s="5"/>
      <c r="D704" s="5"/>
      <c r="E704" s="5"/>
      <c r="F704" s="5"/>
      <c r="G704" s="5"/>
      <c r="H704" s="5"/>
      <c r="I704" s="189" t="s">
        <v>411</v>
      </c>
      <c r="J704" s="189"/>
      <c r="K704" s="189"/>
      <c r="L704" s="189"/>
      <c r="M704" s="189"/>
      <c r="N704" s="189"/>
      <c r="O704" s="189"/>
      <c r="P704" s="189"/>
      <c r="Q704" s="189"/>
      <c r="R704" s="189"/>
      <c r="S704" s="190" t="s">
        <v>863</v>
      </c>
      <c r="T704" s="190"/>
      <c r="U704" s="190"/>
      <c r="V704" s="4" t="s">
        <v>577</v>
      </c>
      <c r="W704" s="190" t="s">
        <v>597</v>
      </c>
      <c r="X704" s="190"/>
      <c r="Y704" s="190" t="s">
        <v>412</v>
      </c>
      <c r="Z704" s="190"/>
      <c r="AA704" s="191">
        <v>11269970</v>
      </c>
      <c r="AB704" s="191"/>
      <c r="AC704" s="191"/>
      <c r="AD704" s="191">
        <v>0</v>
      </c>
      <c r="AE704" s="191"/>
      <c r="AF704" s="192">
        <v>0</v>
      </c>
      <c r="AG704" s="192"/>
      <c r="AH704" s="192"/>
    </row>
    <row r="705" spans="2:34" ht="15" customHeight="1" x14ac:dyDescent="0.25">
      <c r="B705" s="5"/>
      <c r="C705" s="5"/>
      <c r="D705" s="5"/>
      <c r="E705" s="5"/>
      <c r="F705" s="5"/>
      <c r="G705" s="5"/>
      <c r="H705" s="5"/>
      <c r="I705" s="6"/>
      <c r="J705" s="189" t="s">
        <v>413</v>
      </c>
      <c r="K705" s="189"/>
      <c r="L705" s="189"/>
      <c r="M705" s="189"/>
      <c r="N705" s="189"/>
      <c r="O705" s="189"/>
      <c r="P705" s="189"/>
      <c r="Q705" s="189"/>
      <c r="R705" s="189"/>
      <c r="S705" s="190" t="s">
        <v>863</v>
      </c>
      <c r="T705" s="190"/>
      <c r="U705" s="190"/>
      <c r="V705" s="4" t="s">
        <v>577</v>
      </c>
      <c r="W705" s="190" t="s">
        <v>597</v>
      </c>
      <c r="X705" s="190"/>
      <c r="Y705" s="190" t="s">
        <v>414</v>
      </c>
      <c r="Z705" s="190"/>
      <c r="AA705" s="191">
        <v>11269970</v>
      </c>
      <c r="AB705" s="191"/>
      <c r="AC705" s="191"/>
      <c r="AD705" s="191">
        <v>0</v>
      </c>
      <c r="AE705" s="191"/>
      <c r="AF705" s="192">
        <v>0</v>
      </c>
      <c r="AG705" s="192"/>
      <c r="AH705" s="192"/>
    </row>
    <row r="706" spans="2:34" ht="15" customHeight="1" x14ac:dyDescent="0.25">
      <c r="B706" s="5"/>
      <c r="C706" s="5"/>
      <c r="D706" s="189" t="s">
        <v>598</v>
      </c>
      <c r="E706" s="189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90" t="s">
        <v>863</v>
      </c>
      <c r="T706" s="190"/>
      <c r="U706" s="190"/>
      <c r="V706" s="4" t="s">
        <v>599</v>
      </c>
      <c r="W706" s="190"/>
      <c r="X706" s="190"/>
      <c r="Y706" s="190"/>
      <c r="Z706" s="190"/>
      <c r="AA706" s="191">
        <v>1574933256.76</v>
      </c>
      <c r="AB706" s="191"/>
      <c r="AC706" s="191"/>
      <c r="AD706" s="191">
        <v>1542310545.5</v>
      </c>
      <c r="AE706" s="191"/>
      <c r="AF706" s="192">
        <v>97.928628967610194</v>
      </c>
      <c r="AG706" s="192"/>
      <c r="AH706" s="192"/>
    </row>
    <row r="707" spans="2:34" ht="15" customHeight="1" x14ac:dyDescent="0.25">
      <c r="B707" s="5"/>
      <c r="C707" s="5"/>
      <c r="D707" s="5"/>
      <c r="E707" s="6"/>
      <c r="F707" s="189" t="s">
        <v>47</v>
      </c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90" t="s">
        <v>863</v>
      </c>
      <c r="T707" s="190"/>
      <c r="U707" s="190"/>
      <c r="V707" s="4" t="s">
        <v>599</v>
      </c>
      <c r="W707" s="190" t="s">
        <v>48</v>
      </c>
      <c r="X707" s="190"/>
      <c r="Y707" s="190"/>
      <c r="Z707" s="190"/>
      <c r="AA707" s="191">
        <v>1546460736.76</v>
      </c>
      <c r="AB707" s="191"/>
      <c r="AC707" s="191"/>
      <c r="AD707" s="191">
        <v>1514018594.6400001</v>
      </c>
      <c r="AE707" s="191"/>
      <c r="AF707" s="192">
        <v>97.90216839336189</v>
      </c>
      <c r="AG707" s="192"/>
      <c r="AH707" s="192"/>
    </row>
    <row r="708" spans="2:34" ht="15" customHeight="1" x14ac:dyDescent="0.25">
      <c r="B708" s="5"/>
      <c r="C708" s="5"/>
      <c r="D708" s="5"/>
      <c r="E708" s="6"/>
      <c r="F708" s="189" t="s">
        <v>49</v>
      </c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90" t="s">
        <v>863</v>
      </c>
      <c r="T708" s="190"/>
      <c r="U708" s="190"/>
      <c r="V708" s="4" t="s">
        <v>599</v>
      </c>
      <c r="W708" s="190" t="s">
        <v>50</v>
      </c>
      <c r="X708" s="190"/>
      <c r="Y708" s="190"/>
      <c r="Z708" s="190"/>
      <c r="AA708" s="191">
        <v>1545332395.46</v>
      </c>
      <c r="AB708" s="191"/>
      <c r="AC708" s="191"/>
      <c r="AD708" s="191">
        <v>1512960253.3399999</v>
      </c>
      <c r="AE708" s="191"/>
      <c r="AF708" s="192">
        <v>97.905166408527663</v>
      </c>
      <c r="AG708" s="192"/>
      <c r="AH708" s="192"/>
    </row>
    <row r="709" spans="2:34" ht="23.25" customHeight="1" x14ac:dyDescent="0.25">
      <c r="B709" s="5"/>
      <c r="C709" s="5"/>
      <c r="D709" s="5"/>
      <c r="E709" s="6"/>
      <c r="F709" s="6"/>
      <c r="G709" s="6"/>
      <c r="H709" s="189" t="s">
        <v>600</v>
      </c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90" t="s">
        <v>863</v>
      </c>
      <c r="T709" s="190"/>
      <c r="U709" s="190"/>
      <c r="V709" s="4" t="s">
        <v>599</v>
      </c>
      <c r="W709" s="190" t="s">
        <v>601</v>
      </c>
      <c r="X709" s="190"/>
      <c r="Y709" s="190"/>
      <c r="Z709" s="190"/>
      <c r="AA709" s="191">
        <v>1325041640.1500001</v>
      </c>
      <c r="AB709" s="191"/>
      <c r="AC709" s="191"/>
      <c r="AD709" s="191">
        <v>1315951181.6700001</v>
      </c>
      <c r="AE709" s="191"/>
      <c r="AF709" s="192">
        <v>99.313949222080979</v>
      </c>
      <c r="AG709" s="192"/>
      <c r="AH709" s="192"/>
    </row>
    <row r="710" spans="2:34" ht="23.25" customHeight="1" x14ac:dyDescent="0.25">
      <c r="B710" s="5"/>
      <c r="C710" s="5"/>
      <c r="D710" s="5"/>
      <c r="E710" s="5"/>
      <c r="F710" s="5"/>
      <c r="G710" s="5"/>
      <c r="H710" s="189" t="s">
        <v>602</v>
      </c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90" t="s">
        <v>863</v>
      </c>
      <c r="T710" s="190"/>
      <c r="U710" s="190"/>
      <c r="V710" s="4" t="s">
        <v>599</v>
      </c>
      <c r="W710" s="190" t="s">
        <v>603</v>
      </c>
      <c r="X710" s="190"/>
      <c r="Y710" s="190"/>
      <c r="Z710" s="190"/>
      <c r="AA710" s="191">
        <v>234301640.15000001</v>
      </c>
      <c r="AB710" s="191"/>
      <c r="AC710" s="191"/>
      <c r="AD710" s="191">
        <v>228321506.55000001</v>
      </c>
      <c r="AE710" s="191"/>
      <c r="AF710" s="192">
        <v>97.447677448535359</v>
      </c>
      <c r="AG710" s="192"/>
      <c r="AH710" s="192"/>
    </row>
    <row r="711" spans="2:34" ht="45.75" customHeight="1" x14ac:dyDescent="0.25">
      <c r="B711" s="5"/>
      <c r="C711" s="5"/>
      <c r="D711" s="5"/>
      <c r="E711" s="5"/>
      <c r="F711" s="5"/>
      <c r="G711" s="5"/>
      <c r="H711" s="5"/>
      <c r="I711" s="189" t="s">
        <v>17</v>
      </c>
      <c r="J711" s="189"/>
      <c r="K711" s="189"/>
      <c r="L711" s="189"/>
      <c r="M711" s="189"/>
      <c r="N711" s="189"/>
      <c r="O711" s="189"/>
      <c r="P711" s="189"/>
      <c r="Q711" s="189"/>
      <c r="R711" s="189"/>
      <c r="S711" s="190" t="s">
        <v>863</v>
      </c>
      <c r="T711" s="190"/>
      <c r="U711" s="190"/>
      <c r="V711" s="4" t="s">
        <v>599</v>
      </c>
      <c r="W711" s="190" t="s">
        <v>603</v>
      </c>
      <c r="X711" s="190"/>
      <c r="Y711" s="190" t="s">
        <v>18</v>
      </c>
      <c r="Z711" s="190"/>
      <c r="AA711" s="191">
        <v>3507627.95</v>
      </c>
      <c r="AB711" s="191"/>
      <c r="AC711" s="191"/>
      <c r="AD711" s="191">
        <v>2869595.53</v>
      </c>
      <c r="AE711" s="191"/>
      <c r="AF711" s="192">
        <v>81.810145514435177</v>
      </c>
      <c r="AG711" s="192"/>
      <c r="AH711" s="192"/>
    </row>
    <row r="712" spans="2:34" ht="15" customHeight="1" x14ac:dyDescent="0.25">
      <c r="B712" s="5"/>
      <c r="C712" s="5"/>
      <c r="D712" s="5"/>
      <c r="E712" s="5"/>
      <c r="F712" s="5"/>
      <c r="G712" s="5"/>
      <c r="H712" s="5"/>
      <c r="I712" s="6"/>
      <c r="J712" s="189" t="s">
        <v>129</v>
      </c>
      <c r="K712" s="189"/>
      <c r="L712" s="189"/>
      <c r="M712" s="189"/>
      <c r="N712" s="189"/>
      <c r="O712" s="189"/>
      <c r="P712" s="189"/>
      <c r="Q712" s="189"/>
      <c r="R712" s="189"/>
      <c r="S712" s="190" t="s">
        <v>863</v>
      </c>
      <c r="T712" s="190"/>
      <c r="U712" s="190"/>
      <c r="V712" s="4" t="s">
        <v>599</v>
      </c>
      <c r="W712" s="190" t="s">
        <v>603</v>
      </c>
      <c r="X712" s="190"/>
      <c r="Y712" s="190" t="s">
        <v>130</v>
      </c>
      <c r="Z712" s="190"/>
      <c r="AA712" s="191">
        <v>3507627.95</v>
      </c>
      <c r="AB712" s="191"/>
      <c r="AC712" s="191"/>
      <c r="AD712" s="191">
        <v>2869595.53</v>
      </c>
      <c r="AE712" s="191"/>
      <c r="AF712" s="192">
        <v>81.810145514435177</v>
      </c>
      <c r="AG712" s="192"/>
      <c r="AH712" s="192"/>
    </row>
    <row r="713" spans="2:34" ht="23.25" customHeight="1" x14ac:dyDescent="0.25">
      <c r="B713" s="5"/>
      <c r="C713" s="5"/>
      <c r="D713" s="5"/>
      <c r="E713" s="5"/>
      <c r="F713" s="5"/>
      <c r="G713" s="5"/>
      <c r="H713" s="5"/>
      <c r="I713" s="189" t="s">
        <v>29</v>
      </c>
      <c r="J713" s="189"/>
      <c r="K713" s="189"/>
      <c r="L713" s="189"/>
      <c r="M713" s="189"/>
      <c r="N713" s="189"/>
      <c r="O713" s="189"/>
      <c r="P713" s="189"/>
      <c r="Q713" s="189"/>
      <c r="R713" s="189"/>
      <c r="S713" s="190" t="s">
        <v>863</v>
      </c>
      <c r="T713" s="190"/>
      <c r="U713" s="190"/>
      <c r="V713" s="4" t="s">
        <v>599</v>
      </c>
      <c r="W713" s="190" t="s">
        <v>603</v>
      </c>
      <c r="X713" s="190"/>
      <c r="Y713" s="190" t="s">
        <v>30</v>
      </c>
      <c r="Z713" s="190"/>
      <c r="AA713" s="191">
        <v>22445830.82</v>
      </c>
      <c r="AB713" s="191"/>
      <c r="AC713" s="191"/>
      <c r="AD713" s="191">
        <v>18125509.530000001</v>
      </c>
      <c r="AE713" s="191"/>
      <c r="AF713" s="192">
        <v>80.752232676767548</v>
      </c>
      <c r="AG713" s="192"/>
      <c r="AH713" s="192"/>
    </row>
    <row r="714" spans="2:34" ht="23.25" customHeight="1" x14ac:dyDescent="0.25">
      <c r="B714" s="5"/>
      <c r="C714" s="5"/>
      <c r="D714" s="5"/>
      <c r="E714" s="5"/>
      <c r="F714" s="5"/>
      <c r="G714" s="5"/>
      <c r="H714" s="5"/>
      <c r="I714" s="6"/>
      <c r="J714" s="189" t="s">
        <v>31</v>
      </c>
      <c r="K714" s="189"/>
      <c r="L714" s="189"/>
      <c r="M714" s="189"/>
      <c r="N714" s="189"/>
      <c r="O714" s="189"/>
      <c r="P714" s="189"/>
      <c r="Q714" s="189"/>
      <c r="R714" s="189"/>
      <c r="S714" s="190" t="s">
        <v>863</v>
      </c>
      <c r="T714" s="190"/>
      <c r="U714" s="190"/>
      <c r="V714" s="4" t="s">
        <v>599</v>
      </c>
      <c r="W714" s="190" t="s">
        <v>603</v>
      </c>
      <c r="X714" s="190"/>
      <c r="Y714" s="190" t="s">
        <v>32</v>
      </c>
      <c r="Z714" s="190"/>
      <c r="AA714" s="191">
        <v>22445830.82</v>
      </c>
      <c r="AB714" s="191"/>
      <c r="AC714" s="191"/>
      <c r="AD714" s="191">
        <v>18125509.530000001</v>
      </c>
      <c r="AE714" s="191"/>
      <c r="AF714" s="192">
        <v>80.752232676767548</v>
      </c>
      <c r="AG714" s="192"/>
      <c r="AH714" s="192"/>
    </row>
    <row r="715" spans="2:34" ht="23.25" customHeight="1" x14ac:dyDescent="0.25">
      <c r="B715" s="5"/>
      <c r="C715" s="5"/>
      <c r="D715" s="5"/>
      <c r="E715" s="5"/>
      <c r="F715" s="5"/>
      <c r="G715" s="5"/>
      <c r="H715" s="5"/>
      <c r="I715" s="189" t="s">
        <v>149</v>
      </c>
      <c r="J715" s="189"/>
      <c r="K715" s="189"/>
      <c r="L715" s="189"/>
      <c r="M715" s="189"/>
      <c r="N715" s="189"/>
      <c r="O715" s="189"/>
      <c r="P715" s="189"/>
      <c r="Q715" s="189"/>
      <c r="R715" s="189"/>
      <c r="S715" s="190" t="s">
        <v>863</v>
      </c>
      <c r="T715" s="190"/>
      <c r="U715" s="190"/>
      <c r="V715" s="4" t="s">
        <v>599</v>
      </c>
      <c r="W715" s="190" t="s">
        <v>603</v>
      </c>
      <c r="X715" s="190"/>
      <c r="Y715" s="190" t="s">
        <v>150</v>
      </c>
      <c r="Z715" s="190"/>
      <c r="AA715" s="191">
        <v>207888106.80000001</v>
      </c>
      <c r="AB715" s="191"/>
      <c r="AC715" s="191"/>
      <c r="AD715" s="191">
        <v>206927770.56</v>
      </c>
      <c r="AE715" s="191"/>
      <c r="AF715" s="192">
        <v>99.538051380243743</v>
      </c>
      <c r="AG715" s="192"/>
      <c r="AH715" s="192"/>
    </row>
    <row r="716" spans="2:34" ht="15" customHeight="1" x14ac:dyDescent="0.25">
      <c r="B716" s="5"/>
      <c r="C716" s="5"/>
      <c r="D716" s="5"/>
      <c r="E716" s="5"/>
      <c r="F716" s="5"/>
      <c r="G716" s="5"/>
      <c r="H716" s="5"/>
      <c r="I716" s="6"/>
      <c r="J716" s="189" t="s">
        <v>151</v>
      </c>
      <c r="K716" s="189"/>
      <c r="L716" s="189"/>
      <c r="M716" s="189"/>
      <c r="N716" s="189"/>
      <c r="O716" s="189"/>
      <c r="P716" s="189"/>
      <c r="Q716" s="189"/>
      <c r="R716" s="189"/>
      <c r="S716" s="190" t="s">
        <v>863</v>
      </c>
      <c r="T716" s="190"/>
      <c r="U716" s="190"/>
      <c r="V716" s="4" t="s">
        <v>599</v>
      </c>
      <c r="W716" s="190" t="s">
        <v>603</v>
      </c>
      <c r="X716" s="190"/>
      <c r="Y716" s="190" t="s">
        <v>152</v>
      </c>
      <c r="Z716" s="190"/>
      <c r="AA716" s="191">
        <v>207888106.80000001</v>
      </c>
      <c r="AB716" s="191"/>
      <c r="AC716" s="191"/>
      <c r="AD716" s="191">
        <v>206927770.56</v>
      </c>
      <c r="AE716" s="191"/>
      <c r="AF716" s="192">
        <v>99.538051380243743</v>
      </c>
      <c r="AG716" s="192"/>
      <c r="AH716" s="192"/>
    </row>
    <row r="717" spans="2:34" ht="15" customHeight="1" x14ac:dyDescent="0.25">
      <c r="B717" s="5"/>
      <c r="C717" s="5"/>
      <c r="D717" s="5"/>
      <c r="E717" s="5"/>
      <c r="F717" s="5"/>
      <c r="G717" s="5"/>
      <c r="H717" s="5"/>
      <c r="I717" s="189" t="s">
        <v>33</v>
      </c>
      <c r="J717" s="189"/>
      <c r="K717" s="189"/>
      <c r="L717" s="189"/>
      <c r="M717" s="189"/>
      <c r="N717" s="189"/>
      <c r="O717" s="189"/>
      <c r="P717" s="189"/>
      <c r="Q717" s="189"/>
      <c r="R717" s="189"/>
      <c r="S717" s="190" t="s">
        <v>863</v>
      </c>
      <c r="T717" s="190"/>
      <c r="U717" s="190"/>
      <c r="V717" s="4" t="s">
        <v>599</v>
      </c>
      <c r="W717" s="190" t="s">
        <v>603</v>
      </c>
      <c r="X717" s="190"/>
      <c r="Y717" s="190" t="s">
        <v>34</v>
      </c>
      <c r="Z717" s="190"/>
      <c r="AA717" s="191">
        <v>460074.58</v>
      </c>
      <c r="AB717" s="191"/>
      <c r="AC717" s="191"/>
      <c r="AD717" s="191">
        <v>398630.93</v>
      </c>
      <c r="AE717" s="191"/>
      <c r="AF717" s="192">
        <v>86.644850058875235</v>
      </c>
      <c r="AG717" s="192"/>
      <c r="AH717" s="192"/>
    </row>
    <row r="718" spans="2:34" ht="15" customHeight="1" x14ac:dyDescent="0.25">
      <c r="B718" s="5"/>
      <c r="C718" s="5"/>
      <c r="D718" s="5"/>
      <c r="E718" s="5"/>
      <c r="F718" s="5"/>
      <c r="G718" s="5"/>
      <c r="H718" s="5"/>
      <c r="I718" s="6"/>
      <c r="J718" s="189" t="s">
        <v>35</v>
      </c>
      <c r="K718" s="189"/>
      <c r="L718" s="189"/>
      <c r="M718" s="189"/>
      <c r="N718" s="189"/>
      <c r="O718" s="189"/>
      <c r="P718" s="189"/>
      <c r="Q718" s="189"/>
      <c r="R718" s="189"/>
      <c r="S718" s="190" t="s">
        <v>863</v>
      </c>
      <c r="T718" s="190"/>
      <c r="U718" s="190"/>
      <c r="V718" s="4" t="s">
        <v>599</v>
      </c>
      <c r="W718" s="190" t="s">
        <v>603</v>
      </c>
      <c r="X718" s="190"/>
      <c r="Y718" s="190" t="s">
        <v>36</v>
      </c>
      <c r="Z718" s="190"/>
      <c r="AA718" s="191">
        <v>460074.58</v>
      </c>
      <c r="AB718" s="191"/>
      <c r="AC718" s="191"/>
      <c r="AD718" s="191">
        <v>398630.93</v>
      </c>
      <c r="AE718" s="191"/>
      <c r="AF718" s="192">
        <v>86.644850058875235</v>
      </c>
      <c r="AG718" s="192"/>
      <c r="AH718" s="192"/>
    </row>
    <row r="719" spans="2:34" ht="124.5" customHeight="1" x14ac:dyDescent="0.25">
      <c r="B719" s="5"/>
      <c r="C719" s="5"/>
      <c r="D719" s="5"/>
      <c r="E719" s="5"/>
      <c r="F719" s="5"/>
      <c r="G719" s="5"/>
      <c r="H719" s="189" t="s">
        <v>604</v>
      </c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90" t="s">
        <v>863</v>
      </c>
      <c r="T719" s="190"/>
      <c r="U719" s="190"/>
      <c r="V719" s="4" t="s">
        <v>599</v>
      </c>
      <c r="W719" s="190" t="s">
        <v>605</v>
      </c>
      <c r="X719" s="190"/>
      <c r="Y719" s="190"/>
      <c r="Z719" s="190"/>
      <c r="AA719" s="191">
        <v>45622000</v>
      </c>
      <c r="AB719" s="191"/>
      <c r="AC719" s="191"/>
      <c r="AD719" s="191">
        <v>45359085.350000001</v>
      </c>
      <c r="AE719" s="191"/>
      <c r="AF719" s="192">
        <v>99.423710819341551</v>
      </c>
      <c r="AG719" s="192"/>
      <c r="AH719" s="192"/>
    </row>
    <row r="720" spans="2:34" ht="45.75" customHeight="1" x14ac:dyDescent="0.25">
      <c r="B720" s="5"/>
      <c r="C720" s="5"/>
      <c r="D720" s="5"/>
      <c r="E720" s="5"/>
      <c r="F720" s="5"/>
      <c r="G720" s="5"/>
      <c r="H720" s="5"/>
      <c r="I720" s="189" t="s">
        <v>17</v>
      </c>
      <c r="J720" s="189"/>
      <c r="K720" s="189"/>
      <c r="L720" s="189"/>
      <c r="M720" s="189"/>
      <c r="N720" s="189"/>
      <c r="O720" s="189"/>
      <c r="P720" s="189"/>
      <c r="Q720" s="189"/>
      <c r="R720" s="189"/>
      <c r="S720" s="190" t="s">
        <v>863</v>
      </c>
      <c r="T720" s="190"/>
      <c r="U720" s="190"/>
      <c r="V720" s="4" t="s">
        <v>599</v>
      </c>
      <c r="W720" s="190" t="s">
        <v>605</v>
      </c>
      <c r="X720" s="190"/>
      <c r="Y720" s="190" t="s">
        <v>18</v>
      </c>
      <c r="Z720" s="190"/>
      <c r="AA720" s="191">
        <v>1641000</v>
      </c>
      <c r="AB720" s="191"/>
      <c r="AC720" s="191"/>
      <c r="AD720" s="191">
        <v>1378085.35</v>
      </c>
      <c r="AE720" s="191"/>
      <c r="AF720" s="192">
        <v>83.978388177940289</v>
      </c>
      <c r="AG720" s="192"/>
      <c r="AH720" s="192"/>
    </row>
    <row r="721" spans="2:34" ht="15" customHeight="1" x14ac:dyDescent="0.25">
      <c r="B721" s="5"/>
      <c r="C721" s="5"/>
      <c r="D721" s="5"/>
      <c r="E721" s="5"/>
      <c r="F721" s="5"/>
      <c r="G721" s="5"/>
      <c r="H721" s="5"/>
      <c r="I721" s="6"/>
      <c r="J721" s="189" t="s">
        <v>129</v>
      </c>
      <c r="K721" s="189"/>
      <c r="L721" s="189"/>
      <c r="M721" s="189"/>
      <c r="N721" s="189"/>
      <c r="O721" s="189"/>
      <c r="P721" s="189"/>
      <c r="Q721" s="189"/>
      <c r="R721" s="189"/>
      <c r="S721" s="190" t="s">
        <v>863</v>
      </c>
      <c r="T721" s="190"/>
      <c r="U721" s="190"/>
      <c r="V721" s="4" t="s">
        <v>599</v>
      </c>
      <c r="W721" s="190" t="s">
        <v>605</v>
      </c>
      <c r="X721" s="190"/>
      <c r="Y721" s="190" t="s">
        <v>130</v>
      </c>
      <c r="Z721" s="190"/>
      <c r="AA721" s="191">
        <v>1641000</v>
      </c>
      <c r="AB721" s="191"/>
      <c r="AC721" s="191"/>
      <c r="AD721" s="191">
        <v>1378085.35</v>
      </c>
      <c r="AE721" s="191"/>
      <c r="AF721" s="192">
        <v>83.978388177940289</v>
      </c>
      <c r="AG721" s="192"/>
      <c r="AH721" s="192"/>
    </row>
    <row r="722" spans="2:34" ht="23.25" customHeight="1" x14ac:dyDescent="0.25">
      <c r="B722" s="5"/>
      <c r="C722" s="5"/>
      <c r="D722" s="5"/>
      <c r="E722" s="5"/>
      <c r="F722" s="5"/>
      <c r="G722" s="5"/>
      <c r="H722" s="5"/>
      <c r="I722" s="189" t="s">
        <v>149</v>
      </c>
      <c r="J722" s="189"/>
      <c r="K722" s="189"/>
      <c r="L722" s="189"/>
      <c r="M722" s="189"/>
      <c r="N722" s="189"/>
      <c r="O722" s="189"/>
      <c r="P722" s="189"/>
      <c r="Q722" s="189"/>
      <c r="R722" s="189"/>
      <c r="S722" s="190" t="s">
        <v>863</v>
      </c>
      <c r="T722" s="190"/>
      <c r="U722" s="190"/>
      <c r="V722" s="4" t="s">
        <v>599</v>
      </c>
      <c r="W722" s="190" t="s">
        <v>605</v>
      </c>
      <c r="X722" s="190"/>
      <c r="Y722" s="190" t="s">
        <v>150</v>
      </c>
      <c r="Z722" s="190"/>
      <c r="AA722" s="191">
        <v>43981000</v>
      </c>
      <c r="AB722" s="191"/>
      <c r="AC722" s="191"/>
      <c r="AD722" s="191">
        <v>43981000</v>
      </c>
      <c r="AE722" s="191"/>
      <c r="AF722" s="192">
        <v>100</v>
      </c>
      <c r="AG722" s="192"/>
      <c r="AH722" s="192"/>
    </row>
    <row r="723" spans="2:34" ht="15" customHeight="1" x14ac:dyDescent="0.25">
      <c r="B723" s="5"/>
      <c r="C723" s="5"/>
      <c r="D723" s="5"/>
      <c r="E723" s="5"/>
      <c r="F723" s="5"/>
      <c r="G723" s="5"/>
      <c r="H723" s="5"/>
      <c r="I723" s="6"/>
      <c r="J723" s="189" t="s">
        <v>151</v>
      </c>
      <c r="K723" s="189"/>
      <c r="L723" s="189"/>
      <c r="M723" s="189"/>
      <c r="N723" s="189"/>
      <c r="O723" s="189"/>
      <c r="P723" s="189"/>
      <c r="Q723" s="189"/>
      <c r="R723" s="189"/>
      <c r="S723" s="190" t="s">
        <v>863</v>
      </c>
      <c r="T723" s="190"/>
      <c r="U723" s="190"/>
      <c r="V723" s="4" t="s">
        <v>599</v>
      </c>
      <c r="W723" s="190" t="s">
        <v>605</v>
      </c>
      <c r="X723" s="190"/>
      <c r="Y723" s="190" t="s">
        <v>152</v>
      </c>
      <c r="Z723" s="190"/>
      <c r="AA723" s="191">
        <v>43981000</v>
      </c>
      <c r="AB723" s="191"/>
      <c r="AC723" s="191"/>
      <c r="AD723" s="191">
        <v>43981000</v>
      </c>
      <c r="AE723" s="191"/>
      <c r="AF723" s="192">
        <v>100</v>
      </c>
      <c r="AG723" s="192"/>
      <c r="AH723" s="192"/>
    </row>
    <row r="724" spans="2:34" ht="102" customHeight="1" x14ac:dyDescent="0.25">
      <c r="B724" s="5"/>
      <c r="C724" s="5"/>
      <c r="D724" s="5"/>
      <c r="E724" s="5"/>
      <c r="F724" s="5"/>
      <c r="G724" s="5"/>
      <c r="H724" s="189" t="s">
        <v>606</v>
      </c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90" t="s">
        <v>863</v>
      </c>
      <c r="T724" s="190"/>
      <c r="U724" s="190"/>
      <c r="V724" s="4" t="s">
        <v>599</v>
      </c>
      <c r="W724" s="190" t="s">
        <v>607</v>
      </c>
      <c r="X724" s="190"/>
      <c r="Y724" s="190"/>
      <c r="Z724" s="190"/>
      <c r="AA724" s="191">
        <v>1037321000</v>
      </c>
      <c r="AB724" s="191"/>
      <c r="AC724" s="191"/>
      <c r="AD724" s="191">
        <v>1034476589.77</v>
      </c>
      <c r="AE724" s="191"/>
      <c r="AF724" s="192">
        <v>99.725792668807429</v>
      </c>
      <c r="AG724" s="192"/>
      <c r="AH724" s="192"/>
    </row>
    <row r="725" spans="2:34" ht="45.75" customHeight="1" x14ac:dyDescent="0.25">
      <c r="B725" s="5"/>
      <c r="C725" s="5"/>
      <c r="D725" s="5"/>
      <c r="E725" s="5"/>
      <c r="F725" s="5"/>
      <c r="G725" s="5"/>
      <c r="H725" s="5"/>
      <c r="I725" s="189" t="s">
        <v>17</v>
      </c>
      <c r="J725" s="189"/>
      <c r="K725" s="189"/>
      <c r="L725" s="189"/>
      <c r="M725" s="189"/>
      <c r="N725" s="189"/>
      <c r="O725" s="189"/>
      <c r="P725" s="189"/>
      <c r="Q725" s="189"/>
      <c r="R725" s="189"/>
      <c r="S725" s="190" t="s">
        <v>863</v>
      </c>
      <c r="T725" s="190"/>
      <c r="U725" s="190"/>
      <c r="V725" s="4" t="s">
        <v>599</v>
      </c>
      <c r="W725" s="190" t="s">
        <v>607</v>
      </c>
      <c r="X725" s="190"/>
      <c r="Y725" s="190" t="s">
        <v>18</v>
      </c>
      <c r="Z725" s="190"/>
      <c r="AA725" s="191">
        <v>68812868.079999998</v>
      </c>
      <c r="AB725" s="191"/>
      <c r="AC725" s="191"/>
      <c r="AD725" s="191">
        <v>67436562.049999997</v>
      </c>
      <c r="AE725" s="191"/>
      <c r="AF725" s="192">
        <v>97.999929274274763</v>
      </c>
      <c r="AG725" s="192"/>
      <c r="AH725" s="192"/>
    </row>
    <row r="726" spans="2:34" ht="15" customHeight="1" x14ac:dyDescent="0.25">
      <c r="B726" s="5"/>
      <c r="C726" s="5"/>
      <c r="D726" s="5"/>
      <c r="E726" s="5"/>
      <c r="F726" s="5"/>
      <c r="G726" s="5"/>
      <c r="H726" s="5"/>
      <c r="I726" s="6"/>
      <c r="J726" s="189" t="s">
        <v>129</v>
      </c>
      <c r="K726" s="189"/>
      <c r="L726" s="189"/>
      <c r="M726" s="189"/>
      <c r="N726" s="189"/>
      <c r="O726" s="189"/>
      <c r="P726" s="189"/>
      <c r="Q726" s="189"/>
      <c r="R726" s="189"/>
      <c r="S726" s="190" t="s">
        <v>863</v>
      </c>
      <c r="T726" s="190"/>
      <c r="U726" s="190"/>
      <c r="V726" s="4" t="s">
        <v>599</v>
      </c>
      <c r="W726" s="190" t="s">
        <v>607</v>
      </c>
      <c r="X726" s="190"/>
      <c r="Y726" s="190" t="s">
        <v>130</v>
      </c>
      <c r="Z726" s="190"/>
      <c r="AA726" s="191">
        <v>68812868.079999998</v>
      </c>
      <c r="AB726" s="191"/>
      <c r="AC726" s="191"/>
      <c r="AD726" s="191">
        <v>67436562.049999997</v>
      </c>
      <c r="AE726" s="191"/>
      <c r="AF726" s="192">
        <v>97.999929274274763</v>
      </c>
      <c r="AG726" s="192"/>
      <c r="AH726" s="192"/>
    </row>
    <row r="727" spans="2:34" ht="23.25" customHeight="1" x14ac:dyDescent="0.25">
      <c r="B727" s="5"/>
      <c r="C727" s="5"/>
      <c r="D727" s="5"/>
      <c r="E727" s="5"/>
      <c r="F727" s="5"/>
      <c r="G727" s="5"/>
      <c r="H727" s="5"/>
      <c r="I727" s="189" t="s">
        <v>29</v>
      </c>
      <c r="J727" s="189"/>
      <c r="K727" s="189"/>
      <c r="L727" s="189"/>
      <c r="M727" s="189"/>
      <c r="N727" s="189"/>
      <c r="O727" s="189"/>
      <c r="P727" s="189"/>
      <c r="Q727" s="189"/>
      <c r="R727" s="189"/>
      <c r="S727" s="190" t="s">
        <v>863</v>
      </c>
      <c r="T727" s="190"/>
      <c r="U727" s="190"/>
      <c r="V727" s="4" t="s">
        <v>599</v>
      </c>
      <c r="W727" s="190" t="s">
        <v>607</v>
      </c>
      <c r="X727" s="190"/>
      <c r="Y727" s="190" t="s">
        <v>30</v>
      </c>
      <c r="Z727" s="190"/>
      <c r="AA727" s="191">
        <v>662000</v>
      </c>
      <c r="AB727" s="191"/>
      <c r="AC727" s="191"/>
      <c r="AD727" s="191">
        <v>619248.91</v>
      </c>
      <c r="AE727" s="191"/>
      <c r="AF727" s="192">
        <v>93.542131419939579</v>
      </c>
      <c r="AG727" s="192"/>
      <c r="AH727" s="192"/>
    </row>
    <row r="728" spans="2:34" ht="23.25" customHeight="1" x14ac:dyDescent="0.25">
      <c r="B728" s="5"/>
      <c r="C728" s="5"/>
      <c r="D728" s="5"/>
      <c r="E728" s="5"/>
      <c r="F728" s="5"/>
      <c r="G728" s="5"/>
      <c r="H728" s="5"/>
      <c r="I728" s="6"/>
      <c r="J728" s="189" t="s">
        <v>31</v>
      </c>
      <c r="K728" s="189"/>
      <c r="L728" s="189"/>
      <c r="M728" s="189"/>
      <c r="N728" s="189"/>
      <c r="O728" s="189"/>
      <c r="P728" s="189"/>
      <c r="Q728" s="189"/>
      <c r="R728" s="189"/>
      <c r="S728" s="190" t="s">
        <v>863</v>
      </c>
      <c r="T728" s="190"/>
      <c r="U728" s="190"/>
      <c r="V728" s="4" t="s">
        <v>599</v>
      </c>
      <c r="W728" s="190" t="s">
        <v>607</v>
      </c>
      <c r="X728" s="190"/>
      <c r="Y728" s="190" t="s">
        <v>32</v>
      </c>
      <c r="Z728" s="190"/>
      <c r="AA728" s="191">
        <v>662000</v>
      </c>
      <c r="AB728" s="191"/>
      <c r="AC728" s="191"/>
      <c r="AD728" s="191">
        <v>619248.91</v>
      </c>
      <c r="AE728" s="191"/>
      <c r="AF728" s="192">
        <v>93.542131419939579</v>
      </c>
      <c r="AG728" s="192"/>
      <c r="AH728" s="192"/>
    </row>
    <row r="729" spans="2:34" ht="23.25" customHeight="1" x14ac:dyDescent="0.25">
      <c r="B729" s="5"/>
      <c r="C729" s="5"/>
      <c r="D729" s="5"/>
      <c r="E729" s="5"/>
      <c r="F729" s="5"/>
      <c r="G729" s="5"/>
      <c r="H729" s="5"/>
      <c r="I729" s="189" t="s">
        <v>149</v>
      </c>
      <c r="J729" s="189"/>
      <c r="K729" s="189"/>
      <c r="L729" s="189"/>
      <c r="M729" s="189"/>
      <c r="N729" s="189"/>
      <c r="O729" s="189"/>
      <c r="P729" s="189"/>
      <c r="Q729" s="189"/>
      <c r="R729" s="189"/>
      <c r="S729" s="190" t="s">
        <v>863</v>
      </c>
      <c r="T729" s="190"/>
      <c r="U729" s="190"/>
      <c r="V729" s="4" t="s">
        <v>599</v>
      </c>
      <c r="W729" s="190" t="s">
        <v>607</v>
      </c>
      <c r="X729" s="190"/>
      <c r="Y729" s="190" t="s">
        <v>150</v>
      </c>
      <c r="Z729" s="190"/>
      <c r="AA729" s="191">
        <v>967846131.91999996</v>
      </c>
      <c r="AB729" s="191"/>
      <c r="AC729" s="191"/>
      <c r="AD729" s="191">
        <v>966420778.80999994</v>
      </c>
      <c r="AE729" s="191"/>
      <c r="AF729" s="192">
        <v>99.852729368544104</v>
      </c>
      <c r="AG729" s="192"/>
      <c r="AH729" s="192"/>
    </row>
    <row r="730" spans="2:34" ht="15" customHeight="1" x14ac:dyDescent="0.25">
      <c r="B730" s="5"/>
      <c r="C730" s="5"/>
      <c r="D730" s="5"/>
      <c r="E730" s="5"/>
      <c r="F730" s="5"/>
      <c r="G730" s="5"/>
      <c r="H730" s="5"/>
      <c r="I730" s="6"/>
      <c r="J730" s="189" t="s">
        <v>151</v>
      </c>
      <c r="K730" s="189"/>
      <c r="L730" s="189"/>
      <c r="M730" s="189"/>
      <c r="N730" s="189"/>
      <c r="O730" s="189"/>
      <c r="P730" s="189"/>
      <c r="Q730" s="189"/>
      <c r="R730" s="189"/>
      <c r="S730" s="190" t="s">
        <v>863</v>
      </c>
      <c r="T730" s="190"/>
      <c r="U730" s="190"/>
      <c r="V730" s="4" t="s">
        <v>599</v>
      </c>
      <c r="W730" s="190" t="s">
        <v>607</v>
      </c>
      <c r="X730" s="190"/>
      <c r="Y730" s="190" t="s">
        <v>152</v>
      </c>
      <c r="Z730" s="190"/>
      <c r="AA730" s="191">
        <v>967846131.91999996</v>
      </c>
      <c r="AB730" s="191"/>
      <c r="AC730" s="191"/>
      <c r="AD730" s="191">
        <v>966420778.80999994</v>
      </c>
      <c r="AE730" s="191"/>
      <c r="AF730" s="192">
        <v>99.852729368544104</v>
      </c>
      <c r="AG730" s="192"/>
      <c r="AH730" s="192"/>
    </row>
    <row r="731" spans="2:34" ht="90.75" customHeight="1" x14ac:dyDescent="0.25">
      <c r="B731" s="5"/>
      <c r="C731" s="5"/>
      <c r="D731" s="5"/>
      <c r="E731" s="5"/>
      <c r="F731" s="5"/>
      <c r="G731" s="5"/>
      <c r="H731" s="189" t="s">
        <v>608</v>
      </c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90" t="s">
        <v>863</v>
      </c>
      <c r="T731" s="190"/>
      <c r="U731" s="190"/>
      <c r="V731" s="4" t="s">
        <v>599</v>
      </c>
      <c r="W731" s="190" t="s">
        <v>609</v>
      </c>
      <c r="X731" s="190"/>
      <c r="Y731" s="190"/>
      <c r="Z731" s="190"/>
      <c r="AA731" s="191">
        <v>6797000</v>
      </c>
      <c r="AB731" s="191"/>
      <c r="AC731" s="191"/>
      <c r="AD731" s="191">
        <v>6794000</v>
      </c>
      <c r="AE731" s="191"/>
      <c r="AF731" s="192">
        <v>99.955862880682659</v>
      </c>
      <c r="AG731" s="192"/>
      <c r="AH731" s="192"/>
    </row>
    <row r="732" spans="2:34" ht="23.25" customHeight="1" x14ac:dyDescent="0.25">
      <c r="B732" s="5"/>
      <c r="C732" s="5"/>
      <c r="D732" s="5"/>
      <c r="E732" s="5"/>
      <c r="F732" s="5"/>
      <c r="G732" s="5"/>
      <c r="H732" s="5"/>
      <c r="I732" s="189" t="s">
        <v>149</v>
      </c>
      <c r="J732" s="189"/>
      <c r="K732" s="189"/>
      <c r="L732" s="189"/>
      <c r="M732" s="189"/>
      <c r="N732" s="189"/>
      <c r="O732" s="189"/>
      <c r="P732" s="189"/>
      <c r="Q732" s="189"/>
      <c r="R732" s="189"/>
      <c r="S732" s="190" t="s">
        <v>863</v>
      </c>
      <c r="T732" s="190"/>
      <c r="U732" s="190"/>
      <c r="V732" s="4" t="s">
        <v>599</v>
      </c>
      <c r="W732" s="190" t="s">
        <v>609</v>
      </c>
      <c r="X732" s="190"/>
      <c r="Y732" s="190" t="s">
        <v>150</v>
      </c>
      <c r="Z732" s="190"/>
      <c r="AA732" s="191">
        <v>6797000</v>
      </c>
      <c r="AB732" s="191"/>
      <c r="AC732" s="191"/>
      <c r="AD732" s="191">
        <v>6794000</v>
      </c>
      <c r="AE732" s="191"/>
      <c r="AF732" s="192">
        <v>99.955862880682659</v>
      </c>
      <c r="AG732" s="192"/>
      <c r="AH732" s="192"/>
    </row>
    <row r="733" spans="2:34" ht="34.5" customHeight="1" x14ac:dyDescent="0.25">
      <c r="B733" s="5"/>
      <c r="C733" s="5"/>
      <c r="D733" s="5"/>
      <c r="E733" s="5"/>
      <c r="F733" s="5"/>
      <c r="G733" s="5"/>
      <c r="H733" s="5"/>
      <c r="I733" s="6"/>
      <c r="J733" s="189" t="s">
        <v>610</v>
      </c>
      <c r="K733" s="189"/>
      <c r="L733" s="189"/>
      <c r="M733" s="189"/>
      <c r="N733" s="189"/>
      <c r="O733" s="189"/>
      <c r="P733" s="189"/>
      <c r="Q733" s="189"/>
      <c r="R733" s="189"/>
      <c r="S733" s="190" t="s">
        <v>863</v>
      </c>
      <c r="T733" s="190"/>
      <c r="U733" s="190"/>
      <c r="V733" s="4" t="s">
        <v>599</v>
      </c>
      <c r="W733" s="190" t="s">
        <v>609</v>
      </c>
      <c r="X733" s="190"/>
      <c r="Y733" s="190" t="s">
        <v>611</v>
      </c>
      <c r="Z733" s="190"/>
      <c r="AA733" s="191">
        <v>6797000</v>
      </c>
      <c r="AB733" s="191"/>
      <c r="AC733" s="191"/>
      <c r="AD733" s="191">
        <v>6794000</v>
      </c>
      <c r="AE733" s="191"/>
      <c r="AF733" s="192">
        <v>99.955862880682659</v>
      </c>
      <c r="AG733" s="192"/>
      <c r="AH733" s="192"/>
    </row>
    <row r="734" spans="2:34" ht="102" customHeight="1" x14ac:dyDescent="0.25">
      <c r="B734" s="5"/>
      <c r="C734" s="5"/>
      <c r="D734" s="5"/>
      <c r="E734" s="5"/>
      <c r="F734" s="5"/>
      <c r="G734" s="5"/>
      <c r="H734" s="189" t="s">
        <v>612</v>
      </c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90" t="s">
        <v>863</v>
      </c>
      <c r="T734" s="190"/>
      <c r="U734" s="190"/>
      <c r="V734" s="4" t="s">
        <v>599</v>
      </c>
      <c r="W734" s="190" t="s">
        <v>613</v>
      </c>
      <c r="X734" s="190"/>
      <c r="Y734" s="190"/>
      <c r="Z734" s="190"/>
      <c r="AA734" s="191">
        <v>1000000</v>
      </c>
      <c r="AB734" s="191"/>
      <c r="AC734" s="191"/>
      <c r="AD734" s="191">
        <v>1000000</v>
      </c>
      <c r="AE734" s="191"/>
      <c r="AF734" s="192">
        <v>100</v>
      </c>
      <c r="AG734" s="192"/>
      <c r="AH734" s="192"/>
    </row>
    <row r="735" spans="2:34" ht="23.25" customHeight="1" x14ac:dyDescent="0.25">
      <c r="B735" s="5"/>
      <c r="C735" s="5"/>
      <c r="D735" s="5"/>
      <c r="E735" s="5"/>
      <c r="F735" s="5"/>
      <c r="G735" s="5"/>
      <c r="H735" s="5"/>
      <c r="I735" s="189" t="s">
        <v>149</v>
      </c>
      <c r="J735" s="189"/>
      <c r="K735" s="189"/>
      <c r="L735" s="189"/>
      <c r="M735" s="189"/>
      <c r="N735" s="189"/>
      <c r="O735" s="189"/>
      <c r="P735" s="189"/>
      <c r="Q735" s="189"/>
      <c r="R735" s="189"/>
      <c r="S735" s="190" t="s">
        <v>863</v>
      </c>
      <c r="T735" s="190"/>
      <c r="U735" s="190"/>
      <c r="V735" s="4" t="s">
        <v>599</v>
      </c>
      <c r="W735" s="190" t="s">
        <v>613</v>
      </c>
      <c r="X735" s="190"/>
      <c r="Y735" s="190" t="s">
        <v>150</v>
      </c>
      <c r="Z735" s="190"/>
      <c r="AA735" s="191">
        <v>1000000</v>
      </c>
      <c r="AB735" s="191"/>
      <c r="AC735" s="191"/>
      <c r="AD735" s="191">
        <v>1000000</v>
      </c>
      <c r="AE735" s="191"/>
      <c r="AF735" s="192">
        <v>100</v>
      </c>
      <c r="AG735" s="192"/>
      <c r="AH735" s="192"/>
    </row>
    <row r="736" spans="2:34" ht="34.5" customHeight="1" x14ac:dyDescent="0.25">
      <c r="B736" s="5"/>
      <c r="C736" s="5"/>
      <c r="D736" s="5"/>
      <c r="E736" s="5"/>
      <c r="F736" s="5"/>
      <c r="G736" s="5"/>
      <c r="H736" s="5"/>
      <c r="I736" s="6"/>
      <c r="J736" s="189" t="s">
        <v>610</v>
      </c>
      <c r="K736" s="189"/>
      <c r="L736" s="189"/>
      <c r="M736" s="189"/>
      <c r="N736" s="189"/>
      <c r="O736" s="189"/>
      <c r="P736" s="189"/>
      <c r="Q736" s="189"/>
      <c r="R736" s="189"/>
      <c r="S736" s="190" t="s">
        <v>863</v>
      </c>
      <c r="T736" s="190"/>
      <c r="U736" s="190"/>
      <c r="V736" s="4" t="s">
        <v>599</v>
      </c>
      <c r="W736" s="190" t="s">
        <v>613</v>
      </c>
      <c r="X736" s="190"/>
      <c r="Y736" s="190" t="s">
        <v>611</v>
      </c>
      <c r="Z736" s="190"/>
      <c r="AA736" s="191">
        <v>1000000</v>
      </c>
      <c r="AB736" s="191"/>
      <c r="AC736" s="191"/>
      <c r="AD736" s="191">
        <v>1000000</v>
      </c>
      <c r="AE736" s="191"/>
      <c r="AF736" s="192">
        <v>100</v>
      </c>
      <c r="AG736" s="192"/>
      <c r="AH736" s="192"/>
    </row>
    <row r="737" spans="2:34" ht="45.75" customHeight="1" x14ac:dyDescent="0.25">
      <c r="B737" s="5"/>
      <c r="C737" s="5"/>
      <c r="D737" s="5"/>
      <c r="E737" s="6"/>
      <c r="F737" s="6"/>
      <c r="G737" s="6"/>
      <c r="H737" s="189" t="s">
        <v>51</v>
      </c>
      <c r="I737" s="189"/>
      <c r="J737" s="189"/>
      <c r="K737" s="189"/>
      <c r="L737" s="189"/>
      <c r="M737" s="189"/>
      <c r="N737" s="189"/>
      <c r="O737" s="189"/>
      <c r="P737" s="189"/>
      <c r="Q737" s="189"/>
      <c r="R737" s="189"/>
      <c r="S737" s="190" t="s">
        <v>863</v>
      </c>
      <c r="T737" s="190"/>
      <c r="U737" s="190"/>
      <c r="V737" s="4" t="s">
        <v>599</v>
      </c>
      <c r="W737" s="190" t="s">
        <v>52</v>
      </c>
      <c r="X737" s="190"/>
      <c r="Y737" s="190"/>
      <c r="Z737" s="190"/>
      <c r="AA737" s="191">
        <v>117297586.16</v>
      </c>
      <c r="AB737" s="191"/>
      <c r="AC737" s="191"/>
      <c r="AD737" s="191">
        <v>108945092.73</v>
      </c>
      <c r="AE737" s="191"/>
      <c r="AF737" s="192">
        <v>92.879228206276338</v>
      </c>
      <c r="AG737" s="192"/>
      <c r="AH737" s="192"/>
    </row>
    <row r="738" spans="2:34" ht="34.5" customHeight="1" x14ac:dyDescent="0.25">
      <c r="B738" s="5"/>
      <c r="C738" s="5"/>
      <c r="D738" s="5"/>
      <c r="E738" s="5"/>
      <c r="F738" s="5"/>
      <c r="G738" s="5"/>
      <c r="H738" s="189" t="s">
        <v>614</v>
      </c>
      <c r="I738" s="189"/>
      <c r="J738" s="189"/>
      <c r="K738" s="189"/>
      <c r="L738" s="189"/>
      <c r="M738" s="189"/>
      <c r="N738" s="189"/>
      <c r="O738" s="189"/>
      <c r="P738" s="189"/>
      <c r="Q738" s="189"/>
      <c r="R738" s="189"/>
      <c r="S738" s="190" t="s">
        <v>863</v>
      </c>
      <c r="T738" s="190"/>
      <c r="U738" s="190"/>
      <c r="V738" s="4" t="s">
        <v>599</v>
      </c>
      <c r="W738" s="190" t="s">
        <v>615</v>
      </c>
      <c r="X738" s="190"/>
      <c r="Y738" s="190"/>
      <c r="Z738" s="190"/>
      <c r="AA738" s="191">
        <v>121000</v>
      </c>
      <c r="AB738" s="191"/>
      <c r="AC738" s="191"/>
      <c r="AD738" s="191">
        <v>22235.86</v>
      </c>
      <c r="AE738" s="191"/>
      <c r="AF738" s="192">
        <v>18.376743801652893</v>
      </c>
      <c r="AG738" s="192"/>
      <c r="AH738" s="192"/>
    </row>
    <row r="739" spans="2:34" ht="15" customHeight="1" x14ac:dyDescent="0.25">
      <c r="B739" s="5"/>
      <c r="C739" s="5"/>
      <c r="D739" s="5"/>
      <c r="E739" s="5"/>
      <c r="F739" s="5"/>
      <c r="G739" s="5"/>
      <c r="H739" s="5"/>
      <c r="I739" s="189" t="s">
        <v>91</v>
      </c>
      <c r="J739" s="189"/>
      <c r="K739" s="189"/>
      <c r="L739" s="189"/>
      <c r="M739" s="189"/>
      <c r="N739" s="189"/>
      <c r="O739" s="189"/>
      <c r="P739" s="189"/>
      <c r="Q739" s="189"/>
      <c r="R739" s="189"/>
      <c r="S739" s="190" t="s">
        <v>863</v>
      </c>
      <c r="T739" s="190"/>
      <c r="U739" s="190"/>
      <c r="V739" s="4" t="s">
        <v>599</v>
      </c>
      <c r="W739" s="190" t="s">
        <v>615</v>
      </c>
      <c r="X739" s="190"/>
      <c r="Y739" s="190" t="s">
        <v>92</v>
      </c>
      <c r="Z739" s="190"/>
      <c r="AA739" s="191">
        <v>71385.02</v>
      </c>
      <c r="AB739" s="191"/>
      <c r="AC739" s="191"/>
      <c r="AD739" s="191">
        <v>2746.02</v>
      </c>
      <c r="AE739" s="191"/>
      <c r="AF739" s="192">
        <v>3.8467734547108066</v>
      </c>
      <c r="AG739" s="192"/>
      <c r="AH739" s="192"/>
    </row>
    <row r="740" spans="2:34" ht="23.25" customHeight="1" x14ac:dyDescent="0.25">
      <c r="B740" s="5"/>
      <c r="C740" s="5"/>
      <c r="D740" s="5"/>
      <c r="E740" s="5"/>
      <c r="F740" s="5"/>
      <c r="G740" s="5"/>
      <c r="H740" s="5"/>
      <c r="I740" s="6"/>
      <c r="J740" s="189" t="s">
        <v>93</v>
      </c>
      <c r="K740" s="189"/>
      <c r="L740" s="189"/>
      <c r="M740" s="189"/>
      <c r="N740" s="189"/>
      <c r="O740" s="189"/>
      <c r="P740" s="189"/>
      <c r="Q740" s="189"/>
      <c r="R740" s="189"/>
      <c r="S740" s="190" t="s">
        <v>863</v>
      </c>
      <c r="T740" s="190"/>
      <c r="U740" s="190"/>
      <c r="V740" s="4" t="s">
        <v>599</v>
      </c>
      <c r="W740" s="190" t="s">
        <v>615</v>
      </c>
      <c r="X740" s="190"/>
      <c r="Y740" s="190" t="s">
        <v>94</v>
      </c>
      <c r="Z740" s="190"/>
      <c r="AA740" s="191">
        <v>71385.02</v>
      </c>
      <c r="AB740" s="191"/>
      <c r="AC740" s="191"/>
      <c r="AD740" s="191">
        <v>2746.02</v>
      </c>
      <c r="AE740" s="191"/>
      <c r="AF740" s="192">
        <v>3.8467734547108066</v>
      </c>
      <c r="AG740" s="192"/>
      <c r="AH740" s="192"/>
    </row>
    <row r="741" spans="2:34" ht="23.25" customHeight="1" x14ac:dyDescent="0.25">
      <c r="B741" s="5"/>
      <c r="C741" s="5"/>
      <c r="D741" s="5"/>
      <c r="E741" s="5"/>
      <c r="F741" s="5"/>
      <c r="G741" s="5"/>
      <c r="H741" s="5"/>
      <c r="I741" s="189" t="s">
        <v>149</v>
      </c>
      <c r="J741" s="189"/>
      <c r="K741" s="189"/>
      <c r="L741" s="189"/>
      <c r="M741" s="189"/>
      <c r="N741" s="189"/>
      <c r="O741" s="189"/>
      <c r="P741" s="189"/>
      <c r="Q741" s="189"/>
      <c r="R741" s="189"/>
      <c r="S741" s="190" t="s">
        <v>863</v>
      </c>
      <c r="T741" s="190"/>
      <c r="U741" s="190"/>
      <c r="V741" s="4" t="s">
        <v>599</v>
      </c>
      <c r="W741" s="190" t="s">
        <v>615</v>
      </c>
      <c r="X741" s="190"/>
      <c r="Y741" s="190" t="s">
        <v>150</v>
      </c>
      <c r="Z741" s="190"/>
      <c r="AA741" s="191">
        <v>49614.98</v>
      </c>
      <c r="AB741" s="191"/>
      <c r="AC741" s="191"/>
      <c r="AD741" s="191">
        <v>19489.84</v>
      </c>
      <c r="AE741" s="191"/>
      <c r="AF741" s="192">
        <v>39.282168409621448</v>
      </c>
      <c r="AG741" s="192"/>
      <c r="AH741" s="192"/>
    </row>
    <row r="742" spans="2:34" ht="15" customHeight="1" x14ac:dyDescent="0.25">
      <c r="B742" s="5"/>
      <c r="C742" s="5"/>
      <c r="D742" s="5"/>
      <c r="E742" s="5"/>
      <c r="F742" s="5"/>
      <c r="G742" s="5"/>
      <c r="H742" s="5"/>
      <c r="I742" s="6"/>
      <c r="J742" s="189" t="s">
        <v>151</v>
      </c>
      <c r="K742" s="189"/>
      <c r="L742" s="189"/>
      <c r="M742" s="189"/>
      <c r="N742" s="189"/>
      <c r="O742" s="189"/>
      <c r="P742" s="189"/>
      <c r="Q742" s="189"/>
      <c r="R742" s="189"/>
      <c r="S742" s="190" t="s">
        <v>863</v>
      </c>
      <c r="T742" s="190"/>
      <c r="U742" s="190"/>
      <c r="V742" s="4" t="s">
        <v>599</v>
      </c>
      <c r="W742" s="190" t="s">
        <v>615</v>
      </c>
      <c r="X742" s="190"/>
      <c r="Y742" s="190" t="s">
        <v>152</v>
      </c>
      <c r="Z742" s="190"/>
      <c r="AA742" s="191">
        <v>49614.98</v>
      </c>
      <c r="AB742" s="191"/>
      <c r="AC742" s="191"/>
      <c r="AD742" s="191">
        <v>19489.84</v>
      </c>
      <c r="AE742" s="191"/>
      <c r="AF742" s="192">
        <v>39.282168409621448</v>
      </c>
      <c r="AG742" s="192"/>
      <c r="AH742" s="192"/>
    </row>
    <row r="743" spans="2:34" ht="34.5" customHeight="1" x14ac:dyDescent="0.25">
      <c r="B743" s="5"/>
      <c r="C743" s="5"/>
      <c r="D743" s="5"/>
      <c r="E743" s="5"/>
      <c r="F743" s="5"/>
      <c r="G743" s="5"/>
      <c r="H743" s="189" t="s">
        <v>616</v>
      </c>
      <c r="I743" s="189"/>
      <c r="J743" s="189"/>
      <c r="K743" s="189"/>
      <c r="L743" s="189"/>
      <c r="M743" s="189"/>
      <c r="N743" s="189"/>
      <c r="O743" s="189"/>
      <c r="P743" s="189"/>
      <c r="Q743" s="189"/>
      <c r="R743" s="189"/>
      <c r="S743" s="190" t="s">
        <v>863</v>
      </c>
      <c r="T743" s="190"/>
      <c r="U743" s="190"/>
      <c r="V743" s="4" t="s">
        <v>599</v>
      </c>
      <c r="W743" s="190" t="s">
        <v>617</v>
      </c>
      <c r="X743" s="190"/>
      <c r="Y743" s="190"/>
      <c r="Z743" s="190"/>
      <c r="AA743" s="191">
        <v>1084000</v>
      </c>
      <c r="AB743" s="191"/>
      <c r="AC743" s="191"/>
      <c r="AD743" s="191">
        <v>581461.9</v>
      </c>
      <c r="AE743" s="191"/>
      <c r="AF743" s="192">
        <v>53.640396678966795</v>
      </c>
      <c r="AG743" s="192"/>
      <c r="AH743" s="192"/>
    </row>
    <row r="744" spans="2:34" ht="23.25" customHeight="1" x14ac:dyDescent="0.25">
      <c r="B744" s="5"/>
      <c r="C744" s="5"/>
      <c r="D744" s="5"/>
      <c r="E744" s="5"/>
      <c r="F744" s="5"/>
      <c r="G744" s="5"/>
      <c r="H744" s="5"/>
      <c r="I744" s="189" t="s">
        <v>29</v>
      </c>
      <c r="J744" s="189"/>
      <c r="K744" s="189"/>
      <c r="L744" s="189"/>
      <c r="M744" s="189"/>
      <c r="N744" s="189"/>
      <c r="O744" s="189"/>
      <c r="P744" s="189"/>
      <c r="Q744" s="189"/>
      <c r="R744" s="189"/>
      <c r="S744" s="190" t="s">
        <v>863</v>
      </c>
      <c r="T744" s="190"/>
      <c r="U744" s="190"/>
      <c r="V744" s="4" t="s">
        <v>599</v>
      </c>
      <c r="W744" s="190" t="s">
        <v>617</v>
      </c>
      <c r="X744" s="190"/>
      <c r="Y744" s="190" t="s">
        <v>30</v>
      </c>
      <c r="Z744" s="190"/>
      <c r="AA744" s="191">
        <v>1084000</v>
      </c>
      <c r="AB744" s="191"/>
      <c r="AC744" s="191"/>
      <c r="AD744" s="191">
        <v>581461.9</v>
      </c>
      <c r="AE744" s="191"/>
      <c r="AF744" s="192">
        <v>53.640396678966795</v>
      </c>
      <c r="AG744" s="192"/>
      <c r="AH744" s="192"/>
    </row>
    <row r="745" spans="2:34" ht="23.25" customHeight="1" x14ac:dyDescent="0.25">
      <c r="B745" s="5"/>
      <c r="C745" s="5"/>
      <c r="D745" s="5"/>
      <c r="E745" s="5"/>
      <c r="F745" s="5"/>
      <c r="G745" s="5"/>
      <c r="H745" s="5"/>
      <c r="I745" s="6"/>
      <c r="J745" s="189" t="s">
        <v>31</v>
      </c>
      <c r="K745" s="189"/>
      <c r="L745" s="189"/>
      <c r="M745" s="189"/>
      <c r="N745" s="189"/>
      <c r="O745" s="189"/>
      <c r="P745" s="189"/>
      <c r="Q745" s="189"/>
      <c r="R745" s="189"/>
      <c r="S745" s="190" t="s">
        <v>863</v>
      </c>
      <c r="T745" s="190"/>
      <c r="U745" s="190"/>
      <c r="V745" s="4" t="s">
        <v>599</v>
      </c>
      <c r="W745" s="190" t="s">
        <v>617</v>
      </c>
      <c r="X745" s="190"/>
      <c r="Y745" s="190" t="s">
        <v>32</v>
      </c>
      <c r="Z745" s="190"/>
      <c r="AA745" s="191">
        <v>1084000</v>
      </c>
      <c r="AB745" s="191"/>
      <c r="AC745" s="191"/>
      <c r="AD745" s="191">
        <v>581461.9</v>
      </c>
      <c r="AE745" s="191"/>
      <c r="AF745" s="192">
        <v>53.640396678966795</v>
      </c>
      <c r="AG745" s="192"/>
      <c r="AH745" s="192"/>
    </row>
    <row r="746" spans="2:34" ht="45.75" customHeight="1" x14ac:dyDescent="0.25">
      <c r="B746" s="5"/>
      <c r="C746" s="5"/>
      <c r="D746" s="5"/>
      <c r="E746" s="5"/>
      <c r="F746" s="5"/>
      <c r="G746" s="5"/>
      <c r="H746" s="189" t="s">
        <v>618</v>
      </c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90" t="s">
        <v>863</v>
      </c>
      <c r="T746" s="190"/>
      <c r="U746" s="190"/>
      <c r="V746" s="4" t="s">
        <v>599</v>
      </c>
      <c r="W746" s="190" t="s">
        <v>619</v>
      </c>
      <c r="X746" s="190"/>
      <c r="Y746" s="190"/>
      <c r="Z746" s="190"/>
      <c r="AA746" s="191">
        <v>268218</v>
      </c>
      <c r="AB746" s="191"/>
      <c r="AC746" s="191"/>
      <c r="AD746" s="191">
        <v>268218</v>
      </c>
      <c r="AE746" s="191"/>
      <c r="AF746" s="192">
        <v>100</v>
      </c>
      <c r="AG746" s="192"/>
      <c r="AH746" s="192"/>
    </row>
    <row r="747" spans="2:34" ht="23.25" customHeight="1" x14ac:dyDescent="0.25">
      <c r="B747" s="5"/>
      <c r="C747" s="5"/>
      <c r="D747" s="5"/>
      <c r="E747" s="5"/>
      <c r="F747" s="5"/>
      <c r="G747" s="5"/>
      <c r="H747" s="5"/>
      <c r="I747" s="189" t="s">
        <v>29</v>
      </c>
      <c r="J747" s="189"/>
      <c r="K747" s="189"/>
      <c r="L747" s="189"/>
      <c r="M747" s="189"/>
      <c r="N747" s="189"/>
      <c r="O747" s="189"/>
      <c r="P747" s="189"/>
      <c r="Q747" s="189"/>
      <c r="R747" s="189"/>
      <c r="S747" s="190" t="s">
        <v>863</v>
      </c>
      <c r="T747" s="190"/>
      <c r="U747" s="190"/>
      <c r="V747" s="4" t="s">
        <v>599</v>
      </c>
      <c r="W747" s="190" t="s">
        <v>619</v>
      </c>
      <c r="X747" s="190"/>
      <c r="Y747" s="190" t="s">
        <v>30</v>
      </c>
      <c r="Z747" s="190"/>
      <c r="AA747" s="191">
        <v>268218</v>
      </c>
      <c r="AB747" s="191"/>
      <c r="AC747" s="191"/>
      <c r="AD747" s="191">
        <v>268218</v>
      </c>
      <c r="AE747" s="191"/>
      <c r="AF747" s="192">
        <v>100</v>
      </c>
      <c r="AG747" s="192"/>
      <c r="AH747" s="192"/>
    </row>
    <row r="748" spans="2:34" ht="23.25" customHeight="1" x14ac:dyDescent="0.25">
      <c r="B748" s="5"/>
      <c r="C748" s="5"/>
      <c r="D748" s="5"/>
      <c r="E748" s="5"/>
      <c r="F748" s="5"/>
      <c r="G748" s="5"/>
      <c r="H748" s="5"/>
      <c r="I748" s="6"/>
      <c r="J748" s="189" t="s">
        <v>31</v>
      </c>
      <c r="K748" s="189"/>
      <c r="L748" s="189"/>
      <c r="M748" s="189"/>
      <c r="N748" s="189"/>
      <c r="O748" s="189"/>
      <c r="P748" s="189"/>
      <c r="Q748" s="189"/>
      <c r="R748" s="189"/>
      <c r="S748" s="190" t="s">
        <v>863</v>
      </c>
      <c r="T748" s="190"/>
      <c r="U748" s="190"/>
      <c r="V748" s="4" t="s">
        <v>599</v>
      </c>
      <c r="W748" s="190" t="s">
        <v>619</v>
      </c>
      <c r="X748" s="190"/>
      <c r="Y748" s="190" t="s">
        <v>32</v>
      </c>
      <c r="Z748" s="190"/>
      <c r="AA748" s="191">
        <v>268218</v>
      </c>
      <c r="AB748" s="191"/>
      <c r="AC748" s="191"/>
      <c r="AD748" s="191">
        <v>268218</v>
      </c>
      <c r="AE748" s="191"/>
      <c r="AF748" s="192">
        <v>100</v>
      </c>
      <c r="AG748" s="192"/>
      <c r="AH748" s="192"/>
    </row>
    <row r="749" spans="2:34" ht="34.5" customHeight="1" x14ac:dyDescent="0.25">
      <c r="B749" s="5"/>
      <c r="C749" s="5"/>
      <c r="D749" s="5"/>
      <c r="E749" s="5"/>
      <c r="F749" s="5"/>
      <c r="G749" s="5"/>
      <c r="H749" s="189" t="s">
        <v>620</v>
      </c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90" t="s">
        <v>863</v>
      </c>
      <c r="T749" s="190"/>
      <c r="U749" s="190"/>
      <c r="V749" s="4" t="s">
        <v>599</v>
      </c>
      <c r="W749" s="190" t="s">
        <v>621</v>
      </c>
      <c r="X749" s="190"/>
      <c r="Y749" s="190"/>
      <c r="Z749" s="190"/>
      <c r="AA749" s="191">
        <v>1247467.1299999999</v>
      </c>
      <c r="AB749" s="191"/>
      <c r="AC749" s="191"/>
      <c r="AD749" s="191">
        <v>0</v>
      </c>
      <c r="AE749" s="191"/>
      <c r="AF749" s="192">
        <v>0</v>
      </c>
      <c r="AG749" s="192"/>
      <c r="AH749" s="192"/>
    </row>
    <row r="750" spans="2:34" ht="23.25" customHeight="1" x14ac:dyDescent="0.25">
      <c r="B750" s="5"/>
      <c r="C750" s="5"/>
      <c r="D750" s="5"/>
      <c r="E750" s="5"/>
      <c r="F750" s="5"/>
      <c r="G750" s="5"/>
      <c r="H750" s="5"/>
      <c r="I750" s="189" t="s">
        <v>29</v>
      </c>
      <c r="J750" s="189"/>
      <c r="K750" s="189"/>
      <c r="L750" s="189"/>
      <c r="M750" s="189"/>
      <c r="N750" s="189"/>
      <c r="O750" s="189"/>
      <c r="P750" s="189"/>
      <c r="Q750" s="189"/>
      <c r="R750" s="189"/>
      <c r="S750" s="190" t="s">
        <v>863</v>
      </c>
      <c r="T750" s="190"/>
      <c r="U750" s="190"/>
      <c r="V750" s="4" t="s">
        <v>599</v>
      </c>
      <c r="W750" s="190" t="s">
        <v>621</v>
      </c>
      <c r="X750" s="190"/>
      <c r="Y750" s="190" t="s">
        <v>30</v>
      </c>
      <c r="Z750" s="190"/>
      <c r="AA750" s="191">
        <v>1247467.1299999999</v>
      </c>
      <c r="AB750" s="191"/>
      <c r="AC750" s="191"/>
      <c r="AD750" s="191">
        <v>0</v>
      </c>
      <c r="AE750" s="191"/>
      <c r="AF750" s="192">
        <v>0</v>
      </c>
      <c r="AG750" s="192"/>
      <c r="AH750" s="192"/>
    </row>
    <row r="751" spans="2:34" ht="23.25" customHeight="1" x14ac:dyDescent="0.25">
      <c r="B751" s="5"/>
      <c r="C751" s="5"/>
      <c r="D751" s="5"/>
      <c r="E751" s="5"/>
      <c r="F751" s="5"/>
      <c r="G751" s="5"/>
      <c r="H751" s="5"/>
      <c r="I751" s="6"/>
      <c r="J751" s="189" t="s">
        <v>31</v>
      </c>
      <c r="K751" s="189"/>
      <c r="L751" s="189"/>
      <c r="M751" s="189"/>
      <c r="N751" s="189"/>
      <c r="O751" s="189"/>
      <c r="P751" s="189"/>
      <c r="Q751" s="189"/>
      <c r="R751" s="189"/>
      <c r="S751" s="190" t="s">
        <v>863</v>
      </c>
      <c r="T751" s="190"/>
      <c r="U751" s="190"/>
      <c r="V751" s="4" t="s">
        <v>599</v>
      </c>
      <c r="W751" s="190" t="s">
        <v>621</v>
      </c>
      <c r="X751" s="190"/>
      <c r="Y751" s="190" t="s">
        <v>32</v>
      </c>
      <c r="Z751" s="190"/>
      <c r="AA751" s="191">
        <v>1247467.1299999999</v>
      </c>
      <c r="AB751" s="191"/>
      <c r="AC751" s="191"/>
      <c r="AD751" s="191">
        <v>0</v>
      </c>
      <c r="AE751" s="191"/>
      <c r="AF751" s="192">
        <v>0</v>
      </c>
      <c r="AG751" s="192"/>
      <c r="AH751" s="192"/>
    </row>
    <row r="752" spans="2:34" ht="34.5" customHeight="1" x14ac:dyDescent="0.25">
      <c r="B752" s="5"/>
      <c r="C752" s="5"/>
      <c r="D752" s="5"/>
      <c r="E752" s="5"/>
      <c r="F752" s="5"/>
      <c r="G752" s="5"/>
      <c r="H752" s="189" t="s">
        <v>622</v>
      </c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90" t="s">
        <v>863</v>
      </c>
      <c r="T752" s="190"/>
      <c r="U752" s="190"/>
      <c r="V752" s="4" t="s">
        <v>599</v>
      </c>
      <c r="W752" s="190" t="s">
        <v>623</v>
      </c>
      <c r="X752" s="190"/>
      <c r="Y752" s="190"/>
      <c r="Z752" s="190"/>
      <c r="AA752" s="191">
        <v>52165901.030000001</v>
      </c>
      <c r="AB752" s="191"/>
      <c r="AC752" s="191"/>
      <c r="AD752" s="191">
        <v>49155724.5</v>
      </c>
      <c r="AE752" s="191"/>
      <c r="AF752" s="192">
        <v>94.22960886217821</v>
      </c>
      <c r="AG752" s="192"/>
      <c r="AH752" s="192"/>
    </row>
    <row r="753" spans="2:34" ht="23.25" customHeight="1" x14ac:dyDescent="0.25">
      <c r="B753" s="5"/>
      <c r="C753" s="5"/>
      <c r="D753" s="5"/>
      <c r="E753" s="5"/>
      <c r="F753" s="5"/>
      <c r="G753" s="5"/>
      <c r="H753" s="5"/>
      <c r="I753" s="189" t="s">
        <v>29</v>
      </c>
      <c r="J753" s="189"/>
      <c r="K753" s="189"/>
      <c r="L753" s="189"/>
      <c r="M753" s="189"/>
      <c r="N753" s="189"/>
      <c r="O753" s="189"/>
      <c r="P753" s="189"/>
      <c r="Q753" s="189"/>
      <c r="R753" s="189"/>
      <c r="S753" s="190" t="s">
        <v>863</v>
      </c>
      <c r="T753" s="190"/>
      <c r="U753" s="190"/>
      <c r="V753" s="4" t="s">
        <v>599</v>
      </c>
      <c r="W753" s="190" t="s">
        <v>623</v>
      </c>
      <c r="X753" s="190"/>
      <c r="Y753" s="190" t="s">
        <v>30</v>
      </c>
      <c r="Z753" s="190"/>
      <c r="AA753" s="191">
        <v>52165901.030000001</v>
      </c>
      <c r="AB753" s="191"/>
      <c r="AC753" s="191"/>
      <c r="AD753" s="191">
        <v>49155724.5</v>
      </c>
      <c r="AE753" s="191"/>
      <c r="AF753" s="192">
        <v>94.22960886217821</v>
      </c>
      <c r="AG753" s="192"/>
      <c r="AH753" s="192"/>
    </row>
    <row r="754" spans="2:34" ht="23.25" customHeight="1" x14ac:dyDescent="0.25">
      <c r="B754" s="5"/>
      <c r="C754" s="5"/>
      <c r="D754" s="5"/>
      <c r="E754" s="5"/>
      <c r="F754" s="5"/>
      <c r="G754" s="5"/>
      <c r="H754" s="5"/>
      <c r="I754" s="6"/>
      <c r="J754" s="189" t="s">
        <v>31</v>
      </c>
      <c r="K754" s="189"/>
      <c r="L754" s="189"/>
      <c r="M754" s="189"/>
      <c r="N754" s="189"/>
      <c r="O754" s="189"/>
      <c r="P754" s="189"/>
      <c r="Q754" s="189"/>
      <c r="R754" s="189"/>
      <c r="S754" s="190" t="s">
        <v>863</v>
      </c>
      <c r="T754" s="190"/>
      <c r="U754" s="190"/>
      <c r="V754" s="4" t="s">
        <v>599</v>
      </c>
      <c r="W754" s="190" t="s">
        <v>623</v>
      </c>
      <c r="X754" s="190"/>
      <c r="Y754" s="190" t="s">
        <v>32</v>
      </c>
      <c r="Z754" s="190"/>
      <c r="AA754" s="191">
        <v>52165901.030000001</v>
      </c>
      <c r="AB754" s="191"/>
      <c r="AC754" s="191"/>
      <c r="AD754" s="191">
        <v>49155724.5</v>
      </c>
      <c r="AE754" s="191"/>
      <c r="AF754" s="192">
        <v>94.22960886217821</v>
      </c>
      <c r="AG754" s="192"/>
      <c r="AH754" s="192"/>
    </row>
    <row r="755" spans="2:34" ht="34.5" customHeight="1" x14ac:dyDescent="0.25">
      <c r="B755" s="5"/>
      <c r="C755" s="5"/>
      <c r="D755" s="5"/>
      <c r="E755" s="5"/>
      <c r="F755" s="5"/>
      <c r="G755" s="5"/>
      <c r="H755" s="189" t="s">
        <v>624</v>
      </c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90" t="s">
        <v>863</v>
      </c>
      <c r="T755" s="190"/>
      <c r="U755" s="190"/>
      <c r="V755" s="4" t="s">
        <v>599</v>
      </c>
      <c r="W755" s="190" t="s">
        <v>625</v>
      </c>
      <c r="X755" s="190"/>
      <c r="Y755" s="190"/>
      <c r="Z755" s="190"/>
      <c r="AA755" s="191">
        <v>2320000</v>
      </c>
      <c r="AB755" s="191"/>
      <c r="AC755" s="191"/>
      <c r="AD755" s="191">
        <v>2225223.4700000002</v>
      </c>
      <c r="AE755" s="191"/>
      <c r="AF755" s="192">
        <v>95.914804741379328</v>
      </c>
      <c r="AG755" s="192"/>
      <c r="AH755" s="192"/>
    </row>
    <row r="756" spans="2:34" ht="23.25" customHeight="1" x14ac:dyDescent="0.25">
      <c r="B756" s="5"/>
      <c r="C756" s="5"/>
      <c r="D756" s="5"/>
      <c r="E756" s="5"/>
      <c r="F756" s="5"/>
      <c r="G756" s="5"/>
      <c r="H756" s="5"/>
      <c r="I756" s="189" t="s">
        <v>149</v>
      </c>
      <c r="J756" s="189"/>
      <c r="K756" s="189"/>
      <c r="L756" s="189"/>
      <c r="M756" s="189"/>
      <c r="N756" s="189"/>
      <c r="O756" s="189"/>
      <c r="P756" s="189"/>
      <c r="Q756" s="189"/>
      <c r="R756" s="189"/>
      <c r="S756" s="190" t="s">
        <v>863</v>
      </c>
      <c r="T756" s="190"/>
      <c r="U756" s="190"/>
      <c r="V756" s="4" t="s">
        <v>599</v>
      </c>
      <c r="W756" s="190" t="s">
        <v>625</v>
      </c>
      <c r="X756" s="190"/>
      <c r="Y756" s="190" t="s">
        <v>150</v>
      </c>
      <c r="Z756" s="190"/>
      <c r="AA756" s="191">
        <v>2320000</v>
      </c>
      <c r="AB756" s="191"/>
      <c r="AC756" s="191"/>
      <c r="AD756" s="191">
        <v>2225223.4700000002</v>
      </c>
      <c r="AE756" s="191"/>
      <c r="AF756" s="192">
        <v>95.914804741379328</v>
      </c>
      <c r="AG756" s="192"/>
      <c r="AH756" s="192"/>
    </row>
    <row r="757" spans="2:34" ht="15" customHeight="1" x14ac:dyDescent="0.25">
      <c r="B757" s="5"/>
      <c r="C757" s="5"/>
      <c r="D757" s="5"/>
      <c r="E757" s="5"/>
      <c r="F757" s="5"/>
      <c r="G757" s="5"/>
      <c r="H757" s="5"/>
      <c r="I757" s="6"/>
      <c r="J757" s="189" t="s">
        <v>151</v>
      </c>
      <c r="K757" s="189"/>
      <c r="L757" s="189"/>
      <c r="M757" s="189"/>
      <c r="N757" s="189"/>
      <c r="O757" s="189"/>
      <c r="P757" s="189"/>
      <c r="Q757" s="189"/>
      <c r="R757" s="189"/>
      <c r="S757" s="190" t="s">
        <v>863</v>
      </c>
      <c r="T757" s="190"/>
      <c r="U757" s="190"/>
      <c r="V757" s="4" t="s">
        <v>599</v>
      </c>
      <c r="W757" s="190" t="s">
        <v>625</v>
      </c>
      <c r="X757" s="190"/>
      <c r="Y757" s="190" t="s">
        <v>152</v>
      </c>
      <c r="Z757" s="190"/>
      <c r="AA757" s="191">
        <v>2320000</v>
      </c>
      <c r="AB757" s="191"/>
      <c r="AC757" s="191"/>
      <c r="AD757" s="191">
        <v>2225223.4700000002</v>
      </c>
      <c r="AE757" s="191"/>
      <c r="AF757" s="192">
        <v>95.914804741379328</v>
      </c>
      <c r="AG757" s="192"/>
      <c r="AH757" s="192"/>
    </row>
    <row r="758" spans="2:34" ht="34.5" customHeight="1" x14ac:dyDescent="0.25">
      <c r="B758" s="5"/>
      <c r="C758" s="5"/>
      <c r="D758" s="5"/>
      <c r="E758" s="5"/>
      <c r="F758" s="5"/>
      <c r="G758" s="5"/>
      <c r="H758" s="189" t="s">
        <v>626</v>
      </c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90" t="s">
        <v>863</v>
      </c>
      <c r="T758" s="190"/>
      <c r="U758" s="190"/>
      <c r="V758" s="4" t="s">
        <v>599</v>
      </c>
      <c r="W758" s="190" t="s">
        <v>627</v>
      </c>
      <c r="X758" s="190"/>
      <c r="Y758" s="190"/>
      <c r="Z758" s="190"/>
      <c r="AA758" s="191">
        <v>15698000</v>
      </c>
      <c r="AB758" s="191"/>
      <c r="AC758" s="191"/>
      <c r="AD758" s="191">
        <v>15557080</v>
      </c>
      <c r="AE758" s="191"/>
      <c r="AF758" s="192">
        <v>99.102306026245373</v>
      </c>
      <c r="AG758" s="192"/>
      <c r="AH758" s="192"/>
    </row>
    <row r="759" spans="2:34" ht="45.75" customHeight="1" x14ac:dyDescent="0.25">
      <c r="B759" s="5"/>
      <c r="C759" s="5"/>
      <c r="D759" s="5"/>
      <c r="E759" s="5"/>
      <c r="F759" s="5"/>
      <c r="G759" s="5"/>
      <c r="H759" s="5"/>
      <c r="I759" s="189" t="s">
        <v>17</v>
      </c>
      <c r="J759" s="189"/>
      <c r="K759" s="189"/>
      <c r="L759" s="189"/>
      <c r="M759" s="189"/>
      <c r="N759" s="189"/>
      <c r="O759" s="189"/>
      <c r="P759" s="189"/>
      <c r="Q759" s="189"/>
      <c r="R759" s="189"/>
      <c r="S759" s="190" t="s">
        <v>863</v>
      </c>
      <c r="T759" s="190"/>
      <c r="U759" s="190"/>
      <c r="V759" s="4" t="s">
        <v>599</v>
      </c>
      <c r="W759" s="190" t="s">
        <v>627</v>
      </c>
      <c r="X759" s="190"/>
      <c r="Y759" s="190" t="s">
        <v>18</v>
      </c>
      <c r="Z759" s="190"/>
      <c r="AA759" s="191">
        <v>10157275.529999999</v>
      </c>
      <c r="AB759" s="191"/>
      <c r="AC759" s="191"/>
      <c r="AD759" s="191">
        <v>10157275.529999999</v>
      </c>
      <c r="AE759" s="191"/>
      <c r="AF759" s="192">
        <v>100</v>
      </c>
      <c r="AG759" s="192"/>
      <c r="AH759" s="192"/>
    </row>
    <row r="760" spans="2:34" ht="15" customHeight="1" x14ac:dyDescent="0.25">
      <c r="B760" s="5"/>
      <c r="C760" s="5"/>
      <c r="D760" s="5"/>
      <c r="E760" s="5"/>
      <c r="F760" s="5"/>
      <c r="G760" s="5"/>
      <c r="H760" s="5"/>
      <c r="I760" s="6"/>
      <c r="J760" s="189" t="s">
        <v>129</v>
      </c>
      <c r="K760" s="189"/>
      <c r="L760" s="189"/>
      <c r="M760" s="189"/>
      <c r="N760" s="189"/>
      <c r="O760" s="189"/>
      <c r="P760" s="189"/>
      <c r="Q760" s="189"/>
      <c r="R760" s="189"/>
      <c r="S760" s="190" t="s">
        <v>863</v>
      </c>
      <c r="T760" s="190"/>
      <c r="U760" s="190"/>
      <c r="V760" s="4" t="s">
        <v>599</v>
      </c>
      <c r="W760" s="190" t="s">
        <v>627</v>
      </c>
      <c r="X760" s="190"/>
      <c r="Y760" s="190" t="s">
        <v>130</v>
      </c>
      <c r="Z760" s="190"/>
      <c r="AA760" s="191">
        <v>10157275.529999999</v>
      </c>
      <c r="AB760" s="191"/>
      <c r="AC760" s="191"/>
      <c r="AD760" s="191">
        <v>10157275.529999999</v>
      </c>
      <c r="AE760" s="191"/>
      <c r="AF760" s="192">
        <v>100</v>
      </c>
      <c r="AG760" s="192"/>
      <c r="AH760" s="192"/>
    </row>
    <row r="761" spans="2:34" ht="23.25" customHeight="1" x14ac:dyDescent="0.25">
      <c r="B761" s="5"/>
      <c r="C761" s="5"/>
      <c r="D761" s="5"/>
      <c r="E761" s="5"/>
      <c r="F761" s="5"/>
      <c r="G761" s="5"/>
      <c r="H761" s="5"/>
      <c r="I761" s="189" t="s">
        <v>29</v>
      </c>
      <c r="J761" s="189"/>
      <c r="K761" s="189"/>
      <c r="L761" s="189"/>
      <c r="M761" s="189"/>
      <c r="N761" s="189"/>
      <c r="O761" s="189"/>
      <c r="P761" s="189"/>
      <c r="Q761" s="189"/>
      <c r="R761" s="189"/>
      <c r="S761" s="190" t="s">
        <v>863</v>
      </c>
      <c r="T761" s="190"/>
      <c r="U761" s="190"/>
      <c r="V761" s="4" t="s">
        <v>599</v>
      </c>
      <c r="W761" s="190" t="s">
        <v>627</v>
      </c>
      <c r="X761" s="190"/>
      <c r="Y761" s="190" t="s">
        <v>30</v>
      </c>
      <c r="Z761" s="190"/>
      <c r="AA761" s="191">
        <v>5540724.4699999997</v>
      </c>
      <c r="AB761" s="191"/>
      <c r="AC761" s="191"/>
      <c r="AD761" s="191">
        <v>5399804.4699999997</v>
      </c>
      <c r="AE761" s="191"/>
      <c r="AF761" s="192">
        <v>97.456650285301052</v>
      </c>
      <c r="AG761" s="192"/>
      <c r="AH761" s="192"/>
    </row>
    <row r="762" spans="2:34" ht="23.25" customHeight="1" x14ac:dyDescent="0.25">
      <c r="B762" s="5"/>
      <c r="C762" s="5"/>
      <c r="D762" s="5"/>
      <c r="E762" s="5"/>
      <c r="F762" s="5"/>
      <c r="G762" s="5"/>
      <c r="H762" s="5"/>
      <c r="I762" s="6"/>
      <c r="J762" s="189" t="s">
        <v>31</v>
      </c>
      <c r="K762" s="189"/>
      <c r="L762" s="189"/>
      <c r="M762" s="189"/>
      <c r="N762" s="189"/>
      <c r="O762" s="189"/>
      <c r="P762" s="189"/>
      <c r="Q762" s="189"/>
      <c r="R762" s="189"/>
      <c r="S762" s="190" t="s">
        <v>863</v>
      </c>
      <c r="T762" s="190"/>
      <c r="U762" s="190"/>
      <c r="V762" s="4" t="s">
        <v>599</v>
      </c>
      <c r="W762" s="190" t="s">
        <v>627</v>
      </c>
      <c r="X762" s="190"/>
      <c r="Y762" s="190" t="s">
        <v>32</v>
      </c>
      <c r="Z762" s="190"/>
      <c r="AA762" s="191">
        <v>5540724.4699999997</v>
      </c>
      <c r="AB762" s="191"/>
      <c r="AC762" s="191"/>
      <c r="AD762" s="191">
        <v>5399804.4699999997</v>
      </c>
      <c r="AE762" s="191"/>
      <c r="AF762" s="192">
        <v>97.456650285301052</v>
      </c>
      <c r="AG762" s="192"/>
      <c r="AH762" s="192"/>
    </row>
    <row r="763" spans="2:34" ht="45.75" customHeight="1" x14ac:dyDescent="0.25">
      <c r="B763" s="5"/>
      <c r="C763" s="5"/>
      <c r="D763" s="5"/>
      <c r="E763" s="5"/>
      <c r="F763" s="5"/>
      <c r="G763" s="5"/>
      <c r="H763" s="189" t="s">
        <v>628</v>
      </c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90" t="s">
        <v>863</v>
      </c>
      <c r="T763" s="190"/>
      <c r="U763" s="190"/>
      <c r="V763" s="4" t="s">
        <v>599</v>
      </c>
      <c r="W763" s="190" t="s">
        <v>629</v>
      </c>
      <c r="X763" s="190"/>
      <c r="Y763" s="190"/>
      <c r="Z763" s="190"/>
      <c r="AA763" s="191">
        <v>44393000</v>
      </c>
      <c r="AB763" s="191"/>
      <c r="AC763" s="191"/>
      <c r="AD763" s="191">
        <v>41135149</v>
      </c>
      <c r="AE763" s="191"/>
      <c r="AF763" s="192">
        <v>92.661340751920349</v>
      </c>
      <c r="AG763" s="192"/>
      <c r="AH763" s="192"/>
    </row>
    <row r="764" spans="2:34" ht="23.25" customHeight="1" x14ac:dyDescent="0.25">
      <c r="B764" s="5"/>
      <c r="C764" s="5"/>
      <c r="D764" s="5"/>
      <c r="E764" s="5"/>
      <c r="F764" s="5"/>
      <c r="G764" s="5"/>
      <c r="H764" s="5"/>
      <c r="I764" s="189" t="s">
        <v>29</v>
      </c>
      <c r="J764" s="189"/>
      <c r="K764" s="189"/>
      <c r="L764" s="189"/>
      <c r="M764" s="189"/>
      <c r="N764" s="189"/>
      <c r="O764" s="189"/>
      <c r="P764" s="189"/>
      <c r="Q764" s="189"/>
      <c r="R764" s="189"/>
      <c r="S764" s="190" t="s">
        <v>863</v>
      </c>
      <c r="T764" s="190"/>
      <c r="U764" s="190"/>
      <c r="V764" s="4" t="s">
        <v>599</v>
      </c>
      <c r="W764" s="190" t="s">
        <v>629</v>
      </c>
      <c r="X764" s="190"/>
      <c r="Y764" s="190" t="s">
        <v>30</v>
      </c>
      <c r="Z764" s="190"/>
      <c r="AA764" s="191">
        <v>44393000</v>
      </c>
      <c r="AB764" s="191"/>
      <c r="AC764" s="191"/>
      <c r="AD764" s="191">
        <v>41135149</v>
      </c>
      <c r="AE764" s="191"/>
      <c r="AF764" s="192">
        <v>92.661340751920349</v>
      </c>
      <c r="AG764" s="192"/>
      <c r="AH764" s="192"/>
    </row>
    <row r="765" spans="2:34" ht="23.25" customHeight="1" x14ac:dyDescent="0.25">
      <c r="B765" s="5"/>
      <c r="C765" s="5"/>
      <c r="D765" s="5"/>
      <c r="E765" s="5"/>
      <c r="F765" s="5"/>
      <c r="G765" s="5"/>
      <c r="H765" s="5"/>
      <c r="I765" s="6"/>
      <c r="J765" s="189" t="s">
        <v>31</v>
      </c>
      <c r="K765" s="189"/>
      <c r="L765" s="189"/>
      <c r="M765" s="189"/>
      <c r="N765" s="189"/>
      <c r="O765" s="189"/>
      <c r="P765" s="189"/>
      <c r="Q765" s="189"/>
      <c r="R765" s="189"/>
      <c r="S765" s="190" t="s">
        <v>863</v>
      </c>
      <c r="T765" s="190"/>
      <c r="U765" s="190"/>
      <c r="V765" s="4" t="s">
        <v>599</v>
      </c>
      <c r="W765" s="190" t="s">
        <v>629</v>
      </c>
      <c r="X765" s="190"/>
      <c r="Y765" s="190" t="s">
        <v>32</v>
      </c>
      <c r="Z765" s="190"/>
      <c r="AA765" s="191">
        <v>44393000</v>
      </c>
      <c r="AB765" s="191"/>
      <c r="AC765" s="191"/>
      <c r="AD765" s="191">
        <v>41135149</v>
      </c>
      <c r="AE765" s="191"/>
      <c r="AF765" s="192">
        <v>92.661340751920349</v>
      </c>
      <c r="AG765" s="192"/>
      <c r="AH765" s="192"/>
    </row>
    <row r="766" spans="2:34" ht="45.75" customHeight="1" x14ac:dyDescent="0.25">
      <c r="B766" s="5"/>
      <c r="C766" s="5"/>
      <c r="D766" s="5"/>
      <c r="E766" s="6"/>
      <c r="F766" s="6"/>
      <c r="G766" s="6"/>
      <c r="H766" s="189" t="s">
        <v>630</v>
      </c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90" t="s">
        <v>863</v>
      </c>
      <c r="T766" s="190"/>
      <c r="U766" s="190"/>
      <c r="V766" s="4" t="s">
        <v>599</v>
      </c>
      <c r="W766" s="190" t="s">
        <v>631</v>
      </c>
      <c r="X766" s="190"/>
      <c r="Y766" s="190"/>
      <c r="Z766" s="190"/>
      <c r="AA766" s="191">
        <v>1200000</v>
      </c>
      <c r="AB766" s="191"/>
      <c r="AC766" s="191"/>
      <c r="AD766" s="191">
        <v>1200000</v>
      </c>
      <c r="AE766" s="191"/>
      <c r="AF766" s="192">
        <v>100</v>
      </c>
      <c r="AG766" s="192"/>
      <c r="AH766" s="192"/>
    </row>
    <row r="767" spans="2:34" ht="23.25" customHeight="1" x14ac:dyDescent="0.25">
      <c r="B767" s="5"/>
      <c r="C767" s="5"/>
      <c r="D767" s="5"/>
      <c r="E767" s="5"/>
      <c r="F767" s="5"/>
      <c r="G767" s="5"/>
      <c r="H767" s="189" t="s">
        <v>602</v>
      </c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90" t="s">
        <v>863</v>
      </c>
      <c r="T767" s="190"/>
      <c r="U767" s="190"/>
      <c r="V767" s="4" t="s">
        <v>599</v>
      </c>
      <c r="W767" s="190" t="s">
        <v>632</v>
      </c>
      <c r="X767" s="190"/>
      <c r="Y767" s="190"/>
      <c r="Z767" s="190"/>
      <c r="AA767" s="191">
        <v>1200000</v>
      </c>
      <c r="AB767" s="191"/>
      <c r="AC767" s="191"/>
      <c r="AD767" s="191">
        <v>1200000</v>
      </c>
      <c r="AE767" s="191"/>
      <c r="AF767" s="192">
        <v>100</v>
      </c>
      <c r="AG767" s="192"/>
      <c r="AH767" s="192"/>
    </row>
    <row r="768" spans="2:34" ht="23.25" customHeight="1" x14ac:dyDescent="0.25">
      <c r="B768" s="5"/>
      <c r="C768" s="5"/>
      <c r="D768" s="5"/>
      <c r="E768" s="5"/>
      <c r="F768" s="5"/>
      <c r="G768" s="5"/>
      <c r="H768" s="5"/>
      <c r="I768" s="189" t="s">
        <v>149</v>
      </c>
      <c r="J768" s="189"/>
      <c r="K768" s="189"/>
      <c r="L768" s="189"/>
      <c r="M768" s="189"/>
      <c r="N768" s="189"/>
      <c r="O768" s="189"/>
      <c r="P768" s="189"/>
      <c r="Q768" s="189"/>
      <c r="R768" s="189"/>
      <c r="S768" s="190" t="s">
        <v>863</v>
      </c>
      <c r="T768" s="190"/>
      <c r="U768" s="190"/>
      <c r="V768" s="4" t="s">
        <v>599</v>
      </c>
      <c r="W768" s="190" t="s">
        <v>632</v>
      </c>
      <c r="X768" s="190"/>
      <c r="Y768" s="190" t="s">
        <v>150</v>
      </c>
      <c r="Z768" s="190"/>
      <c r="AA768" s="191">
        <v>1200000</v>
      </c>
      <c r="AB768" s="191"/>
      <c r="AC768" s="191"/>
      <c r="AD768" s="191">
        <v>1200000</v>
      </c>
      <c r="AE768" s="191"/>
      <c r="AF768" s="192">
        <v>100</v>
      </c>
      <c r="AG768" s="192"/>
      <c r="AH768" s="192"/>
    </row>
    <row r="769" spans="2:34" ht="15" customHeight="1" x14ac:dyDescent="0.25">
      <c r="B769" s="5"/>
      <c r="C769" s="5"/>
      <c r="D769" s="5"/>
      <c r="E769" s="5"/>
      <c r="F769" s="5"/>
      <c r="G769" s="5"/>
      <c r="H769" s="5"/>
      <c r="I769" s="6"/>
      <c r="J769" s="189" t="s">
        <v>151</v>
      </c>
      <c r="K769" s="189"/>
      <c r="L769" s="189"/>
      <c r="M769" s="189"/>
      <c r="N769" s="189"/>
      <c r="O769" s="189"/>
      <c r="P769" s="189"/>
      <c r="Q769" s="189"/>
      <c r="R769" s="189"/>
      <c r="S769" s="190" t="s">
        <v>863</v>
      </c>
      <c r="T769" s="190"/>
      <c r="U769" s="190"/>
      <c r="V769" s="4" t="s">
        <v>599</v>
      </c>
      <c r="W769" s="190" t="s">
        <v>632</v>
      </c>
      <c r="X769" s="190"/>
      <c r="Y769" s="190" t="s">
        <v>152</v>
      </c>
      <c r="Z769" s="190"/>
      <c r="AA769" s="191">
        <v>1200000</v>
      </c>
      <c r="AB769" s="191"/>
      <c r="AC769" s="191"/>
      <c r="AD769" s="191">
        <v>1200000</v>
      </c>
      <c r="AE769" s="191"/>
      <c r="AF769" s="192">
        <v>100</v>
      </c>
      <c r="AG769" s="192"/>
      <c r="AH769" s="192"/>
    </row>
    <row r="770" spans="2:34" ht="15" customHeight="1" x14ac:dyDescent="0.25">
      <c r="B770" s="5"/>
      <c r="C770" s="5"/>
      <c r="D770" s="5"/>
      <c r="E770" s="6"/>
      <c r="F770" s="6"/>
      <c r="G770" s="6"/>
      <c r="H770" s="189" t="s">
        <v>633</v>
      </c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90" t="s">
        <v>863</v>
      </c>
      <c r="T770" s="190"/>
      <c r="U770" s="190"/>
      <c r="V770" s="4" t="s">
        <v>599</v>
      </c>
      <c r="W770" s="190" t="s">
        <v>634</v>
      </c>
      <c r="X770" s="190"/>
      <c r="Y770" s="190"/>
      <c r="Z770" s="190"/>
      <c r="AA770" s="191">
        <v>101793169.15000001</v>
      </c>
      <c r="AB770" s="191"/>
      <c r="AC770" s="191"/>
      <c r="AD770" s="191">
        <v>86863978.939999998</v>
      </c>
      <c r="AE770" s="191"/>
      <c r="AF770" s="192">
        <v>85.333799571559936</v>
      </c>
      <c r="AG770" s="192"/>
      <c r="AH770" s="192"/>
    </row>
    <row r="771" spans="2:34" ht="45.75" customHeight="1" x14ac:dyDescent="0.25">
      <c r="B771" s="5"/>
      <c r="C771" s="5"/>
      <c r="D771" s="5"/>
      <c r="E771" s="5"/>
      <c r="F771" s="5"/>
      <c r="G771" s="5"/>
      <c r="H771" s="189" t="s">
        <v>635</v>
      </c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90" t="s">
        <v>863</v>
      </c>
      <c r="T771" s="190"/>
      <c r="U771" s="190"/>
      <c r="V771" s="4" t="s">
        <v>599</v>
      </c>
      <c r="W771" s="190" t="s">
        <v>636</v>
      </c>
      <c r="X771" s="190"/>
      <c r="Y771" s="190"/>
      <c r="Z771" s="190"/>
      <c r="AA771" s="191">
        <v>6124169.1500000004</v>
      </c>
      <c r="AB771" s="191"/>
      <c r="AC771" s="191"/>
      <c r="AD771" s="191">
        <v>6118089.8300000001</v>
      </c>
      <c r="AE771" s="191"/>
      <c r="AF771" s="192">
        <v>99.90073233036027</v>
      </c>
      <c r="AG771" s="192"/>
      <c r="AH771" s="192"/>
    </row>
    <row r="772" spans="2:34" ht="23.25" customHeight="1" x14ac:dyDescent="0.25">
      <c r="B772" s="5"/>
      <c r="C772" s="5"/>
      <c r="D772" s="5"/>
      <c r="E772" s="5"/>
      <c r="F772" s="5"/>
      <c r="G772" s="5"/>
      <c r="H772" s="5"/>
      <c r="I772" s="189" t="s">
        <v>29</v>
      </c>
      <c r="J772" s="189"/>
      <c r="K772" s="189"/>
      <c r="L772" s="189"/>
      <c r="M772" s="189"/>
      <c r="N772" s="189"/>
      <c r="O772" s="189"/>
      <c r="P772" s="189"/>
      <c r="Q772" s="189"/>
      <c r="R772" s="189"/>
      <c r="S772" s="190" t="s">
        <v>863</v>
      </c>
      <c r="T772" s="190"/>
      <c r="U772" s="190"/>
      <c r="V772" s="4" t="s">
        <v>599</v>
      </c>
      <c r="W772" s="190" t="s">
        <v>636</v>
      </c>
      <c r="X772" s="190"/>
      <c r="Y772" s="190" t="s">
        <v>30</v>
      </c>
      <c r="Z772" s="190"/>
      <c r="AA772" s="191">
        <v>6124169.1500000004</v>
      </c>
      <c r="AB772" s="191"/>
      <c r="AC772" s="191"/>
      <c r="AD772" s="191">
        <v>6118089.8300000001</v>
      </c>
      <c r="AE772" s="191"/>
      <c r="AF772" s="192">
        <v>99.90073233036027</v>
      </c>
      <c r="AG772" s="192"/>
      <c r="AH772" s="192"/>
    </row>
    <row r="773" spans="2:34" ht="23.25" customHeight="1" x14ac:dyDescent="0.25">
      <c r="B773" s="5"/>
      <c r="C773" s="5"/>
      <c r="D773" s="5"/>
      <c r="E773" s="5"/>
      <c r="F773" s="5"/>
      <c r="G773" s="5"/>
      <c r="H773" s="5"/>
      <c r="I773" s="6"/>
      <c r="J773" s="189" t="s">
        <v>31</v>
      </c>
      <c r="K773" s="189"/>
      <c r="L773" s="189"/>
      <c r="M773" s="189"/>
      <c r="N773" s="189"/>
      <c r="O773" s="189"/>
      <c r="P773" s="189"/>
      <c r="Q773" s="189"/>
      <c r="R773" s="189"/>
      <c r="S773" s="190" t="s">
        <v>863</v>
      </c>
      <c r="T773" s="190"/>
      <c r="U773" s="190"/>
      <c r="V773" s="4" t="s">
        <v>599</v>
      </c>
      <c r="W773" s="190" t="s">
        <v>636</v>
      </c>
      <c r="X773" s="190"/>
      <c r="Y773" s="190" t="s">
        <v>32</v>
      </c>
      <c r="Z773" s="190"/>
      <c r="AA773" s="191">
        <v>6124169.1500000004</v>
      </c>
      <c r="AB773" s="191"/>
      <c r="AC773" s="191"/>
      <c r="AD773" s="191">
        <v>6118089.8300000001</v>
      </c>
      <c r="AE773" s="191"/>
      <c r="AF773" s="192">
        <v>99.90073233036027</v>
      </c>
      <c r="AG773" s="192"/>
      <c r="AH773" s="192"/>
    </row>
    <row r="774" spans="2:34" ht="23.25" customHeight="1" x14ac:dyDescent="0.25">
      <c r="B774" s="5"/>
      <c r="C774" s="5"/>
      <c r="D774" s="5"/>
      <c r="E774" s="5"/>
      <c r="F774" s="5"/>
      <c r="G774" s="5"/>
      <c r="H774" s="189" t="s">
        <v>637</v>
      </c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90" t="s">
        <v>863</v>
      </c>
      <c r="T774" s="190"/>
      <c r="U774" s="190"/>
      <c r="V774" s="4" t="s">
        <v>599</v>
      </c>
      <c r="W774" s="190" t="s">
        <v>638</v>
      </c>
      <c r="X774" s="190"/>
      <c r="Y774" s="190"/>
      <c r="Z774" s="190"/>
      <c r="AA774" s="191">
        <v>91669000</v>
      </c>
      <c r="AB774" s="191"/>
      <c r="AC774" s="191"/>
      <c r="AD774" s="191">
        <v>76970122.530000001</v>
      </c>
      <c r="AE774" s="191"/>
      <c r="AF774" s="192">
        <v>83.965269098604765</v>
      </c>
      <c r="AG774" s="192"/>
      <c r="AH774" s="192"/>
    </row>
    <row r="775" spans="2:34" ht="23.25" customHeight="1" x14ac:dyDescent="0.25">
      <c r="B775" s="5"/>
      <c r="C775" s="5"/>
      <c r="D775" s="5"/>
      <c r="E775" s="5"/>
      <c r="F775" s="5"/>
      <c r="G775" s="5"/>
      <c r="H775" s="5"/>
      <c r="I775" s="189" t="s">
        <v>149</v>
      </c>
      <c r="J775" s="189"/>
      <c r="K775" s="189"/>
      <c r="L775" s="189"/>
      <c r="M775" s="189"/>
      <c r="N775" s="189"/>
      <c r="O775" s="189"/>
      <c r="P775" s="189"/>
      <c r="Q775" s="189"/>
      <c r="R775" s="189"/>
      <c r="S775" s="190" t="s">
        <v>863</v>
      </c>
      <c r="T775" s="190"/>
      <c r="U775" s="190"/>
      <c r="V775" s="4" t="s">
        <v>599</v>
      </c>
      <c r="W775" s="190" t="s">
        <v>638</v>
      </c>
      <c r="X775" s="190"/>
      <c r="Y775" s="190" t="s">
        <v>150</v>
      </c>
      <c r="Z775" s="190"/>
      <c r="AA775" s="191">
        <v>91669000</v>
      </c>
      <c r="AB775" s="191"/>
      <c r="AC775" s="191"/>
      <c r="AD775" s="191">
        <v>76970122.530000001</v>
      </c>
      <c r="AE775" s="191"/>
      <c r="AF775" s="192">
        <v>83.965269098604765</v>
      </c>
      <c r="AG775" s="192"/>
      <c r="AH775" s="192"/>
    </row>
    <row r="776" spans="2:34" ht="15" customHeight="1" x14ac:dyDescent="0.25">
      <c r="B776" s="5"/>
      <c r="C776" s="5"/>
      <c r="D776" s="5"/>
      <c r="E776" s="5"/>
      <c r="F776" s="5"/>
      <c r="G776" s="5"/>
      <c r="H776" s="5"/>
      <c r="I776" s="6"/>
      <c r="J776" s="189" t="s">
        <v>151</v>
      </c>
      <c r="K776" s="189"/>
      <c r="L776" s="189"/>
      <c r="M776" s="189"/>
      <c r="N776" s="189"/>
      <c r="O776" s="189"/>
      <c r="P776" s="189"/>
      <c r="Q776" s="189"/>
      <c r="R776" s="189"/>
      <c r="S776" s="190" t="s">
        <v>863</v>
      </c>
      <c r="T776" s="190"/>
      <c r="U776" s="190"/>
      <c r="V776" s="4" t="s">
        <v>599</v>
      </c>
      <c r="W776" s="190" t="s">
        <v>638</v>
      </c>
      <c r="X776" s="190"/>
      <c r="Y776" s="190" t="s">
        <v>152</v>
      </c>
      <c r="Z776" s="190"/>
      <c r="AA776" s="191">
        <v>91669000</v>
      </c>
      <c r="AB776" s="191"/>
      <c r="AC776" s="191"/>
      <c r="AD776" s="191">
        <v>76970122.530000001</v>
      </c>
      <c r="AE776" s="191"/>
      <c r="AF776" s="192">
        <v>83.965269098604765</v>
      </c>
      <c r="AG776" s="192"/>
      <c r="AH776" s="192"/>
    </row>
    <row r="777" spans="2:34" ht="23.25" customHeight="1" x14ac:dyDescent="0.25">
      <c r="B777" s="5"/>
      <c r="C777" s="5"/>
      <c r="D777" s="5"/>
      <c r="E777" s="5"/>
      <c r="F777" s="5"/>
      <c r="G777" s="5"/>
      <c r="H777" s="189" t="s">
        <v>639</v>
      </c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90" t="s">
        <v>863</v>
      </c>
      <c r="T777" s="190"/>
      <c r="U777" s="190"/>
      <c r="V777" s="4" t="s">
        <v>599</v>
      </c>
      <c r="W777" s="190" t="s">
        <v>640</v>
      </c>
      <c r="X777" s="190"/>
      <c r="Y777" s="190"/>
      <c r="Z777" s="190"/>
      <c r="AA777" s="191">
        <v>4000000</v>
      </c>
      <c r="AB777" s="191"/>
      <c r="AC777" s="191"/>
      <c r="AD777" s="191">
        <v>3775766.58</v>
      </c>
      <c r="AE777" s="191"/>
      <c r="AF777" s="192">
        <v>94.394164500000002</v>
      </c>
      <c r="AG777" s="192"/>
      <c r="AH777" s="192"/>
    </row>
    <row r="778" spans="2:34" ht="23.25" customHeight="1" x14ac:dyDescent="0.25">
      <c r="B778" s="5"/>
      <c r="C778" s="5"/>
      <c r="D778" s="5"/>
      <c r="E778" s="5"/>
      <c r="F778" s="5"/>
      <c r="G778" s="5"/>
      <c r="H778" s="5"/>
      <c r="I778" s="189" t="s">
        <v>29</v>
      </c>
      <c r="J778" s="189"/>
      <c r="K778" s="189"/>
      <c r="L778" s="189"/>
      <c r="M778" s="189"/>
      <c r="N778" s="189"/>
      <c r="O778" s="189"/>
      <c r="P778" s="189"/>
      <c r="Q778" s="189"/>
      <c r="R778" s="189"/>
      <c r="S778" s="190" t="s">
        <v>863</v>
      </c>
      <c r="T778" s="190"/>
      <c r="U778" s="190"/>
      <c r="V778" s="4" t="s">
        <v>599</v>
      </c>
      <c r="W778" s="190" t="s">
        <v>640</v>
      </c>
      <c r="X778" s="190"/>
      <c r="Y778" s="190" t="s">
        <v>30</v>
      </c>
      <c r="Z778" s="190"/>
      <c r="AA778" s="191">
        <v>4000000</v>
      </c>
      <c r="AB778" s="191"/>
      <c r="AC778" s="191"/>
      <c r="AD778" s="191">
        <v>3775766.58</v>
      </c>
      <c r="AE778" s="191"/>
      <c r="AF778" s="192">
        <v>94.394164500000002</v>
      </c>
      <c r="AG778" s="192"/>
      <c r="AH778" s="192"/>
    </row>
    <row r="779" spans="2:34" ht="23.25" customHeight="1" x14ac:dyDescent="0.25">
      <c r="B779" s="5"/>
      <c r="C779" s="5"/>
      <c r="D779" s="5"/>
      <c r="E779" s="5"/>
      <c r="F779" s="5"/>
      <c r="G779" s="5"/>
      <c r="H779" s="5"/>
      <c r="I779" s="6"/>
      <c r="J779" s="189" t="s">
        <v>31</v>
      </c>
      <c r="K779" s="189"/>
      <c r="L779" s="189"/>
      <c r="M779" s="189"/>
      <c r="N779" s="189"/>
      <c r="O779" s="189"/>
      <c r="P779" s="189"/>
      <c r="Q779" s="189"/>
      <c r="R779" s="189"/>
      <c r="S779" s="190" t="s">
        <v>863</v>
      </c>
      <c r="T779" s="190"/>
      <c r="U779" s="190"/>
      <c r="V779" s="4" t="s">
        <v>599</v>
      </c>
      <c r="W779" s="190" t="s">
        <v>640</v>
      </c>
      <c r="X779" s="190"/>
      <c r="Y779" s="190" t="s">
        <v>32</v>
      </c>
      <c r="Z779" s="190"/>
      <c r="AA779" s="191">
        <v>4000000</v>
      </c>
      <c r="AB779" s="191"/>
      <c r="AC779" s="191"/>
      <c r="AD779" s="191">
        <v>3775766.58</v>
      </c>
      <c r="AE779" s="191"/>
      <c r="AF779" s="192">
        <v>94.394164500000002</v>
      </c>
      <c r="AG779" s="192"/>
      <c r="AH779" s="192"/>
    </row>
    <row r="780" spans="2:34" ht="15" customHeight="1" x14ac:dyDescent="0.25">
      <c r="B780" s="5"/>
      <c r="C780" s="5"/>
      <c r="D780" s="5"/>
      <c r="E780" s="6"/>
      <c r="F780" s="189" t="s">
        <v>641</v>
      </c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90" t="s">
        <v>863</v>
      </c>
      <c r="T780" s="190"/>
      <c r="U780" s="190"/>
      <c r="V780" s="4" t="s">
        <v>599</v>
      </c>
      <c r="W780" s="190" t="s">
        <v>642</v>
      </c>
      <c r="X780" s="190"/>
      <c r="Y780" s="190"/>
      <c r="Z780" s="190"/>
      <c r="AA780" s="191">
        <v>1128341.3</v>
      </c>
      <c r="AB780" s="191"/>
      <c r="AC780" s="191"/>
      <c r="AD780" s="191">
        <v>1058341.3</v>
      </c>
      <c r="AE780" s="191"/>
      <c r="AF780" s="192">
        <v>93.796203329613121</v>
      </c>
      <c r="AG780" s="192"/>
      <c r="AH780" s="192"/>
    </row>
    <row r="781" spans="2:34" ht="23.25" customHeight="1" x14ac:dyDescent="0.25">
      <c r="B781" s="5"/>
      <c r="C781" s="5"/>
      <c r="D781" s="5"/>
      <c r="E781" s="6"/>
      <c r="F781" s="6"/>
      <c r="G781" s="6"/>
      <c r="H781" s="189" t="s">
        <v>13</v>
      </c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90" t="s">
        <v>863</v>
      </c>
      <c r="T781" s="190"/>
      <c r="U781" s="190"/>
      <c r="V781" s="4" t="s">
        <v>599</v>
      </c>
      <c r="W781" s="190" t="s">
        <v>643</v>
      </c>
      <c r="X781" s="190"/>
      <c r="Y781" s="190"/>
      <c r="Z781" s="190"/>
      <c r="AA781" s="191">
        <v>1128341.3</v>
      </c>
      <c r="AB781" s="191"/>
      <c r="AC781" s="191"/>
      <c r="AD781" s="191">
        <v>1058341.3</v>
      </c>
      <c r="AE781" s="191"/>
      <c r="AF781" s="192">
        <v>93.796203329613121</v>
      </c>
      <c r="AG781" s="192"/>
      <c r="AH781" s="192"/>
    </row>
    <row r="782" spans="2:34" ht="15" customHeight="1" x14ac:dyDescent="0.25">
      <c r="B782" s="5"/>
      <c r="C782" s="5"/>
      <c r="D782" s="5"/>
      <c r="E782" s="5"/>
      <c r="F782" s="5"/>
      <c r="G782" s="5"/>
      <c r="H782" s="189" t="s">
        <v>644</v>
      </c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90" t="s">
        <v>863</v>
      </c>
      <c r="T782" s="190"/>
      <c r="U782" s="190"/>
      <c r="V782" s="4" t="s">
        <v>599</v>
      </c>
      <c r="W782" s="190" t="s">
        <v>645</v>
      </c>
      <c r="X782" s="190"/>
      <c r="Y782" s="190"/>
      <c r="Z782" s="190"/>
      <c r="AA782" s="191">
        <v>1128341.3</v>
      </c>
      <c r="AB782" s="191"/>
      <c r="AC782" s="191"/>
      <c r="AD782" s="191">
        <v>1058341.3</v>
      </c>
      <c r="AE782" s="191"/>
      <c r="AF782" s="192">
        <v>93.796203329613121</v>
      </c>
      <c r="AG782" s="192"/>
      <c r="AH782" s="192"/>
    </row>
    <row r="783" spans="2:34" ht="15" customHeight="1" x14ac:dyDescent="0.25">
      <c r="B783" s="5"/>
      <c r="C783" s="5"/>
      <c r="D783" s="5"/>
      <c r="E783" s="5"/>
      <c r="F783" s="5"/>
      <c r="G783" s="5"/>
      <c r="H783" s="5"/>
      <c r="I783" s="189" t="s">
        <v>91</v>
      </c>
      <c r="J783" s="189"/>
      <c r="K783" s="189"/>
      <c r="L783" s="189"/>
      <c r="M783" s="189"/>
      <c r="N783" s="189"/>
      <c r="O783" s="189"/>
      <c r="P783" s="189"/>
      <c r="Q783" s="189"/>
      <c r="R783" s="189"/>
      <c r="S783" s="190" t="s">
        <v>863</v>
      </c>
      <c r="T783" s="190"/>
      <c r="U783" s="190"/>
      <c r="V783" s="4" t="s">
        <v>599</v>
      </c>
      <c r="W783" s="190" t="s">
        <v>645</v>
      </c>
      <c r="X783" s="190"/>
      <c r="Y783" s="190" t="s">
        <v>92</v>
      </c>
      <c r="Z783" s="190"/>
      <c r="AA783" s="191">
        <v>160000</v>
      </c>
      <c r="AB783" s="191"/>
      <c r="AC783" s="191"/>
      <c r="AD783" s="191">
        <v>90000</v>
      </c>
      <c r="AE783" s="191"/>
      <c r="AF783" s="192">
        <v>56.25</v>
      </c>
      <c r="AG783" s="192"/>
      <c r="AH783" s="192"/>
    </row>
    <row r="784" spans="2:34" ht="15" customHeight="1" x14ac:dyDescent="0.25">
      <c r="B784" s="5"/>
      <c r="C784" s="5"/>
      <c r="D784" s="5"/>
      <c r="E784" s="5"/>
      <c r="F784" s="5"/>
      <c r="G784" s="5"/>
      <c r="H784" s="5"/>
      <c r="I784" s="6"/>
      <c r="J784" s="189" t="s">
        <v>646</v>
      </c>
      <c r="K784" s="189"/>
      <c r="L784" s="189"/>
      <c r="M784" s="189"/>
      <c r="N784" s="189"/>
      <c r="O784" s="189"/>
      <c r="P784" s="189"/>
      <c r="Q784" s="189"/>
      <c r="R784" s="189"/>
      <c r="S784" s="190" t="s">
        <v>863</v>
      </c>
      <c r="T784" s="190"/>
      <c r="U784" s="190"/>
      <c r="V784" s="4" t="s">
        <v>599</v>
      </c>
      <c r="W784" s="190" t="s">
        <v>645</v>
      </c>
      <c r="X784" s="190"/>
      <c r="Y784" s="190" t="s">
        <v>647</v>
      </c>
      <c r="Z784" s="190"/>
      <c r="AA784" s="191">
        <v>160000</v>
      </c>
      <c r="AB784" s="191"/>
      <c r="AC784" s="191"/>
      <c r="AD784" s="191">
        <v>90000</v>
      </c>
      <c r="AE784" s="191"/>
      <c r="AF784" s="192">
        <v>56.25</v>
      </c>
      <c r="AG784" s="192"/>
      <c r="AH784" s="192"/>
    </row>
    <row r="785" spans="2:34" ht="23.25" customHeight="1" x14ac:dyDescent="0.25">
      <c r="B785" s="5"/>
      <c r="C785" s="5"/>
      <c r="D785" s="5"/>
      <c r="E785" s="5"/>
      <c r="F785" s="5"/>
      <c r="G785" s="5"/>
      <c r="H785" s="5"/>
      <c r="I785" s="189" t="s">
        <v>149</v>
      </c>
      <c r="J785" s="189"/>
      <c r="K785" s="189"/>
      <c r="L785" s="189"/>
      <c r="M785" s="189"/>
      <c r="N785" s="189"/>
      <c r="O785" s="189"/>
      <c r="P785" s="189"/>
      <c r="Q785" s="189"/>
      <c r="R785" s="189"/>
      <c r="S785" s="190" t="s">
        <v>863</v>
      </c>
      <c r="T785" s="190"/>
      <c r="U785" s="190"/>
      <c r="V785" s="4" t="s">
        <v>599</v>
      </c>
      <c r="W785" s="190" t="s">
        <v>645</v>
      </c>
      <c r="X785" s="190"/>
      <c r="Y785" s="190" t="s">
        <v>150</v>
      </c>
      <c r="Z785" s="190"/>
      <c r="AA785" s="191">
        <v>968341.3</v>
      </c>
      <c r="AB785" s="191"/>
      <c r="AC785" s="191"/>
      <c r="AD785" s="191">
        <v>968341.3</v>
      </c>
      <c r="AE785" s="191"/>
      <c r="AF785" s="192">
        <v>100</v>
      </c>
      <c r="AG785" s="192"/>
      <c r="AH785" s="192"/>
    </row>
    <row r="786" spans="2:34" ht="15" customHeight="1" x14ac:dyDescent="0.25">
      <c r="B786" s="5"/>
      <c r="C786" s="5"/>
      <c r="D786" s="5"/>
      <c r="E786" s="5"/>
      <c r="F786" s="5"/>
      <c r="G786" s="5"/>
      <c r="H786" s="5"/>
      <c r="I786" s="6"/>
      <c r="J786" s="189" t="s">
        <v>151</v>
      </c>
      <c r="K786" s="189"/>
      <c r="L786" s="189"/>
      <c r="M786" s="189"/>
      <c r="N786" s="189"/>
      <c r="O786" s="189"/>
      <c r="P786" s="189"/>
      <c r="Q786" s="189"/>
      <c r="R786" s="189"/>
      <c r="S786" s="190" t="s">
        <v>863</v>
      </c>
      <c r="T786" s="190"/>
      <c r="U786" s="190"/>
      <c r="V786" s="4" t="s">
        <v>599</v>
      </c>
      <c r="W786" s="190" t="s">
        <v>645</v>
      </c>
      <c r="X786" s="190"/>
      <c r="Y786" s="190" t="s">
        <v>152</v>
      </c>
      <c r="Z786" s="190"/>
      <c r="AA786" s="191">
        <v>968341.3</v>
      </c>
      <c r="AB786" s="191"/>
      <c r="AC786" s="191"/>
      <c r="AD786" s="191">
        <v>968341.3</v>
      </c>
      <c r="AE786" s="191"/>
      <c r="AF786" s="192">
        <v>100</v>
      </c>
      <c r="AG786" s="192"/>
      <c r="AH786" s="192"/>
    </row>
    <row r="787" spans="2:34" ht="15" customHeight="1" x14ac:dyDescent="0.25">
      <c r="B787" s="5"/>
      <c r="C787" s="5"/>
      <c r="D787" s="5"/>
      <c r="E787" s="6"/>
      <c r="F787" s="189" t="s">
        <v>55</v>
      </c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90" t="s">
        <v>863</v>
      </c>
      <c r="T787" s="190"/>
      <c r="U787" s="190"/>
      <c r="V787" s="4" t="s">
        <v>599</v>
      </c>
      <c r="W787" s="190" t="s">
        <v>56</v>
      </c>
      <c r="X787" s="190"/>
      <c r="Y787" s="190"/>
      <c r="Z787" s="190"/>
      <c r="AA787" s="191">
        <v>419380</v>
      </c>
      <c r="AB787" s="191"/>
      <c r="AC787" s="191"/>
      <c r="AD787" s="191">
        <v>419380</v>
      </c>
      <c r="AE787" s="191"/>
      <c r="AF787" s="192">
        <v>100</v>
      </c>
      <c r="AG787" s="192"/>
      <c r="AH787" s="192"/>
    </row>
    <row r="788" spans="2:34" ht="15" customHeight="1" x14ac:dyDescent="0.25">
      <c r="B788" s="5"/>
      <c r="C788" s="5"/>
      <c r="D788" s="5"/>
      <c r="E788" s="6"/>
      <c r="F788" s="189" t="s">
        <v>139</v>
      </c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90" t="s">
        <v>863</v>
      </c>
      <c r="T788" s="190"/>
      <c r="U788" s="190"/>
      <c r="V788" s="4" t="s">
        <v>599</v>
      </c>
      <c r="W788" s="190" t="s">
        <v>140</v>
      </c>
      <c r="X788" s="190"/>
      <c r="Y788" s="190"/>
      <c r="Z788" s="190"/>
      <c r="AA788" s="191">
        <v>419380</v>
      </c>
      <c r="AB788" s="191"/>
      <c r="AC788" s="191"/>
      <c r="AD788" s="191">
        <v>419380</v>
      </c>
      <c r="AE788" s="191"/>
      <c r="AF788" s="192">
        <v>100</v>
      </c>
      <c r="AG788" s="192"/>
      <c r="AH788" s="192"/>
    </row>
    <row r="789" spans="2:34" ht="34.5" customHeight="1" x14ac:dyDescent="0.25">
      <c r="B789" s="5"/>
      <c r="C789" s="5"/>
      <c r="D789" s="5"/>
      <c r="E789" s="6"/>
      <c r="F789" s="6"/>
      <c r="G789" s="6"/>
      <c r="H789" s="189" t="s">
        <v>141</v>
      </c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90" t="s">
        <v>863</v>
      </c>
      <c r="T789" s="190"/>
      <c r="U789" s="190"/>
      <c r="V789" s="4" t="s">
        <v>599</v>
      </c>
      <c r="W789" s="190" t="s">
        <v>142</v>
      </c>
      <c r="X789" s="190"/>
      <c r="Y789" s="190"/>
      <c r="Z789" s="190"/>
      <c r="AA789" s="191">
        <v>419380</v>
      </c>
      <c r="AB789" s="191"/>
      <c r="AC789" s="191"/>
      <c r="AD789" s="191">
        <v>419380</v>
      </c>
      <c r="AE789" s="191"/>
      <c r="AF789" s="192">
        <v>100</v>
      </c>
      <c r="AG789" s="192"/>
      <c r="AH789" s="192"/>
    </row>
    <row r="790" spans="2:34" ht="23.25" customHeight="1" x14ac:dyDescent="0.25">
      <c r="B790" s="5"/>
      <c r="C790" s="5"/>
      <c r="D790" s="5"/>
      <c r="E790" s="5"/>
      <c r="F790" s="5"/>
      <c r="G790" s="5"/>
      <c r="H790" s="189" t="s">
        <v>143</v>
      </c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90" t="s">
        <v>863</v>
      </c>
      <c r="T790" s="190"/>
      <c r="U790" s="190"/>
      <c r="V790" s="4" t="s">
        <v>599</v>
      </c>
      <c r="W790" s="190" t="s">
        <v>144</v>
      </c>
      <c r="X790" s="190"/>
      <c r="Y790" s="190"/>
      <c r="Z790" s="190"/>
      <c r="AA790" s="191">
        <v>419380</v>
      </c>
      <c r="AB790" s="191"/>
      <c r="AC790" s="191"/>
      <c r="AD790" s="191">
        <v>419380</v>
      </c>
      <c r="AE790" s="191"/>
      <c r="AF790" s="192">
        <v>100</v>
      </c>
      <c r="AG790" s="192"/>
      <c r="AH790" s="192"/>
    </row>
    <row r="791" spans="2:34" ht="23.25" customHeight="1" x14ac:dyDescent="0.25">
      <c r="B791" s="5"/>
      <c r="C791" s="5"/>
      <c r="D791" s="5"/>
      <c r="E791" s="5"/>
      <c r="F791" s="5"/>
      <c r="G791" s="5"/>
      <c r="H791" s="5"/>
      <c r="I791" s="189" t="s">
        <v>149</v>
      </c>
      <c r="J791" s="189"/>
      <c r="K791" s="189"/>
      <c r="L791" s="189"/>
      <c r="M791" s="189"/>
      <c r="N791" s="189"/>
      <c r="O791" s="189"/>
      <c r="P791" s="189"/>
      <c r="Q791" s="189"/>
      <c r="R791" s="189"/>
      <c r="S791" s="190" t="s">
        <v>863</v>
      </c>
      <c r="T791" s="190"/>
      <c r="U791" s="190"/>
      <c r="V791" s="4" t="s">
        <v>599</v>
      </c>
      <c r="W791" s="190" t="s">
        <v>144</v>
      </c>
      <c r="X791" s="190"/>
      <c r="Y791" s="190" t="s">
        <v>150</v>
      </c>
      <c r="Z791" s="190"/>
      <c r="AA791" s="191">
        <v>419380</v>
      </c>
      <c r="AB791" s="191"/>
      <c r="AC791" s="191"/>
      <c r="AD791" s="191">
        <v>419380</v>
      </c>
      <c r="AE791" s="191"/>
      <c r="AF791" s="192">
        <v>100</v>
      </c>
      <c r="AG791" s="192"/>
      <c r="AH791" s="192"/>
    </row>
    <row r="792" spans="2:34" ht="15" customHeight="1" x14ac:dyDescent="0.25">
      <c r="B792" s="5"/>
      <c r="C792" s="5"/>
      <c r="D792" s="5"/>
      <c r="E792" s="5"/>
      <c r="F792" s="5"/>
      <c r="G792" s="5"/>
      <c r="H792" s="5"/>
      <c r="I792" s="6"/>
      <c r="J792" s="189" t="s">
        <v>151</v>
      </c>
      <c r="K792" s="189"/>
      <c r="L792" s="189"/>
      <c r="M792" s="189"/>
      <c r="N792" s="189"/>
      <c r="O792" s="189"/>
      <c r="P792" s="189"/>
      <c r="Q792" s="189"/>
      <c r="R792" s="189"/>
      <c r="S792" s="190" t="s">
        <v>863</v>
      </c>
      <c r="T792" s="190"/>
      <c r="U792" s="190"/>
      <c r="V792" s="4" t="s">
        <v>599</v>
      </c>
      <c r="W792" s="190" t="s">
        <v>144</v>
      </c>
      <c r="X792" s="190"/>
      <c r="Y792" s="190" t="s">
        <v>152</v>
      </c>
      <c r="Z792" s="190"/>
      <c r="AA792" s="191">
        <v>419380</v>
      </c>
      <c r="AB792" s="191"/>
      <c r="AC792" s="191"/>
      <c r="AD792" s="191">
        <v>419380</v>
      </c>
      <c r="AE792" s="191"/>
      <c r="AF792" s="192">
        <v>100</v>
      </c>
      <c r="AG792" s="192"/>
      <c r="AH792" s="192"/>
    </row>
    <row r="793" spans="2:34" ht="34.5" customHeight="1" x14ac:dyDescent="0.25">
      <c r="B793" s="5"/>
      <c r="C793" s="5"/>
      <c r="D793" s="5"/>
      <c r="E793" s="6"/>
      <c r="F793" s="189" t="s">
        <v>170</v>
      </c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90" t="s">
        <v>863</v>
      </c>
      <c r="T793" s="190"/>
      <c r="U793" s="190"/>
      <c r="V793" s="4" t="s">
        <v>599</v>
      </c>
      <c r="W793" s="190" t="s">
        <v>171</v>
      </c>
      <c r="X793" s="190"/>
      <c r="Y793" s="190"/>
      <c r="Z793" s="190"/>
      <c r="AA793" s="191">
        <v>800000</v>
      </c>
      <c r="AB793" s="191"/>
      <c r="AC793" s="191"/>
      <c r="AD793" s="191">
        <v>709622.66</v>
      </c>
      <c r="AE793" s="191"/>
      <c r="AF793" s="192">
        <v>88.7028325</v>
      </c>
      <c r="AG793" s="192"/>
      <c r="AH793" s="192"/>
    </row>
    <row r="794" spans="2:34" ht="23.25" customHeight="1" x14ac:dyDescent="0.25">
      <c r="B794" s="5"/>
      <c r="C794" s="5"/>
      <c r="D794" s="5"/>
      <c r="E794" s="6"/>
      <c r="F794" s="189" t="s">
        <v>498</v>
      </c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90" t="s">
        <v>863</v>
      </c>
      <c r="T794" s="190"/>
      <c r="U794" s="190"/>
      <c r="V794" s="4" t="s">
        <v>599</v>
      </c>
      <c r="W794" s="190" t="s">
        <v>499</v>
      </c>
      <c r="X794" s="190"/>
      <c r="Y794" s="190"/>
      <c r="Z794" s="190"/>
      <c r="AA794" s="191">
        <v>800000</v>
      </c>
      <c r="AB794" s="191"/>
      <c r="AC794" s="191"/>
      <c r="AD794" s="191">
        <v>709622.66</v>
      </c>
      <c r="AE794" s="191"/>
      <c r="AF794" s="192">
        <v>88.7028325</v>
      </c>
      <c r="AG794" s="192"/>
      <c r="AH794" s="192"/>
    </row>
    <row r="795" spans="2:34" ht="34.5" customHeight="1" x14ac:dyDescent="0.25">
      <c r="B795" s="5"/>
      <c r="C795" s="5"/>
      <c r="D795" s="5"/>
      <c r="E795" s="6"/>
      <c r="F795" s="6"/>
      <c r="G795" s="6"/>
      <c r="H795" s="189" t="s">
        <v>500</v>
      </c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90" t="s">
        <v>863</v>
      </c>
      <c r="T795" s="190"/>
      <c r="U795" s="190"/>
      <c r="V795" s="4" t="s">
        <v>599</v>
      </c>
      <c r="W795" s="190" t="s">
        <v>501</v>
      </c>
      <c r="X795" s="190"/>
      <c r="Y795" s="190"/>
      <c r="Z795" s="190"/>
      <c r="AA795" s="191">
        <v>800000</v>
      </c>
      <c r="AB795" s="191"/>
      <c r="AC795" s="191"/>
      <c r="AD795" s="191">
        <v>709622.66</v>
      </c>
      <c r="AE795" s="191"/>
      <c r="AF795" s="192">
        <v>88.7028325</v>
      </c>
      <c r="AG795" s="192"/>
      <c r="AH795" s="192"/>
    </row>
    <row r="796" spans="2:34" ht="68.25" customHeight="1" x14ac:dyDescent="0.25">
      <c r="B796" s="5"/>
      <c r="C796" s="5"/>
      <c r="D796" s="5"/>
      <c r="E796" s="5"/>
      <c r="F796" s="5"/>
      <c r="G796" s="5"/>
      <c r="H796" s="189" t="s">
        <v>648</v>
      </c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90" t="s">
        <v>863</v>
      </c>
      <c r="T796" s="190"/>
      <c r="U796" s="190"/>
      <c r="V796" s="4" t="s">
        <v>599</v>
      </c>
      <c r="W796" s="190" t="s">
        <v>649</v>
      </c>
      <c r="X796" s="190"/>
      <c r="Y796" s="190"/>
      <c r="Z796" s="190"/>
      <c r="AA796" s="191">
        <v>100000</v>
      </c>
      <c r="AB796" s="191"/>
      <c r="AC796" s="191"/>
      <c r="AD796" s="191">
        <v>95328</v>
      </c>
      <c r="AE796" s="191"/>
      <c r="AF796" s="192">
        <v>95.328000000000003</v>
      </c>
      <c r="AG796" s="192"/>
      <c r="AH796" s="192"/>
    </row>
    <row r="797" spans="2:34" ht="23.25" customHeight="1" x14ac:dyDescent="0.25">
      <c r="B797" s="5"/>
      <c r="C797" s="5"/>
      <c r="D797" s="5"/>
      <c r="E797" s="5"/>
      <c r="F797" s="5"/>
      <c r="G797" s="5"/>
      <c r="H797" s="5"/>
      <c r="I797" s="189" t="s">
        <v>149</v>
      </c>
      <c r="J797" s="189"/>
      <c r="K797" s="189"/>
      <c r="L797" s="189"/>
      <c r="M797" s="189"/>
      <c r="N797" s="189"/>
      <c r="O797" s="189"/>
      <c r="P797" s="189"/>
      <c r="Q797" s="189"/>
      <c r="R797" s="189"/>
      <c r="S797" s="190" t="s">
        <v>863</v>
      </c>
      <c r="T797" s="190"/>
      <c r="U797" s="190"/>
      <c r="V797" s="4" t="s">
        <v>599</v>
      </c>
      <c r="W797" s="190" t="s">
        <v>649</v>
      </c>
      <c r="X797" s="190"/>
      <c r="Y797" s="190" t="s">
        <v>150</v>
      </c>
      <c r="Z797" s="190"/>
      <c r="AA797" s="191">
        <v>100000</v>
      </c>
      <c r="AB797" s="191"/>
      <c r="AC797" s="191"/>
      <c r="AD797" s="191">
        <v>95328</v>
      </c>
      <c r="AE797" s="191"/>
      <c r="AF797" s="192">
        <v>95.328000000000003</v>
      </c>
      <c r="AG797" s="192"/>
      <c r="AH797" s="192"/>
    </row>
    <row r="798" spans="2:34" ht="15" customHeight="1" x14ac:dyDescent="0.25">
      <c r="B798" s="5"/>
      <c r="C798" s="5"/>
      <c r="D798" s="5"/>
      <c r="E798" s="5"/>
      <c r="F798" s="5"/>
      <c r="G798" s="5"/>
      <c r="H798" s="5"/>
      <c r="I798" s="6"/>
      <c r="J798" s="189" t="s">
        <v>151</v>
      </c>
      <c r="K798" s="189"/>
      <c r="L798" s="189"/>
      <c r="M798" s="189"/>
      <c r="N798" s="189"/>
      <c r="O798" s="189"/>
      <c r="P798" s="189"/>
      <c r="Q798" s="189"/>
      <c r="R798" s="189"/>
      <c r="S798" s="190" t="s">
        <v>863</v>
      </c>
      <c r="T798" s="190"/>
      <c r="U798" s="190"/>
      <c r="V798" s="4" t="s">
        <v>599</v>
      </c>
      <c r="W798" s="190" t="s">
        <v>649</v>
      </c>
      <c r="X798" s="190"/>
      <c r="Y798" s="190" t="s">
        <v>152</v>
      </c>
      <c r="Z798" s="190"/>
      <c r="AA798" s="191">
        <v>100000</v>
      </c>
      <c r="AB798" s="191"/>
      <c r="AC798" s="191"/>
      <c r="AD798" s="191">
        <v>95328</v>
      </c>
      <c r="AE798" s="191"/>
      <c r="AF798" s="192">
        <v>95.328000000000003</v>
      </c>
      <c r="AG798" s="192"/>
      <c r="AH798" s="192"/>
    </row>
    <row r="799" spans="2:34" ht="90.75" customHeight="1" x14ac:dyDescent="0.25">
      <c r="B799" s="5"/>
      <c r="C799" s="5"/>
      <c r="D799" s="5"/>
      <c r="E799" s="5"/>
      <c r="F799" s="5"/>
      <c r="G799" s="5"/>
      <c r="H799" s="189" t="s">
        <v>650</v>
      </c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90" t="s">
        <v>863</v>
      </c>
      <c r="T799" s="190"/>
      <c r="U799" s="190"/>
      <c r="V799" s="4" t="s">
        <v>599</v>
      </c>
      <c r="W799" s="190" t="s">
        <v>651</v>
      </c>
      <c r="X799" s="190"/>
      <c r="Y799" s="190"/>
      <c r="Z799" s="190"/>
      <c r="AA799" s="191">
        <v>500000</v>
      </c>
      <c r="AB799" s="191"/>
      <c r="AC799" s="191"/>
      <c r="AD799" s="191">
        <v>437774.66</v>
      </c>
      <c r="AE799" s="191"/>
      <c r="AF799" s="192">
        <v>87.554931999999994</v>
      </c>
      <c r="AG799" s="192"/>
      <c r="AH799" s="192"/>
    </row>
    <row r="800" spans="2:34" ht="23.25" customHeight="1" x14ac:dyDescent="0.25">
      <c r="B800" s="5"/>
      <c r="C800" s="5"/>
      <c r="D800" s="5"/>
      <c r="E800" s="5"/>
      <c r="F800" s="5"/>
      <c r="G800" s="5"/>
      <c r="H800" s="5"/>
      <c r="I800" s="189" t="s">
        <v>149</v>
      </c>
      <c r="J800" s="189"/>
      <c r="K800" s="189"/>
      <c r="L800" s="189"/>
      <c r="M800" s="189"/>
      <c r="N800" s="189"/>
      <c r="O800" s="189"/>
      <c r="P800" s="189"/>
      <c r="Q800" s="189"/>
      <c r="R800" s="189"/>
      <c r="S800" s="190" t="s">
        <v>863</v>
      </c>
      <c r="T800" s="190"/>
      <c r="U800" s="190"/>
      <c r="V800" s="4" t="s">
        <v>599</v>
      </c>
      <c r="W800" s="190" t="s">
        <v>651</v>
      </c>
      <c r="X800" s="190"/>
      <c r="Y800" s="190" t="s">
        <v>150</v>
      </c>
      <c r="Z800" s="190"/>
      <c r="AA800" s="191">
        <v>500000</v>
      </c>
      <c r="AB800" s="191"/>
      <c r="AC800" s="191"/>
      <c r="AD800" s="191">
        <v>437774.66</v>
      </c>
      <c r="AE800" s="191"/>
      <c r="AF800" s="192">
        <v>87.554931999999994</v>
      </c>
      <c r="AG800" s="192"/>
      <c r="AH800" s="192"/>
    </row>
    <row r="801" spans="2:34" ht="15" customHeight="1" x14ac:dyDescent="0.25">
      <c r="B801" s="5"/>
      <c r="C801" s="5"/>
      <c r="D801" s="5"/>
      <c r="E801" s="5"/>
      <c r="F801" s="5"/>
      <c r="G801" s="5"/>
      <c r="H801" s="5"/>
      <c r="I801" s="6"/>
      <c r="J801" s="189" t="s">
        <v>151</v>
      </c>
      <c r="K801" s="189"/>
      <c r="L801" s="189"/>
      <c r="M801" s="189"/>
      <c r="N801" s="189"/>
      <c r="O801" s="189"/>
      <c r="P801" s="189"/>
      <c r="Q801" s="189"/>
      <c r="R801" s="189"/>
      <c r="S801" s="190" t="s">
        <v>863</v>
      </c>
      <c r="T801" s="190"/>
      <c r="U801" s="190"/>
      <c r="V801" s="4" t="s">
        <v>599</v>
      </c>
      <c r="W801" s="190" t="s">
        <v>651</v>
      </c>
      <c r="X801" s="190"/>
      <c r="Y801" s="190" t="s">
        <v>152</v>
      </c>
      <c r="Z801" s="190"/>
      <c r="AA801" s="191">
        <v>500000</v>
      </c>
      <c r="AB801" s="191"/>
      <c r="AC801" s="191"/>
      <c r="AD801" s="191">
        <v>437774.66</v>
      </c>
      <c r="AE801" s="191"/>
      <c r="AF801" s="192">
        <v>87.554931999999994</v>
      </c>
      <c r="AG801" s="192"/>
      <c r="AH801" s="192"/>
    </row>
    <row r="802" spans="2:34" ht="57" customHeight="1" x14ac:dyDescent="0.25">
      <c r="B802" s="5"/>
      <c r="C802" s="5"/>
      <c r="D802" s="5"/>
      <c r="E802" s="5"/>
      <c r="F802" s="5"/>
      <c r="G802" s="5"/>
      <c r="H802" s="189" t="s">
        <v>652</v>
      </c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90" t="s">
        <v>863</v>
      </c>
      <c r="T802" s="190"/>
      <c r="U802" s="190"/>
      <c r="V802" s="4" t="s">
        <v>599</v>
      </c>
      <c r="W802" s="190" t="s">
        <v>653</v>
      </c>
      <c r="X802" s="190"/>
      <c r="Y802" s="190"/>
      <c r="Z802" s="190"/>
      <c r="AA802" s="191">
        <v>200000</v>
      </c>
      <c r="AB802" s="191"/>
      <c r="AC802" s="191"/>
      <c r="AD802" s="191">
        <v>176520</v>
      </c>
      <c r="AE802" s="191"/>
      <c r="AF802" s="192">
        <v>88.26</v>
      </c>
      <c r="AG802" s="192"/>
      <c r="AH802" s="192"/>
    </row>
    <row r="803" spans="2:34" ht="23.25" customHeight="1" x14ac:dyDescent="0.25">
      <c r="B803" s="5"/>
      <c r="C803" s="5"/>
      <c r="D803" s="5"/>
      <c r="E803" s="5"/>
      <c r="F803" s="5"/>
      <c r="G803" s="5"/>
      <c r="H803" s="5"/>
      <c r="I803" s="189" t="s">
        <v>149</v>
      </c>
      <c r="J803" s="189"/>
      <c r="K803" s="189"/>
      <c r="L803" s="189"/>
      <c r="M803" s="189"/>
      <c r="N803" s="189"/>
      <c r="O803" s="189"/>
      <c r="P803" s="189"/>
      <c r="Q803" s="189"/>
      <c r="R803" s="189"/>
      <c r="S803" s="190" t="s">
        <v>863</v>
      </c>
      <c r="T803" s="190"/>
      <c r="U803" s="190"/>
      <c r="V803" s="4" t="s">
        <v>599</v>
      </c>
      <c r="W803" s="190" t="s">
        <v>653</v>
      </c>
      <c r="X803" s="190"/>
      <c r="Y803" s="190" t="s">
        <v>150</v>
      </c>
      <c r="Z803" s="190"/>
      <c r="AA803" s="191">
        <v>200000</v>
      </c>
      <c r="AB803" s="191"/>
      <c r="AC803" s="191"/>
      <c r="AD803" s="191">
        <v>176520</v>
      </c>
      <c r="AE803" s="191"/>
      <c r="AF803" s="192">
        <v>88.26</v>
      </c>
      <c r="AG803" s="192"/>
      <c r="AH803" s="192"/>
    </row>
    <row r="804" spans="2:34" ht="15" customHeight="1" x14ac:dyDescent="0.25">
      <c r="B804" s="5"/>
      <c r="C804" s="5"/>
      <c r="D804" s="5"/>
      <c r="E804" s="5"/>
      <c r="F804" s="5"/>
      <c r="G804" s="5"/>
      <c r="H804" s="5"/>
      <c r="I804" s="6"/>
      <c r="J804" s="189" t="s">
        <v>151</v>
      </c>
      <c r="K804" s="189"/>
      <c r="L804" s="189"/>
      <c r="M804" s="189"/>
      <c r="N804" s="189"/>
      <c r="O804" s="189"/>
      <c r="P804" s="189"/>
      <c r="Q804" s="189"/>
      <c r="R804" s="189"/>
      <c r="S804" s="190" t="s">
        <v>863</v>
      </c>
      <c r="T804" s="190"/>
      <c r="U804" s="190"/>
      <c r="V804" s="4" t="s">
        <v>599</v>
      </c>
      <c r="W804" s="190" t="s">
        <v>653</v>
      </c>
      <c r="X804" s="190"/>
      <c r="Y804" s="190" t="s">
        <v>152</v>
      </c>
      <c r="Z804" s="190"/>
      <c r="AA804" s="191">
        <v>200000</v>
      </c>
      <c r="AB804" s="191"/>
      <c r="AC804" s="191"/>
      <c r="AD804" s="191">
        <v>176520</v>
      </c>
      <c r="AE804" s="191"/>
      <c r="AF804" s="192">
        <v>88.26</v>
      </c>
      <c r="AG804" s="192"/>
      <c r="AH804" s="192"/>
    </row>
    <row r="805" spans="2:34" ht="23.25" customHeight="1" x14ac:dyDescent="0.25">
      <c r="B805" s="5"/>
      <c r="C805" s="5"/>
      <c r="D805" s="5"/>
      <c r="E805" s="6"/>
      <c r="F805" s="189" t="s">
        <v>590</v>
      </c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90" t="s">
        <v>863</v>
      </c>
      <c r="T805" s="190"/>
      <c r="U805" s="190"/>
      <c r="V805" s="4" t="s">
        <v>599</v>
      </c>
      <c r="W805" s="190" t="s">
        <v>591</v>
      </c>
      <c r="X805" s="190"/>
      <c r="Y805" s="190"/>
      <c r="Z805" s="190"/>
      <c r="AA805" s="191">
        <v>27253140</v>
      </c>
      <c r="AB805" s="191"/>
      <c r="AC805" s="191"/>
      <c r="AD805" s="191">
        <v>27162948.199999999</v>
      </c>
      <c r="AE805" s="191"/>
      <c r="AF805" s="192">
        <v>99.669059051544153</v>
      </c>
      <c r="AG805" s="192"/>
      <c r="AH805" s="192"/>
    </row>
    <row r="806" spans="2:34" ht="15" customHeight="1" x14ac:dyDescent="0.25">
      <c r="B806" s="5"/>
      <c r="C806" s="5"/>
      <c r="D806" s="5"/>
      <c r="E806" s="6"/>
      <c r="F806" s="189" t="s">
        <v>592</v>
      </c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90" t="s">
        <v>863</v>
      </c>
      <c r="T806" s="190"/>
      <c r="U806" s="190"/>
      <c r="V806" s="4" t="s">
        <v>599</v>
      </c>
      <c r="W806" s="190" t="s">
        <v>593</v>
      </c>
      <c r="X806" s="190"/>
      <c r="Y806" s="190"/>
      <c r="Z806" s="190"/>
      <c r="AA806" s="191">
        <v>27253140</v>
      </c>
      <c r="AB806" s="191"/>
      <c r="AC806" s="191"/>
      <c r="AD806" s="191">
        <v>27162948.199999999</v>
      </c>
      <c r="AE806" s="191"/>
      <c r="AF806" s="192">
        <v>99.669059051544153</v>
      </c>
      <c r="AG806" s="192"/>
      <c r="AH806" s="192"/>
    </row>
    <row r="807" spans="2:34" ht="23.25" customHeight="1" x14ac:dyDescent="0.25">
      <c r="B807" s="5"/>
      <c r="C807" s="5"/>
      <c r="D807" s="5"/>
      <c r="E807" s="6"/>
      <c r="F807" s="6"/>
      <c r="G807" s="6"/>
      <c r="H807" s="189" t="s">
        <v>654</v>
      </c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90" t="s">
        <v>863</v>
      </c>
      <c r="T807" s="190"/>
      <c r="U807" s="190"/>
      <c r="V807" s="4" t="s">
        <v>599</v>
      </c>
      <c r="W807" s="190" t="s">
        <v>655</v>
      </c>
      <c r="X807" s="190"/>
      <c r="Y807" s="190"/>
      <c r="Z807" s="190"/>
      <c r="AA807" s="191">
        <v>1395000</v>
      </c>
      <c r="AB807" s="191"/>
      <c r="AC807" s="191"/>
      <c r="AD807" s="191">
        <v>1314408.6200000001</v>
      </c>
      <c r="AE807" s="191"/>
      <c r="AF807" s="192">
        <v>94.222840143369183</v>
      </c>
      <c r="AG807" s="192"/>
      <c r="AH807" s="192"/>
    </row>
    <row r="808" spans="2:34" ht="23.25" customHeight="1" x14ac:dyDescent="0.25">
      <c r="B808" s="5"/>
      <c r="C808" s="5"/>
      <c r="D808" s="5"/>
      <c r="E808" s="5"/>
      <c r="F808" s="5"/>
      <c r="G808" s="5"/>
      <c r="H808" s="189" t="s">
        <v>656</v>
      </c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90" t="s">
        <v>863</v>
      </c>
      <c r="T808" s="190"/>
      <c r="U808" s="190"/>
      <c r="V808" s="4" t="s">
        <v>599</v>
      </c>
      <c r="W808" s="190" t="s">
        <v>657</v>
      </c>
      <c r="X808" s="190"/>
      <c r="Y808" s="190"/>
      <c r="Z808" s="190"/>
      <c r="AA808" s="191">
        <v>1395000</v>
      </c>
      <c r="AB808" s="191"/>
      <c r="AC808" s="191"/>
      <c r="AD808" s="191">
        <v>1314408.6200000001</v>
      </c>
      <c r="AE808" s="191"/>
      <c r="AF808" s="192">
        <v>94.222840143369183</v>
      </c>
      <c r="AG808" s="192"/>
      <c r="AH808" s="192"/>
    </row>
    <row r="809" spans="2:34" ht="23.25" customHeight="1" x14ac:dyDescent="0.25">
      <c r="B809" s="5"/>
      <c r="C809" s="5"/>
      <c r="D809" s="5"/>
      <c r="E809" s="5"/>
      <c r="F809" s="5"/>
      <c r="G809" s="5"/>
      <c r="H809" s="5"/>
      <c r="I809" s="189" t="s">
        <v>411</v>
      </c>
      <c r="J809" s="189"/>
      <c r="K809" s="189"/>
      <c r="L809" s="189"/>
      <c r="M809" s="189"/>
      <c r="N809" s="189"/>
      <c r="O809" s="189"/>
      <c r="P809" s="189"/>
      <c r="Q809" s="189"/>
      <c r="R809" s="189"/>
      <c r="S809" s="190" t="s">
        <v>863</v>
      </c>
      <c r="T809" s="190"/>
      <c r="U809" s="190"/>
      <c r="V809" s="4" t="s">
        <v>599</v>
      </c>
      <c r="W809" s="190" t="s">
        <v>657</v>
      </c>
      <c r="X809" s="190"/>
      <c r="Y809" s="190" t="s">
        <v>412</v>
      </c>
      <c r="Z809" s="190"/>
      <c r="AA809" s="191">
        <v>1395000</v>
      </c>
      <c r="AB809" s="191"/>
      <c r="AC809" s="191"/>
      <c r="AD809" s="191">
        <v>1314408.6200000001</v>
      </c>
      <c r="AE809" s="191"/>
      <c r="AF809" s="192">
        <v>94.222840143369183</v>
      </c>
      <c r="AG809" s="192"/>
      <c r="AH809" s="192"/>
    </row>
    <row r="810" spans="2:34" ht="15" customHeight="1" x14ac:dyDescent="0.25">
      <c r="B810" s="5"/>
      <c r="C810" s="5"/>
      <c r="D810" s="5"/>
      <c r="E810" s="5"/>
      <c r="F810" s="5"/>
      <c r="G810" s="5"/>
      <c r="H810" s="5"/>
      <c r="I810" s="6"/>
      <c r="J810" s="189" t="s">
        <v>413</v>
      </c>
      <c r="K810" s="189"/>
      <c r="L810" s="189"/>
      <c r="M810" s="189"/>
      <c r="N810" s="189"/>
      <c r="O810" s="189"/>
      <c r="P810" s="189"/>
      <c r="Q810" s="189"/>
      <c r="R810" s="189"/>
      <c r="S810" s="190" t="s">
        <v>863</v>
      </c>
      <c r="T810" s="190"/>
      <c r="U810" s="190"/>
      <c r="V810" s="4" t="s">
        <v>599</v>
      </c>
      <c r="W810" s="190" t="s">
        <v>657</v>
      </c>
      <c r="X810" s="190"/>
      <c r="Y810" s="190" t="s">
        <v>414</v>
      </c>
      <c r="Z810" s="190"/>
      <c r="AA810" s="191">
        <v>1395000</v>
      </c>
      <c r="AB810" s="191"/>
      <c r="AC810" s="191"/>
      <c r="AD810" s="191">
        <v>1314408.6200000001</v>
      </c>
      <c r="AE810" s="191"/>
      <c r="AF810" s="192">
        <v>94.222840143369183</v>
      </c>
      <c r="AG810" s="192"/>
      <c r="AH810" s="192"/>
    </row>
    <row r="811" spans="2:34" ht="15" customHeight="1" x14ac:dyDescent="0.25">
      <c r="B811" s="5"/>
      <c r="C811" s="5"/>
      <c r="D811" s="5"/>
      <c r="E811" s="6"/>
      <c r="F811" s="6"/>
      <c r="G811" s="6"/>
      <c r="H811" s="189" t="s">
        <v>633</v>
      </c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90" t="s">
        <v>863</v>
      </c>
      <c r="T811" s="190"/>
      <c r="U811" s="190"/>
      <c r="V811" s="4" t="s">
        <v>599</v>
      </c>
      <c r="W811" s="190" t="s">
        <v>658</v>
      </c>
      <c r="X811" s="190"/>
      <c r="Y811" s="190"/>
      <c r="Z811" s="190"/>
      <c r="AA811" s="191">
        <v>25858140</v>
      </c>
      <c r="AB811" s="191"/>
      <c r="AC811" s="191"/>
      <c r="AD811" s="191">
        <v>25848539.579999998</v>
      </c>
      <c r="AE811" s="191"/>
      <c r="AF811" s="192">
        <v>99.962872735625979</v>
      </c>
      <c r="AG811" s="192"/>
      <c r="AH811" s="192"/>
    </row>
    <row r="812" spans="2:34" ht="23.25" customHeight="1" x14ac:dyDescent="0.25">
      <c r="B812" s="5"/>
      <c r="C812" s="5"/>
      <c r="D812" s="5"/>
      <c r="E812" s="5"/>
      <c r="F812" s="5"/>
      <c r="G812" s="5"/>
      <c r="H812" s="189" t="s">
        <v>659</v>
      </c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90" t="s">
        <v>863</v>
      </c>
      <c r="T812" s="190"/>
      <c r="U812" s="190"/>
      <c r="V812" s="4" t="s">
        <v>599</v>
      </c>
      <c r="W812" s="190" t="s">
        <v>660</v>
      </c>
      <c r="X812" s="190"/>
      <c r="Y812" s="190"/>
      <c r="Z812" s="190"/>
      <c r="AA812" s="191">
        <v>25858140</v>
      </c>
      <c r="AB812" s="191"/>
      <c r="AC812" s="191"/>
      <c r="AD812" s="191">
        <v>25848539.579999998</v>
      </c>
      <c r="AE812" s="191"/>
      <c r="AF812" s="192">
        <v>99.962872735625979</v>
      </c>
      <c r="AG812" s="192"/>
      <c r="AH812" s="192"/>
    </row>
    <row r="813" spans="2:34" ht="23.25" customHeight="1" x14ac:dyDescent="0.25">
      <c r="B813" s="5"/>
      <c r="C813" s="5"/>
      <c r="D813" s="5"/>
      <c r="E813" s="5"/>
      <c r="F813" s="5"/>
      <c r="G813" s="5"/>
      <c r="H813" s="5"/>
      <c r="I813" s="189" t="s">
        <v>411</v>
      </c>
      <c r="J813" s="189"/>
      <c r="K813" s="189"/>
      <c r="L813" s="189"/>
      <c r="M813" s="189"/>
      <c r="N813" s="189"/>
      <c r="O813" s="189"/>
      <c r="P813" s="189"/>
      <c r="Q813" s="189"/>
      <c r="R813" s="189"/>
      <c r="S813" s="190" t="s">
        <v>863</v>
      </c>
      <c r="T813" s="190"/>
      <c r="U813" s="190"/>
      <c r="V813" s="4" t="s">
        <v>599</v>
      </c>
      <c r="W813" s="190" t="s">
        <v>660</v>
      </c>
      <c r="X813" s="190"/>
      <c r="Y813" s="190" t="s">
        <v>412</v>
      </c>
      <c r="Z813" s="190"/>
      <c r="AA813" s="191">
        <v>25858140</v>
      </c>
      <c r="AB813" s="191"/>
      <c r="AC813" s="191"/>
      <c r="AD813" s="191">
        <v>25848539.579999998</v>
      </c>
      <c r="AE813" s="191"/>
      <c r="AF813" s="192">
        <v>99.962872735625979</v>
      </c>
      <c r="AG813" s="192"/>
      <c r="AH813" s="192"/>
    </row>
    <row r="814" spans="2:34" ht="15" customHeight="1" x14ac:dyDescent="0.25">
      <c r="B814" s="5"/>
      <c r="C814" s="5"/>
      <c r="D814" s="5"/>
      <c r="E814" s="5"/>
      <c r="F814" s="5"/>
      <c r="G814" s="5"/>
      <c r="H814" s="5"/>
      <c r="I814" s="6"/>
      <c r="J814" s="189" t="s">
        <v>413</v>
      </c>
      <c r="K814" s="189"/>
      <c r="L814" s="189"/>
      <c r="M814" s="189"/>
      <c r="N814" s="189"/>
      <c r="O814" s="189"/>
      <c r="P814" s="189"/>
      <c r="Q814" s="189"/>
      <c r="R814" s="189"/>
      <c r="S814" s="190" t="s">
        <v>863</v>
      </c>
      <c r="T814" s="190"/>
      <c r="U814" s="190"/>
      <c r="V814" s="4" t="s">
        <v>599</v>
      </c>
      <c r="W814" s="190" t="s">
        <v>660</v>
      </c>
      <c r="X814" s="190"/>
      <c r="Y814" s="190" t="s">
        <v>414</v>
      </c>
      <c r="Z814" s="190"/>
      <c r="AA814" s="191">
        <v>25858140</v>
      </c>
      <c r="AB814" s="191"/>
      <c r="AC814" s="191"/>
      <c r="AD814" s="191">
        <v>25848539.579999998</v>
      </c>
      <c r="AE814" s="191"/>
      <c r="AF814" s="192">
        <v>99.962872735625979</v>
      </c>
      <c r="AG814" s="192"/>
      <c r="AH814" s="192"/>
    </row>
    <row r="815" spans="2:34" ht="15" customHeight="1" x14ac:dyDescent="0.25">
      <c r="B815" s="5"/>
      <c r="C815" s="5"/>
      <c r="D815" s="189" t="s">
        <v>661</v>
      </c>
      <c r="E815" s="189"/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90" t="s">
        <v>863</v>
      </c>
      <c r="T815" s="190"/>
      <c r="U815" s="190"/>
      <c r="V815" s="4" t="s">
        <v>662</v>
      </c>
      <c r="W815" s="190"/>
      <c r="X815" s="190"/>
      <c r="Y815" s="190"/>
      <c r="Z815" s="190"/>
      <c r="AA815" s="191">
        <v>267186836.65000001</v>
      </c>
      <c r="AB815" s="191"/>
      <c r="AC815" s="191"/>
      <c r="AD815" s="191">
        <v>264613874.50999999</v>
      </c>
      <c r="AE815" s="191"/>
      <c r="AF815" s="192">
        <v>99.037017626968478</v>
      </c>
      <c r="AG815" s="192"/>
      <c r="AH815" s="192"/>
    </row>
    <row r="816" spans="2:34" ht="15" customHeight="1" x14ac:dyDescent="0.25">
      <c r="B816" s="5"/>
      <c r="C816" s="5"/>
      <c r="D816" s="5"/>
      <c r="E816" s="6"/>
      <c r="F816" s="189" t="s">
        <v>39</v>
      </c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90" t="s">
        <v>863</v>
      </c>
      <c r="T816" s="190"/>
      <c r="U816" s="190"/>
      <c r="V816" s="4" t="s">
        <v>662</v>
      </c>
      <c r="W816" s="190" t="s">
        <v>40</v>
      </c>
      <c r="X816" s="190"/>
      <c r="Y816" s="190"/>
      <c r="Z816" s="190"/>
      <c r="AA816" s="191">
        <v>128014000</v>
      </c>
      <c r="AB816" s="191"/>
      <c r="AC816" s="191"/>
      <c r="AD816" s="191">
        <v>127995000</v>
      </c>
      <c r="AE816" s="191"/>
      <c r="AF816" s="192">
        <v>99.985157873357593</v>
      </c>
      <c r="AG816" s="192"/>
      <c r="AH816" s="192"/>
    </row>
    <row r="817" spans="2:34" ht="23.25" customHeight="1" x14ac:dyDescent="0.25">
      <c r="B817" s="5"/>
      <c r="C817" s="5"/>
      <c r="D817" s="5"/>
      <c r="E817" s="6"/>
      <c r="F817" s="189" t="s">
        <v>663</v>
      </c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90" t="s">
        <v>863</v>
      </c>
      <c r="T817" s="190"/>
      <c r="U817" s="190"/>
      <c r="V817" s="4" t="s">
        <v>662</v>
      </c>
      <c r="W817" s="190" t="s">
        <v>664</v>
      </c>
      <c r="X817" s="190"/>
      <c r="Y817" s="190"/>
      <c r="Z817" s="190"/>
      <c r="AA817" s="191">
        <v>128014000</v>
      </c>
      <c r="AB817" s="191"/>
      <c r="AC817" s="191"/>
      <c r="AD817" s="191">
        <v>127995000</v>
      </c>
      <c r="AE817" s="191"/>
      <c r="AF817" s="192">
        <v>99.985157873357593</v>
      </c>
      <c r="AG817" s="192"/>
      <c r="AH817" s="192"/>
    </row>
    <row r="818" spans="2:34" ht="23.25" customHeight="1" x14ac:dyDescent="0.25">
      <c r="B818" s="5"/>
      <c r="C818" s="5"/>
      <c r="D818" s="5"/>
      <c r="E818" s="6"/>
      <c r="F818" s="6"/>
      <c r="G818" s="6"/>
      <c r="H818" s="189" t="s">
        <v>665</v>
      </c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90" t="s">
        <v>863</v>
      </c>
      <c r="T818" s="190"/>
      <c r="U818" s="190"/>
      <c r="V818" s="4" t="s">
        <v>662</v>
      </c>
      <c r="W818" s="190" t="s">
        <v>666</v>
      </c>
      <c r="X818" s="190"/>
      <c r="Y818" s="190"/>
      <c r="Z818" s="190"/>
      <c r="AA818" s="191">
        <v>128014000</v>
      </c>
      <c r="AB818" s="191"/>
      <c r="AC818" s="191"/>
      <c r="AD818" s="191">
        <v>127995000</v>
      </c>
      <c r="AE818" s="191"/>
      <c r="AF818" s="192">
        <v>99.985157873357593</v>
      </c>
      <c r="AG818" s="192"/>
      <c r="AH818" s="192"/>
    </row>
    <row r="819" spans="2:34" ht="23.25" customHeight="1" x14ac:dyDescent="0.25">
      <c r="B819" s="5"/>
      <c r="C819" s="5"/>
      <c r="D819" s="5"/>
      <c r="E819" s="5"/>
      <c r="F819" s="5"/>
      <c r="G819" s="5"/>
      <c r="H819" s="189" t="s">
        <v>667</v>
      </c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90" t="s">
        <v>863</v>
      </c>
      <c r="T819" s="190"/>
      <c r="U819" s="190"/>
      <c r="V819" s="4" t="s">
        <v>662</v>
      </c>
      <c r="W819" s="190" t="s">
        <v>668</v>
      </c>
      <c r="X819" s="190"/>
      <c r="Y819" s="190"/>
      <c r="Z819" s="190"/>
      <c r="AA819" s="191">
        <v>128014000</v>
      </c>
      <c r="AB819" s="191"/>
      <c r="AC819" s="191"/>
      <c r="AD819" s="191">
        <v>127995000</v>
      </c>
      <c r="AE819" s="191"/>
      <c r="AF819" s="192">
        <v>99.985157873357593</v>
      </c>
      <c r="AG819" s="192"/>
      <c r="AH819" s="192"/>
    </row>
    <row r="820" spans="2:34" ht="23.25" customHeight="1" x14ac:dyDescent="0.25">
      <c r="B820" s="5"/>
      <c r="C820" s="5"/>
      <c r="D820" s="5"/>
      <c r="E820" s="5"/>
      <c r="F820" s="5"/>
      <c r="G820" s="5"/>
      <c r="H820" s="5"/>
      <c r="I820" s="189" t="s">
        <v>149</v>
      </c>
      <c r="J820" s="189"/>
      <c r="K820" s="189"/>
      <c r="L820" s="189"/>
      <c r="M820" s="189"/>
      <c r="N820" s="189"/>
      <c r="O820" s="189"/>
      <c r="P820" s="189"/>
      <c r="Q820" s="189"/>
      <c r="R820" s="189"/>
      <c r="S820" s="190" t="s">
        <v>863</v>
      </c>
      <c r="T820" s="190"/>
      <c r="U820" s="190"/>
      <c r="V820" s="4" t="s">
        <v>662</v>
      </c>
      <c r="W820" s="190" t="s">
        <v>668</v>
      </c>
      <c r="X820" s="190"/>
      <c r="Y820" s="190" t="s">
        <v>150</v>
      </c>
      <c r="Z820" s="190"/>
      <c r="AA820" s="191">
        <v>128014000</v>
      </c>
      <c r="AB820" s="191"/>
      <c r="AC820" s="191"/>
      <c r="AD820" s="191">
        <v>127995000</v>
      </c>
      <c r="AE820" s="191"/>
      <c r="AF820" s="192">
        <v>99.985157873357593</v>
      </c>
      <c r="AG820" s="192"/>
      <c r="AH820" s="192"/>
    </row>
    <row r="821" spans="2:34" ht="15" customHeight="1" x14ac:dyDescent="0.25">
      <c r="B821" s="5"/>
      <c r="C821" s="5"/>
      <c r="D821" s="5"/>
      <c r="E821" s="5"/>
      <c r="F821" s="5"/>
      <c r="G821" s="5"/>
      <c r="H821" s="5"/>
      <c r="I821" s="6"/>
      <c r="J821" s="189" t="s">
        <v>151</v>
      </c>
      <c r="K821" s="189"/>
      <c r="L821" s="189"/>
      <c r="M821" s="189"/>
      <c r="N821" s="189"/>
      <c r="O821" s="189"/>
      <c r="P821" s="189"/>
      <c r="Q821" s="189"/>
      <c r="R821" s="189"/>
      <c r="S821" s="190" t="s">
        <v>863</v>
      </c>
      <c r="T821" s="190"/>
      <c r="U821" s="190"/>
      <c r="V821" s="4" t="s">
        <v>662</v>
      </c>
      <c r="W821" s="190" t="s">
        <v>668</v>
      </c>
      <c r="X821" s="190"/>
      <c r="Y821" s="190" t="s">
        <v>152</v>
      </c>
      <c r="Z821" s="190"/>
      <c r="AA821" s="191">
        <v>49355000</v>
      </c>
      <c r="AB821" s="191"/>
      <c r="AC821" s="191"/>
      <c r="AD821" s="191">
        <v>49355000</v>
      </c>
      <c r="AE821" s="191"/>
      <c r="AF821" s="192">
        <v>100</v>
      </c>
      <c r="AG821" s="192"/>
      <c r="AH821" s="192"/>
    </row>
    <row r="822" spans="2:34" ht="15" customHeight="1" x14ac:dyDescent="0.25">
      <c r="B822" s="5"/>
      <c r="C822" s="5"/>
      <c r="D822" s="5"/>
      <c r="E822" s="5"/>
      <c r="F822" s="5"/>
      <c r="G822" s="5"/>
      <c r="H822" s="5"/>
      <c r="I822" s="6"/>
      <c r="J822" s="189" t="s">
        <v>265</v>
      </c>
      <c r="K822" s="189"/>
      <c r="L822" s="189"/>
      <c r="M822" s="189"/>
      <c r="N822" s="189"/>
      <c r="O822" s="189"/>
      <c r="P822" s="189"/>
      <c r="Q822" s="189"/>
      <c r="R822" s="189"/>
      <c r="S822" s="190" t="s">
        <v>863</v>
      </c>
      <c r="T822" s="190"/>
      <c r="U822" s="190"/>
      <c r="V822" s="4" t="s">
        <v>662</v>
      </c>
      <c r="W822" s="190" t="s">
        <v>668</v>
      </c>
      <c r="X822" s="190"/>
      <c r="Y822" s="190" t="s">
        <v>266</v>
      </c>
      <c r="Z822" s="190"/>
      <c r="AA822" s="191">
        <v>78659000</v>
      </c>
      <c r="AB822" s="191"/>
      <c r="AC822" s="191"/>
      <c r="AD822" s="191">
        <v>78640000</v>
      </c>
      <c r="AE822" s="191"/>
      <c r="AF822" s="192">
        <v>99.975845103548224</v>
      </c>
      <c r="AG822" s="192"/>
      <c r="AH822" s="192"/>
    </row>
    <row r="823" spans="2:34" ht="15" customHeight="1" x14ac:dyDescent="0.25">
      <c r="B823" s="5"/>
      <c r="C823" s="5"/>
      <c r="D823" s="5"/>
      <c r="E823" s="6"/>
      <c r="F823" s="189" t="s">
        <v>47</v>
      </c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90" t="s">
        <v>863</v>
      </c>
      <c r="T823" s="190"/>
      <c r="U823" s="190"/>
      <c r="V823" s="4" t="s">
        <v>662</v>
      </c>
      <c r="W823" s="190" t="s">
        <v>48</v>
      </c>
      <c r="X823" s="190"/>
      <c r="Y823" s="190"/>
      <c r="Z823" s="190"/>
      <c r="AA823" s="191">
        <v>138622836.65000001</v>
      </c>
      <c r="AB823" s="191"/>
      <c r="AC823" s="191"/>
      <c r="AD823" s="191">
        <v>136068874.50999999</v>
      </c>
      <c r="AE823" s="191"/>
      <c r="AF823" s="192">
        <v>98.157618036306417</v>
      </c>
      <c r="AG823" s="192"/>
      <c r="AH823" s="192"/>
    </row>
    <row r="824" spans="2:34" ht="23.25" customHeight="1" x14ac:dyDescent="0.25">
      <c r="B824" s="5"/>
      <c r="C824" s="5"/>
      <c r="D824" s="5"/>
      <c r="E824" s="6"/>
      <c r="F824" s="189" t="s">
        <v>669</v>
      </c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90" t="s">
        <v>863</v>
      </c>
      <c r="T824" s="190"/>
      <c r="U824" s="190"/>
      <c r="V824" s="4" t="s">
        <v>662</v>
      </c>
      <c r="W824" s="190" t="s">
        <v>670</v>
      </c>
      <c r="X824" s="190"/>
      <c r="Y824" s="190"/>
      <c r="Z824" s="190"/>
      <c r="AA824" s="191">
        <v>138622836.65000001</v>
      </c>
      <c r="AB824" s="191"/>
      <c r="AC824" s="191"/>
      <c r="AD824" s="191">
        <v>136068874.50999999</v>
      </c>
      <c r="AE824" s="191"/>
      <c r="AF824" s="192">
        <v>98.157618036306417</v>
      </c>
      <c r="AG824" s="192"/>
      <c r="AH824" s="192"/>
    </row>
    <row r="825" spans="2:34" ht="23.25" customHeight="1" x14ac:dyDescent="0.25">
      <c r="B825" s="5"/>
      <c r="C825" s="5"/>
      <c r="D825" s="5"/>
      <c r="E825" s="6"/>
      <c r="F825" s="6"/>
      <c r="G825" s="6"/>
      <c r="H825" s="189" t="s">
        <v>671</v>
      </c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90" t="s">
        <v>863</v>
      </c>
      <c r="T825" s="190"/>
      <c r="U825" s="190"/>
      <c r="V825" s="4" t="s">
        <v>662</v>
      </c>
      <c r="W825" s="190" t="s">
        <v>672</v>
      </c>
      <c r="X825" s="190"/>
      <c r="Y825" s="190"/>
      <c r="Z825" s="190"/>
      <c r="AA825" s="191">
        <v>136069735.36000001</v>
      </c>
      <c r="AB825" s="191"/>
      <c r="AC825" s="191"/>
      <c r="AD825" s="191">
        <v>136068874.50999999</v>
      </c>
      <c r="AE825" s="191"/>
      <c r="AF825" s="192">
        <v>99.999367346458229</v>
      </c>
      <c r="AG825" s="192"/>
      <c r="AH825" s="192"/>
    </row>
    <row r="826" spans="2:34" ht="23.25" customHeight="1" x14ac:dyDescent="0.25">
      <c r="B826" s="5"/>
      <c r="C826" s="5"/>
      <c r="D826" s="5"/>
      <c r="E826" s="5"/>
      <c r="F826" s="5"/>
      <c r="G826" s="5"/>
      <c r="H826" s="189" t="s">
        <v>673</v>
      </c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90" t="s">
        <v>863</v>
      </c>
      <c r="T826" s="190"/>
      <c r="U826" s="190"/>
      <c r="V826" s="4" t="s">
        <v>662</v>
      </c>
      <c r="W826" s="190" t="s">
        <v>674</v>
      </c>
      <c r="X826" s="190"/>
      <c r="Y826" s="190"/>
      <c r="Z826" s="190"/>
      <c r="AA826" s="191">
        <v>136069735.36000001</v>
      </c>
      <c r="AB826" s="191"/>
      <c r="AC826" s="191"/>
      <c r="AD826" s="191">
        <v>136068874.50999999</v>
      </c>
      <c r="AE826" s="191"/>
      <c r="AF826" s="192">
        <v>99.999367346458229</v>
      </c>
      <c r="AG826" s="192"/>
      <c r="AH826" s="192"/>
    </row>
    <row r="827" spans="2:34" ht="23.25" customHeight="1" x14ac:dyDescent="0.25">
      <c r="B827" s="5"/>
      <c r="C827" s="5"/>
      <c r="D827" s="5"/>
      <c r="E827" s="5"/>
      <c r="F827" s="5"/>
      <c r="G827" s="5"/>
      <c r="H827" s="5"/>
      <c r="I827" s="189" t="s">
        <v>149</v>
      </c>
      <c r="J827" s="189"/>
      <c r="K827" s="189"/>
      <c r="L827" s="189"/>
      <c r="M827" s="189"/>
      <c r="N827" s="189"/>
      <c r="O827" s="189"/>
      <c r="P827" s="189"/>
      <c r="Q827" s="189"/>
      <c r="R827" s="189"/>
      <c r="S827" s="190" t="s">
        <v>863</v>
      </c>
      <c r="T827" s="190"/>
      <c r="U827" s="190"/>
      <c r="V827" s="4" t="s">
        <v>662</v>
      </c>
      <c r="W827" s="190" t="s">
        <v>674</v>
      </c>
      <c r="X827" s="190"/>
      <c r="Y827" s="190" t="s">
        <v>150</v>
      </c>
      <c r="Z827" s="190"/>
      <c r="AA827" s="191">
        <v>136069735.36000001</v>
      </c>
      <c r="AB827" s="191"/>
      <c r="AC827" s="191"/>
      <c r="AD827" s="191">
        <v>136068874.50999999</v>
      </c>
      <c r="AE827" s="191"/>
      <c r="AF827" s="192">
        <v>99.999367346458229</v>
      </c>
      <c r="AG827" s="192"/>
      <c r="AH827" s="192"/>
    </row>
    <row r="828" spans="2:34" ht="15" customHeight="1" x14ac:dyDescent="0.25">
      <c r="B828" s="5"/>
      <c r="C828" s="5"/>
      <c r="D828" s="5"/>
      <c r="E828" s="5"/>
      <c r="F828" s="5"/>
      <c r="G828" s="5"/>
      <c r="H828" s="5"/>
      <c r="I828" s="6"/>
      <c r="J828" s="189" t="s">
        <v>151</v>
      </c>
      <c r="K828" s="189"/>
      <c r="L828" s="189"/>
      <c r="M828" s="189"/>
      <c r="N828" s="189"/>
      <c r="O828" s="189"/>
      <c r="P828" s="189"/>
      <c r="Q828" s="189"/>
      <c r="R828" s="189"/>
      <c r="S828" s="190" t="s">
        <v>863</v>
      </c>
      <c r="T828" s="190"/>
      <c r="U828" s="190"/>
      <c r="V828" s="4" t="s">
        <v>662</v>
      </c>
      <c r="W828" s="190" t="s">
        <v>674</v>
      </c>
      <c r="X828" s="190"/>
      <c r="Y828" s="190" t="s">
        <v>152</v>
      </c>
      <c r="Z828" s="190"/>
      <c r="AA828" s="191">
        <v>136069735.36000001</v>
      </c>
      <c r="AB828" s="191"/>
      <c r="AC828" s="191"/>
      <c r="AD828" s="191">
        <v>136068874.50999999</v>
      </c>
      <c r="AE828" s="191"/>
      <c r="AF828" s="192">
        <v>99.999367346458229</v>
      </c>
      <c r="AG828" s="192"/>
      <c r="AH828" s="192"/>
    </row>
    <row r="829" spans="2:34" ht="34.5" customHeight="1" x14ac:dyDescent="0.25">
      <c r="B829" s="5"/>
      <c r="C829" s="5"/>
      <c r="D829" s="5"/>
      <c r="E829" s="6"/>
      <c r="F829" s="6"/>
      <c r="G829" s="6"/>
      <c r="H829" s="189" t="s">
        <v>675</v>
      </c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90" t="s">
        <v>863</v>
      </c>
      <c r="T829" s="190"/>
      <c r="U829" s="190"/>
      <c r="V829" s="4" t="s">
        <v>662</v>
      </c>
      <c r="W829" s="190" t="s">
        <v>676</v>
      </c>
      <c r="X829" s="190"/>
      <c r="Y829" s="190"/>
      <c r="Z829" s="190"/>
      <c r="AA829" s="191">
        <v>2553101.29</v>
      </c>
      <c r="AB829" s="191"/>
      <c r="AC829" s="191"/>
      <c r="AD829" s="191">
        <v>0</v>
      </c>
      <c r="AE829" s="191"/>
      <c r="AF829" s="192">
        <v>0</v>
      </c>
      <c r="AG829" s="192"/>
      <c r="AH829" s="192"/>
    </row>
    <row r="830" spans="2:34" ht="34.5" customHeight="1" x14ac:dyDescent="0.25">
      <c r="B830" s="5"/>
      <c r="C830" s="5"/>
      <c r="D830" s="5"/>
      <c r="E830" s="5"/>
      <c r="F830" s="5"/>
      <c r="G830" s="5"/>
      <c r="H830" s="189" t="s">
        <v>677</v>
      </c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90" t="s">
        <v>863</v>
      </c>
      <c r="T830" s="190"/>
      <c r="U830" s="190"/>
      <c r="V830" s="4" t="s">
        <v>662</v>
      </c>
      <c r="W830" s="190" t="s">
        <v>678</v>
      </c>
      <c r="X830" s="190"/>
      <c r="Y830" s="190"/>
      <c r="Z830" s="190"/>
      <c r="AA830" s="191">
        <v>2553101.29</v>
      </c>
      <c r="AB830" s="191"/>
      <c r="AC830" s="191"/>
      <c r="AD830" s="191">
        <v>0</v>
      </c>
      <c r="AE830" s="191"/>
      <c r="AF830" s="192">
        <v>0</v>
      </c>
      <c r="AG830" s="192"/>
      <c r="AH830" s="192"/>
    </row>
    <row r="831" spans="2:34" ht="23.25" customHeight="1" x14ac:dyDescent="0.25">
      <c r="B831" s="5"/>
      <c r="C831" s="5"/>
      <c r="D831" s="5"/>
      <c r="E831" s="5"/>
      <c r="F831" s="5"/>
      <c r="G831" s="5"/>
      <c r="H831" s="5"/>
      <c r="I831" s="189" t="s">
        <v>149</v>
      </c>
      <c r="J831" s="189"/>
      <c r="K831" s="189"/>
      <c r="L831" s="189"/>
      <c r="M831" s="189"/>
      <c r="N831" s="189"/>
      <c r="O831" s="189"/>
      <c r="P831" s="189"/>
      <c r="Q831" s="189"/>
      <c r="R831" s="189"/>
      <c r="S831" s="190" t="s">
        <v>863</v>
      </c>
      <c r="T831" s="190"/>
      <c r="U831" s="190"/>
      <c r="V831" s="4" t="s">
        <v>662</v>
      </c>
      <c r="W831" s="190" t="s">
        <v>678</v>
      </c>
      <c r="X831" s="190"/>
      <c r="Y831" s="190" t="s">
        <v>150</v>
      </c>
      <c r="Z831" s="190"/>
      <c r="AA831" s="191">
        <v>2553101.29</v>
      </c>
      <c r="AB831" s="191"/>
      <c r="AC831" s="191"/>
      <c r="AD831" s="191">
        <v>0</v>
      </c>
      <c r="AE831" s="191"/>
      <c r="AF831" s="192">
        <v>0</v>
      </c>
      <c r="AG831" s="192"/>
      <c r="AH831" s="192"/>
    </row>
    <row r="832" spans="2:34" ht="15" customHeight="1" x14ac:dyDescent="0.25">
      <c r="B832" s="5"/>
      <c r="C832" s="5"/>
      <c r="D832" s="5"/>
      <c r="E832" s="5"/>
      <c r="F832" s="5"/>
      <c r="G832" s="5"/>
      <c r="H832" s="5"/>
      <c r="I832" s="6"/>
      <c r="J832" s="189" t="s">
        <v>151</v>
      </c>
      <c r="K832" s="189"/>
      <c r="L832" s="189"/>
      <c r="M832" s="189"/>
      <c r="N832" s="189"/>
      <c r="O832" s="189"/>
      <c r="P832" s="189"/>
      <c r="Q832" s="189"/>
      <c r="R832" s="189"/>
      <c r="S832" s="190" t="s">
        <v>863</v>
      </c>
      <c r="T832" s="190"/>
      <c r="U832" s="190"/>
      <c r="V832" s="4" t="s">
        <v>662</v>
      </c>
      <c r="W832" s="190" t="s">
        <v>678</v>
      </c>
      <c r="X832" s="190"/>
      <c r="Y832" s="190" t="s">
        <v>152</v>
      </c>
      <c r="Z832" s="190"/>
      <c r="AA832" s="191">
        <v>2553101.29</v>
      </c>
      <c r="AB832" s="191"/>
      <c r="AC832" s="191"/>
      <c r="AD832" s="191">
        <v>0</v>
      </c>
      <c r="AE832" s="191"/>
      <c r="AF832" s="192">
        <v>0</v>
      </c>
      <c r="AG832" s="192"/>
      <c r="AH832" s="192"/>
    </row>
    <row r="833" spans="2:34" ht="34.5" customHeight="1" x14ac:dyDescent="0.25">
      <c r="B833" s="5"/>
      <c r="C833" s="5"/>
      <c r="D833" s="5"/>
      <c r="E833" s="6"/>
      <c r="F833" s="189" t="s">
        <v>170</v>
      </c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90" t="s">
        <v>863</v>
      </c>
      <c r="T833" s="190"/>
      <c r="U833" s="190"/>
      <c r="V833" s="4" t="s">
        <v>662</v>
      </c>
      <c r="W833" s="190" t="s">
        <v>171</v>
      </c>
      <c r="X833" s="190"/>
      <c r="Y833" s="190"/>
      <c r="Z833" s="190"/>
      <c r="AA833" s="191">
        <v>550000</v>
      </c>
      <c r="AB833" s="191"/>
      <c r="AC833" s="191"/>
      <c r="AD833" s="191">
        <v>550000</v>
      </c>
      <c r="AE833" s="191"/>
      <c r="AF833" s="192">
        <v>100</v>
      </c>
      <c r="AG833" s="192"/>
      <c r="AH833" s="192"/>
    </row>
    <row r="834" spans="2:34" ht="23.25" customHeight="1" x14ac:dyDescent="0.25">
      <c r="B834" s="5"/>
      <c r="C834" s="5"/>
      <c r="D834" s="5"/>
      <c r="E834" s="6"/>
      <c r="F834" s="189" t="s">
        <v>498</v>
      </c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90" t="s">
        <v>863</v>
      </c>
      <c r="T834" s="190"/>
      <c r="U834" s="190"/>
      <c r="V834" s="4" t="s">
        <v>662</v>
      </c>
      <c r="W834" s="190" t="s">
        <v>499</v>
      </c>
      <c r="X834" s="190"/>
      <c r="Y834" s="190"/>
      <c r="Z834" s="190"/>
      <c r="AA834" s="191">
        <v>550000</v>
      </c>
      <c r="AB834" s="191"/>
      <c r="AC834" s="191"/>
      <c r="AD834" s="191">
        <v>550000</v>
      </c>
      <c r="AE834" s="191"/>
      <c r="AF834" s="192">
        <v>100</v>
      </c>
      <c r="AG834" s="192"/>
      <c r="AH834" s="192"/>
    </row>
    <row r="835" spans="2:34" ht="34.5" customHeight="1" x14ac:dyDescent="0.25">
      <c r="B835" s="5"/>
      <c r="C835" s="5"/>
      <c r="D835" s="5"/>
      <c r="E835" s="6"/>
      <c r="F835" s="6"/>
      <c r="G835" s="6"/>
      <c r="H835" s="189" t="s">
        <v>500</v>
      </c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90" t="s">
        <v>863</v>
      </c>
      <c r="T835" s="190"/>
      <c r="U835" s="190"/>
      <c r="V835" s="4" t="s">
        <v>662</v>
      </c>
      <c r="W835" s="190" t="s">
        <v>501</v>
      </c>
      <c r="X835" s="190"/>
      <c r="Y835" s="190"/>
      <c r="Z835" s="190"/>
      <c r="AA835" s="191">
        <v>550000</v>
      </c>
      <c r="AB835" s="191"/>
      <c r="AC835" s="191"/>
      <c r="AD835" s="191">
        <v>550000</v>
      </c>
      <c r="AE835" s="191"/>
      <c r="AF835" s="192">
        <v>100</v>
      </c>
      <c r="AG835" s="192"/>
      <c r="AH835" s="192"/>
    </row>
    <row r="836" spans="2:34" ht="68.25" customHeight="1" x14ac:dyDescent="0.25">
      <c r="B836" s="5"/>
      <c r="C836" s="5"/>
      <c r="D836" s="5"/>
      <c r="E836" s="5"/>
      <c r="F836" s="5"/>
      <c r="G836" s="5"/>
      <c r="H836" s="189" t="s">
        <v>679</v>
      </c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90" t="s">
        <v>863</v>
      </c>
      <c r="T836" s="190"/>
      <c r="U836" s="190"/>
      <c r="V836" s="4" t="s">
        <v>662</v>
      </c>
      <c r="W836" s="190" t="s">
        <v>680</v>
      </c>
      <c r="X836" s="190"/>
      <c r="Y836" s="190"/>
      <c r="Z836" s="190"/>
      <c r="AA836" s="191">
        <v>550000</v>
      </c>
      <c r="AB836" s="191"/>
      <c r="AC836" s="191"/>
      <c r="AD836" s="191">
        <v>550000</v>
      </c>
      <c r="AE836" s="191"/>
      <c r="AF836" s="192">
        <v>100</v>
      </c>
      <c r="AG836" s="192"/>
      <c r="AH836" s="192"/>
    </row>
    <row r="837" spans="2:34" ht="23.25" customHeight="1" x14ac:dyDescent="0.25">
      <c r="B837" s="5"/>
      <c r="C837" s="5"/>
      <c r="D837" s="5"/>
      <c r="E837" s="5"/>
      <c r="F837" s="5"/>
      <c r="G837" s="5"/>
      <c r="H837" s="5"/>
      <c r="I837" s="189" t="s">
        <v>149</v>
      </c>
      <c r="J837" s="189"/>
      <c r="K837" s="189"/>
      <c r="L837" s="189"/>
      <c r="M837" s="189"/>
      <c r="N837" s="189"/>
      <c r="O837" s="189"/>
      <c r="P837" s="189"/>
      <c r="Q837" s="189"/>
      <c r="R837" s="189"/>
      <c r="S837" s="190" t="s">
        <v>863</v>
      </c>
      <c r="T837" s="190"/>
      <c r="U837" s="190"/>
      <c r="V837" s="4" t="s">
        <v>662</v>
      </c>
      <c r="W837" s="190" t="s">
        <v>680</v>
      </c>
      <c r="X837" s="190"/>
      <c r="Y837" s="190" t="s">
        <v>150</v>
      </c>
      <c r="Z837" s="190"/>
      <c r="AA837" s="191">
        <v>550000</v>
      </c>
      <c r="AB837" s="191"/>
      <c r="AC837" s="191"/>
      <c r="AD837" s="191">
        <v>550000</v>
      </c>
      <c r="AE837" s="191"/>
      <c r="AF837" s="192">
        <v>100</v>
      </c>
      <c r="AG837" s="192"/>
      <c r="AH837" s="192"/>
    </row>
    <row r="838" spans="2:34" ht="15" customHeight="1" x14ac:dyDescent="0.25">
      <c r="B838" s="5"/>
      <c r="C838" s="5"/>
      <c r="D838" s="5"/>
      <c r="E838" s="5"/>
      <c r="F838" s="5"/>
      <c r="G838" s="5"/>
      <c r="H838" s="5"/>
      <c r="I838" s="6"/>
      <c r="J838" s="189" t="s">
        <v>151</v>
      </c>
      <c r="K838" s="189"/>
      <c r="L838" s="189"/>
      <c r="M838" s="189"/>
      <c r="N838" s="189"/>
      <c r="O838" s="189"/>
      <c r="P838" s="189"/>
      <c r="Q838" s="189"/>
      <c r="R838" s="189"/>
      <c r="S838" s="190" t="s">
        <v>863</v>
      </c>
      <c r="T838" s="190"/>
      <c r="U838" s="190"/>
      <c r="V838" s="4" t="s">
        <v>662</v>
      </c>
      <c r="W838" s="190" t="s">
        <v>680</v>
      </c>
      <c r="X838" s="190"/>
      <c r="Y838" s="190" t="s">
        <v>152</v>
      </c>
      <c r="Z838" s="190"/>
      <c r="AA838" s="191">
        <v>550000</v>
      </c>
      <c r="AB838" s="191"/>
      <c r="AC838" s="191"/>
      <c r="AD838" s="191">
        <v>550000</v>
      </c>
      <c r="AE838" s="191"/>
      <c r="AF838" s="192">
        <v>100</v>
      </c>
      <c r="AG838" s="192"/>
      <c r="AH838" s="192"/>
    </row>
    <row r="839" spans="2:34" ht="15" customHeight="1" x14ac:dyDescent="0.25">
      <c r="B839" s="5"/>
      <c r="C839" s="5"/>
      <c r="D839" s="189" t="s">
        <v>681</v>
      </c>
      <c r="E839" s="189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90" t="s">
        <v>863</v>
      </c>
      <c r="T839" s="190"/>
      <c r="U839" s="190"/>
      <c r="V839" s="4" t="s">
        <v>682</v>
      </c>
      <c r="W839" s="190"/>
      <c r="X839" s="190"/>
      <c r="Y839" s="190"/>
      <c r="Z839" s="190"/>
      <c r="AA839" s="191">
        <v>104577500</v>
      </c>
      <c r="AB839" s="191"/>
      <c r="AC839" s="191"/>
      <c r="AD839" s="191">
        <v>103629429.48</v>
      </c>
      <c r="AE839" s="191"/>
      <c r="AF839" s="192">
        <v>99.093427821472119</v>
      </c>
      <c r="AG839" s="192"/>
      <c r="AH839" s="192"/>
    </row>
    <row r="840" spans="2:34" ht="15" customHeight="1" x14ac:dyDescent="0.25">
      <c r="B840" s="5"/>
      <c r="C840" s="5"/>
      <c r="D840" s="5"/>
      <c r="E840" s="6"/>
      <c r="F840" s="189" t="s">
        <v>55</v>
      </c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90" t="s">
        <v>863</v>
      </c>
      <c r="T840" s="190"/>
      <c r="U840" s="190"/>
      <c r="V840" s="4" t="s">
        <v>682</v>
      </c>
      <c r="W840" s="190" t="s">
        <v>56</v>
      </c>
      <c r="X840" s="190"/>
      <c r="Y840" s="190"/>
      <c r="Z840" s="190"/>
      <c r="AA840" s="191">
        <v>46230000</v>
      </c>
      <c r="AB840" s="191"/>
      <c r="AC840" s="191"/>
      <c r="AD840" s="191">
        <v>45449015.210000001</v>
      </c>
      <c r="AE840" s="191"/>
      <c r="AF840" s="192">
        <v>98.310653709712312</v>
      </c>
      <c r="AG840" s="192"/>
      <c r="AH840" s="192"/>
    </row>
    <row r="841" spans="2:34" ht="15" customHeight="1" x14ac:dyDescent="0.25">
      <c r="B841" s="5"/>
      <c r="C841" s="5"/>
      <c r="D841" s="5"/>
      <c r="E841" s="6"/>
      <c r="F841" s="189" t="s">
        <v>683</v>
      </c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90" t="s">
        <v>863</v>
      </c>
      <c r="T841" s="190"/>
      <c r="U841" s="190"/>
      <c r="V841" s="4" t="s">
        <v>682</v>
      </c>
      <c r="W841" s="190" t="s">
        <v>684</v>
      </c>
      <c r="X841" s="190"/>
      <c r="Y841" s="190"/>
      <c r="Z841" s="190"/>
      <c r="AA841" s="191">
        <v>42830000</v>
      </c>
      <c r="AB841" s="191"/>
      <c r="AC841" s="191"/>
      <c r="AD841" s="191">
        <v>42249015.210000001</v>
      </c>
      <c r="AE841" s="191"/>
      <c r="AF841" s="192">
        <v>98.643509712818116</v>
      </c>
      <c r="AG841" s="192"/>
      <c r="AH841" s="192"/>
    </row>
    <row r="842" spans="2:34" ht="34.5" customHeight="1" x14ac:dyDescent="0.25">
      <c r="B842" s="5"/>
      <c r="C842" s="5"/>
      <c r="D842" s="5"/>
      <c r="E842" s="6"/>
      <c r="F842" s="6"/>
      <c r="G842" s="6"/>
      <c r="H842" s="189" t="s">
        <v>685</v>
      </c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90" t="s">
        <v>863</v>
      </c>
      <c r="T842" s="190"/>
      <c r="U842" s="190"/>
      <c r="V842" s="4" t="s">
        <v>682</v>
      </c>
      <c r="W842" s="190" t="s">
        <v>686</v>
      </c>
      <c r="X842" s="190"/>
      <c r="Y842" s="190"/>
      <c r="Z842" s="190"/>
      <c r="AA842" s="191">
        <v>42830000</v>
      </c>
      <c r="AB842" s="191"/>
      <c r="AC842" s="191"/>
      <c r="AD842" s="191">
        <v>42249015.210000001</v>
      </c>
      <c r="AE842" s="191"/>
      <c r="AF842" s="192">
        <v>98.643509712818116</v>
      </c>
      <c r="AG842" s="192"/>
      <c r="AH842" s="192"/>
    </row>
    <row r="843" spans="2:34" ht="34.5" customHeight="1" x14ac:dyDescent="0.25">
      <c r="B843" s="5"/>
      <c r="C843" s="5"/>
      <c r="D843" s="5"/>
      <c r="E843" s="5"/>
      <c r="F843" s="5"/>
      <c r="G843" s="5"/>
      <c r="H843" s="189" t="s">
        <v>687</v>
      </c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90" t="s">
        <v>863</v>
      </c>
      <c r="T843" s="190"/>
      <c r="U843" s="190"/>
      <c r="V843" s="4" t="s">
        <v>682</v>
      </c>
      <c r="W843" s="190" t="s">
        <v>688</v>
      </c>
      <c r="X843" s="190"/>
      <c r="Y843" s="190"/>
      <c r="Z843" s="190"/>
      <c r="AA843" s="191">
        <v>6300000</v>
      </c>
      <c r="AB843" s="191"/>
      <c r="AC843" s="191"/>
      <c r="AD843" s="191">
        <v>6100000</v>
      </c>
      <c r="AE843" s="191"/>
      <c r="AF843" s="192">
        <v>96.825396825396822</v>
      </c>
      <c r="AG843" s="192"/>
      <c r="AH843" s="192"/>
    </row>
    <row r="844" spans="2:34" ht="15" customHeight="1" x14ac:dyDescent="0.25">
      <c r="B844" s="5"/>
      <c r="C844" s="5"/>
      <c r="D844" s="5"/>
      <c r="E844" s="5"/>
      <c r="F844" s="5"/>
      <c r="G844" s="5"/>
      <c r="H844" s="5"/>
      <c r="I844" s="189" t="s">
        <v>91</v>
      </c>
      <c r="J844" s="189"/>
      <c r="K844" s="189"/>
      <c r="L844" s="189"/>
      <c r="M844" s="189"/>
      <c r="N844" s="189"/>
      <c r="O844" s="189"/>
      <c r="P844" s="189"/>
      <c r="Q844" s="189"/>
      <c r="R844" s="189"/>
      <c r="S844" s="190" t="s">
        <v>863</v>
      </c>
      <c r="T844" s="190"/>
      <c r="U844" s="190"/>
      <c r="V844" s="4" t="s">
        <v>682</v>
      </c>
      <c r="W844" s="190" t="s">
        <v>688</v>
      </c>
      <c r="X844" s="190"/>
      <c r="Y844" s="190" t="s">
        <v>92</v>
      </c>
      <c r="Z844" s="190"/>
      <c r="AA844" s="191">
        <v>200000</v>
      </c>
      <c r="AB844" s="191"/>
      <c r="AC844" s="191"/>
      <c r="AD844" s="191">
        <v>0</v>
      </c>
      <c r="AE844" s="191"/>
      <c r="AF844" s="192">
        <v>0</v>
      </c>
      <c r="AG844" s="192"/>
      <c r="AH844" s="192"/>
    </row>
    <row r="845" spans="2:34" ht="23.25" customHeight="1" x14ac:dyDescent="0.25">
      <c r="B845" s="5"/>
      <c r="C845" s="5"/>
      <c r="D845" s="5"/>
      <c r="E845" s="5"/>
      <c r="F845" s="5"/>
      <c r="G845" s="5"/>
      <c r="H845" s="5"/>
      <c r="I845" s="6"/>
      <c r="J845" s="189" t="s">
        <v>93</v>
      </c>
      <c r="K845" s="189"/>
      <c r="L845" s="189"/>
      <c r="M845" s="189"/>
      <c r="N845" s="189"/>
      <c r="O845" s="189"/>
      <c r="P845" s="189"/>
      <c r="Q845" s="189"/>
      <c r="R845" s="189"/>
      <c r="S845" s="190" t="s">
        <v>863</v>
      </c>
      <c r="T845" s="190"/>
      <c r="U845" s="190"/>
      <c r="V845" s="4" t="s">
        <v>682</v>
      </c>
      <c r="W845" s="190" t="s">
        <v>688</v>
      </c>
      <c r="X845" s="190"/>
      <c r="Y845" s="190" t="s">
        <v>94</v>
      </c>
      <c r="Z845" s="190"/>
      <c r="AA845" s="191">
        <v>200000</v>
      </c>
      <c r="AB845" s="191"/>
      <c r="AC845" s="191"/>
      <c r="AD845" s="191">
        <v>0</v>
      </c>
      <c r="AE845" s="191"/>
      <c r="AF845" s="192">
        <v>0</v>
      </c>
      <c r="AG845" s="192"/>
      <c r="AH845" s="192"/>
    </row>
    <row r="846" spans="2:34" ht="23.25" customHeight="1" x14ac:dyDescent="0.25">
      <c r="B846" s="5"/>
      <c r="C846" s="5"/>
      <c r="D846" s="5"/>
      <c r="E846" s="5"/>
      <c r="F846" s="5"/>
      <c r="G846" s="5"/>
      <c r="H846" s="5"/>
      <c r="I846" s="189" t="s">
        <v>149</v>
      </c>
      <c r="J846" s="189"/>
      <c r="K846" s="189"/>
      <c r="L846" s="189"/>
      <c r="M846" s="189"/>
      <c r="N846" s="189"/>
      <c r="O846" s="189"/>
      <c r="P846" s="189"/>
      <c r="Q846" s="189"/>
      <c r="R846" s="189"/>
      <c r="S846" s="190" t="s">
        <v>863</v>
      </c>
      <c r="T846" s="190"/>
      <c r="U846" s="190"/>
      <c r="V846" s="4" t="s">
        <v>682</v>
      </c>
      <c r="W846" s="190" t="s">
        <v>688</v>
      </c>
      <c r="X846" s="190"/>
      <c r="Y846" s="190" t="s">
        <v>150</v>
      </c>
      <c r="Z846" s="190"/>
      <c r="AA846" s="191">
        <v>6100000</v>
      </c>
      <c r="AB846" s="191"/>
      <c r="AC846" s="191"/>
      <c r="AD846" s="191">
        <v>6100000</v>
      </c>
      <c r="AE846" s="191"/>
      <c r="AF846" s="192">
        <v>100</v>
      </c>
      <c r="AG846" s="192"/>
      <c r="AH846" s="192"/>
    </row>
    <row r="847" spans="2:34" ht="15" customHeight="1" x14ac:dyDescent="0.25">
      <c r="B847" s="5"/>
      <c r="C847" s="5"/>
      <c r="D847" s="5"/>
      <c r="E847" s="5"/>
      <c r="F847" s="5"/>
      <c r="G847" s="5"/>
      <c r="H847" s="5"/>
      <c r="I847" s="6"/>
      <c r="J847" s="189" t="s">
        <v>265</v>
      </c>
      <c r="K847" s="189"/>
      <c r="L847" s="189"/>
      <c r="M847" s="189"/>
      <c r="N847" s="189"/>
      <c r="O847" s="189"/>
      <c r="P847" s="189"/>
      <c r="Q847" s="189"/>
      <c r="R847" s="189"/>
      <c r="S847" s="190" t="s">
        <v>863</v>
      </c>
      <c r="T847" s="190"/>
      <c r="U847" s="190"/>
      <c r="V847" s="4" t="s">
        <v>682</v>
      </c>
      <c r="W847" s="190" t="s">
        <v>688</v>
      </c>
      <c r="X847" s="190"/>
      <c r="Y847" s="190" t="s">
        <v>266</v>
      </c>
      <c r="Z847" s="190"/>
      <c r="AA847" s="191">
        <v>6100000</v>
      </c>
      <c r="AB847" s="191"/>
      <c r="AC847" s="191"/>
      <c r="AD847" s="191">
        <v>6100000</v>
      </c>
      <c r="AE847" s="191"/>
      <c r="AF847" s="192">
        <v>100</v>
      </c>
      <c r="AG847" s="192"/>
      <c r="AH847" s="192"/>
    </row>
    <row r="848" spans="2:34" ht="15" customHeight="1" x14ac:dyDescent="0.25">
      <c r="B848" s="5"/>
      <c r="C848" s="5"/>
      <c r="D848" s="5"/>
      <c r="E848" s="5"/>
      <c r="F848" s="5"/>
      <c r="G848" s="5"/>
      <c r="H848" s="189" t="s">
        <v>689</v>
      </c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90" t="s">
        <v>863</v>
      </c>
      <c r="T848" s="190"/>
      <c r="U848" s="190"/>
      <c r="V848" s="4" t="s">
        <v>682</v>
      </c>
      <c r="W848" s="190" t="s">
        <v>690</v>
      </c>
      <c r="X848" s="190"/>
      <c r="Y848" s="190"/>
      <c r="Z848" s="190"/>
      <c r="AA848" s="191">
        <v>36530000</v>
      </c>
      <c r="AB848" s="191"/>
      <c r="AC848" s="191"/>
      <c r="AD848" s="191">
        <v>36149015.210000001</v>
      </c>
      <c r="AE848" s="191"/>
      <c r="AF848" s="192">
        <v>98.957063263071461</v>
      </c>
      <c r="AG848" s="192"/>
      <c r="AH848" s="192"/>
    </row>
    <row r="849" spans="2:34" ht="45.75" customHeight="1" x14ac:dyDescent="0.25">
      <c r="B849" s="5"/>
      <c r="C849" s="5"/>
      <c r="D849" s="5"/>
      <c r="E849" s="5"/>
      <c r="F849" s="5"/>
      <c r="G849" s="5"/>
      <c r="H849" s="5"/>
      <c r="I849" s="189" t="s">
        <v>17</v>
      </c>
      <c r="J849" s="189"/>
      <c r="K849" s="189"/>
      <c r="L849" s="189"/>
      <c r="M849" s="189"/>
      <c r="N849" s="189"/>
      <c r="O849" s="189"/>
      <c r="P849" s="189"/>
      <c r="Q849" s="189"/>
      <c r="R849" s="189"/>
      <c r="S849" s="190" t="s">
        <v>863</v>
      </c>
      <c r="T849" s="190"/>
      <c r="U849" s="190"/>
      <c r="V849" s="4" t="s">
        <v>682</v>
      </c>
      <c r="W849" s="190" t="s">
        <v>690</v>
      </c>
      <c r="X849" s="190"/>
      <c r="Y849" s="190" t="s">
        <v>18</v>
      </c>
      <c r="Z849" s="190"/>
      <c r="AA849" s="191">
        <v>202904.99</v>
      </c>
      <c r="AB849" s="191"/>
      <c r="AC849" s="191"/>
      <c r="AD849" s="191">
        <v>202904.47</v>
      </c>
      <c r="AE849" s="191"/>
      <c r="AF849" s="192">
        <v>99.999743722419055</v>
      </c>
      <c r="AG849" s="192"/>
      <c r="AH849" s="192"/>
    </row>
    <row r="850" spans="2:34" ht="15" customHeight="1" x14ac:dyDescent="0.25">
      <c r="B850" s="5"/>
      <c r="C850" s="5"/>
      <c r="D850" s="5"/>
      <c r="E850" s="5"/>
      <c r="F850" s="5"/>
      <c r="G850" s="5"/>
      <c r="H850" s="5"/>
      <c r="I850" s="6"/>
      <c r="J850" s="189" t="s">
        <v>129</v>
      </c>
      <c r="K850" s="189"/>
      <c r="L850" s="189"/>
      <c r="M850" s="189"/>
      <c r="N850" s="189"/>
      <c r="O850" s="189"/>
      <c r="P850" s="189"/>
      <c r="Q850" s="189"/>
      <c r="R850" s="189"/>
      <c r="S850" s="190" t="s">
        <v>863</v>
      </c>
      <c r="T850" s="190"/>
      <c r="U850" s="190"/>
      <c r="V850" s="4" t="s">
        <v>682</v>
      </c>
      <c r="W850" s="190" t="s">
        <v>690</v>
      </c>
      <c r="X850" s="190"/>
      <c r="Y850" s="190" t="s">
        <v>130</v>
      </c>
      <c r="Z850" s="190"/>
      <c r="AA850" s="191">
        <v>202904.99</v>
      </c>
      <c r="AB850" s="191"/>
      <c r="AC850" s="191"/>
      <c r="AD850" s="191">
        <v>202904.47</v>
      </c>
      <c r="AE850" s="191"/>
      <c r="AF850" s="192">
        <v>99.999743722419055</v>
      </c>
      <c r="AG850" s="192"/>
      <c r="AH850" s="192"/>
    </row>
    <row r="851" spans="2:34" ht="23.25" customHeight="1" x14ac:dyDescent="0.25">
      <c r="B851" s="5"/>
      <c r="C851" s="5"/>
      <c r="D851" s="5"/>
      <c r="E851" s="5"/>
      <c r="F851" s="5"/>
      <c r="G851" s="5"/>
      <c r="H851" s="5"/>
      <c r="I851" s="189" t="s">
        <v>29</v>
      </c>
      <c r="J851" s="189"/>
      <c r="K851" s="189"/>
      <c r="L851" s="189"/>
      <c r="M851" s="189"/>
      <c r="N851" s="189"/>
      <c r="O851" s="189"/>
      <c r="P851" s="189"/>
      <c r="Q851" s="189"/>
      <c r="R851" s="189"/>
      <c r="S851" s="190" t="s">
        <v>863</v>
      </c>
      <c r="T851" s="190"/>
      <c r="U851" s="190"/>
      <c r="V851" s="4" t="s">
        <v>682</v>
      </c>
      <c r="W851" s="190" t="s">
        <v>690</v>
      </c>
      <c r="X851" s="190"/>
      <c r="Y851" s="190" t="s">
        <v>30</v>
      </c>
      <c r="Z851" s="190"/>
      <c r="AA851" s="191">
        <v>4044150</v>
      </c>
      <c r="AB851" s="191"/>
      <c r="AC851" s="191"/>
      <c r="AD851" s="191">
        <v>4044150</v>
      </c>
      <c r="AE851" s="191"/>
      <c r="AF851" s="192">
        <v>100</v>
      </c>
      <c r="AG851" s="192"/>
      <c r="AH851" s="192"/>
    </row>
    <row r="852" spans="2:34" ht="23.25" customHeight="1" x14ac:dyDescent="0.25">
      <c r="B852" s="5"/>
      <c r="C852" s="5"/>
      <c r="D852" s="5"/>
      <c r="E852" s="5"/>
      <c r="F852" s="5"/>
      <c r="G852" s="5"/>
      <c r="H852" s="5"/>
      <c r="I852" s="6"/>
      <c r="J852" s="189" t="s">
        <v>31</v>
      </c>
      <c r="K852" s="189"/>
      <c r="L852" s="189"/>
      <c r="M852" s="189"/>
      <c r="N852" s="189"/>
      <c r="O852" s="189"/>
      <c r="P852" s="189"/>
      <c r="Q852" s="189"/>
      <c r="R852" s="189"/>
      <c r="S852" s="190" t="s">
        <v>863</v>
      </c>
      <c r="T852" s="190"/>
      <c r="U852" s="190"/>
      <c r="V852" s="4" t="s">
        <v>682</v>
      </c>
      <c r="W852" s="190" t="s">
        <v>690</v>
      </c>
      <c r="X852" s="190"/>
      <c r="Y852" s="190" t="s">
        <v>32</v>
      </c>
      <c r="Z852" s="190"/>
      <c r="AA852" s="191">
        <v>4044150</v>
      </c>
      <c r="AB852" s="191"/>
      <c r="AC852" s="191"/>
      <c r="AD852" s="191">
        <v>4044150</v>
      </c>
      <c r="AE852" s="191"/>
      <c r="AF852" s="192">
        <v>100</v>
      </c>
      <c r="AG852" s="192"/>
      <c r="AH852" s="192"/>
    </row>
    <row r="853" spans="2:34" ht="15" customHeight="1" x14ac:dyDescent="0.25">
      <c r="B853" s="5"/>
      <c r="C853" s="5"/>
      <c r="D853" s="5"/>
      <c r="E853" s="5"/>
      <c r="F853" s="5"/>
      <c r="G853" s="5"/>
      <c r="H853" s="5"/>
      <c r="I853" s="189" t="s">
        <v>91</v>
      </c>
      <c r="J853" s="189"/>
      <c r="K853" s="189"/>
      <c r="L853" s="189"/>
      <c r="M853" s="189"/>
      <c r="N853" s="189"/>
      <c r="O853" s="189"/>
      <c r="P853" s="189"/>
      <c r="Q853" s="189"/>
      <c r="R853" s="189"/>
      <c r="S853" s="190" t="s">
        <v>863</v>
      </c>
      <c r="T853" s="190"/>
      <c r="U853" s="190"/>
      <c r="V853" s="4" t="s">
        <v>682</v>
      </c>
      <c r="W853" s="190" t="s">
        <v>690</v>
      </c>
      <c r="X853" s="190"/>
      <c r="Y853" s="190" t="s">
        <v>92</v>
      </c>
      <c r="Z853" s="190"/>
      <c r="AA853" s="191">
        <v>2194689.62</v>
      </c>
      <c r="AB853" s="191"/>
      <c r="AC853" s="191"/>
      <c r="AD853" s="191">
        <v>1872000</v>
      </c>
      <c r="AE853" s="191"/>
      <c r="AF853" s="192">
        <v>85.296799280437654</v>
      </c>
      <c r="AG853" s="192"/>
      <c r="AH853" s="192"/>
    </row>
    <row r="854" spans="2:34" ht="23.25" customHeight="1" x14ac:dyDescent="0.25">
      <c r="B854" s="5"/>
      <c r="C854" s="5"/>
      <c r="D854" s="5"/>
      <c r="E854" s="5"/>
      <c r="F854" s="5"/>
      <c r="G854" s="5"/>
      <c r="H854" s="5"/>
      <c r="I854" s="6"/>
      <c r="J854" s="189" t="s">
        <v>93</v>
      </c>
      <c r="K854" s="189"/>
      <c r="L854" s="189"/>
      <c r="M854" s="189"/>
      <c r="N854" s="189"/>
      <c r="O854" s="189"/>
      <c r="P854" s="189"/>
      <c r="Q854" s="189"/>
      <c r="R854" s="189"/>
      <c r="S854" s="190" t="s">
        <v>863</v>
      </c>
      <c r="T854" s="190"/>
      <c r="U854" s="190"/>
      <c r="V854" s="4" t="s">
        <v>682</v>
      </c>
      <c r="W854" s="190" t="s">
        <v>690</v>
      </c>
      <c r="X854" s="190"/>
      <c r="Y854" s="190" t="s">
        <v>94</v>
      </c>
      <c r="Z854" s="190"/>
      <c r="AA854" s="191">
        <v>2194689.62</v>
      </c>
      <c r="AB854" s="191"/>
      <c r="AC854" s="191"/>
      <c r="AD854" s="191">
        <v>1872000</v>
      </c>
      <c r="AE854" s="191"/>
      <c r="AF854" s="192">
        <v>85.296799280437654</v>
      </c>
      <c r="AG854" s="192"/>
      <c r="AH854" s="192"/>
    </row>
    <row r="855" spans="2:34" ht="23.25" customHeight="1" x14ac:dyDescent="0.25">
      <c r="B855" s="5"/>
      <c r="C855" s="5"/>
      <c r="D855" s="5"/>
      <c r="E855" s="5"/>
      <c r="F855" s="5"/>
      <c r="G855" s="5"/>
      <c r="H855" s="5"/>
      <c r="I855" s="189" t="s">
        <v>149</v>
      </c>
      <c r="J855" s="189"/>
      <c r="K855" s="189"/>
      <c r="L855" s="189"/>
      <c r="M855" s="189"/>
      <c r="N855" s="189"/>
      <c r="O855" s="189"/>
      <c r="P855" s="189"/>
      <c r="Q855" s="189"/>
      <c r="R855" s="189"/>
      <c r="S855" s="190" t="s">
        <v>863</v>
      </c>
      <c r="T855" s="190"/>
      <c r="U855" s="190"/>
      <c r="V855" s="4" t="s">
        <v>682</v>
      </c>
      <c r="W855" s="190" t="s">
        <v>690</v>
      </c>
      <c r="X855" s="190"/>
      <c r="Y855" s="190" t="s">
        <v>150</v>
      </c>
      <c r="Z855" s="190"/>
      <c r="AA855" s="191">
        <v>30088255.390000001</v>
      </c>
      <c r="AB855" s="191"/>
      <c r="AC855" s="191"/>
      <c r="AD855" s="191">
        <v>30029960.739999998</v>
      </c>
      <c r="AE855" s="191"/>
      <c r="AF855" s="192">
        <v>99.806254469578263</v>
      </c>
      <c r="AG855" s="192"/>
      <c r="AH855" s="192"/>
    </row>
    <row r="856" spans="2:34" ht="15" customHeight="1" x14ac:dyDescent="0.25">
      <c r="B856" s="5"/>
      <c r="C856" s="5"/>
      <c r="D856" s="5"/>
      <c r="E856" s="5"/>
      <c r="F856" s="5"/>
      <c r="G856" s="5"/>
      <c r="H856" s="5"/>
      <c r="I856" s="6"/>
      <c r="J856" s="189" t="s">
        <v>151</v>
      </c>
      <c r="K856" s="189"/>
      <c r="L856" s="189"/>
      <c r="M856" s="189"/>
      <c r="N856" s="189"/>
      <c r="O856" s="189"/>
      <c r="P856" s="189"/>
      <c r="Q856" s="189"/>
      <c r="R856" s="189"/>
      <c r="S856" s="190" t="s">
        <v>863</v>
      </c>
      <c r="T856" s="190"/>
      <c r="U856" s="190"/>
      <c r="V856" s="4" t="s">
        <v>682</v>
      </c>
      <c r="W856" s="190" t="s">
        <v>690</v>
      </c>
      <c r="X856" s="190"/>
      <c r="Y856" s="190" t="s">
        <v>152</v>
      </c>
      <c r="Z856" s="190"/>
      <c r="AA856" s="191">
        <v>25509327.390000001</v>
      </c>
      <c r="AB856" s="191"/>
      <c r="AC856" s="191"/>
      <c r="AD856" s="191">
        <v>25451032.739999998</v>
      </c>
      <c r="AE856" s="191"/>
      <c r="AF856" s="192">
        <v>99.771477118511342</v>
      </c>
      <c r="AG856" s="192"/>
      <c r="AH856" s="192"/>
    </row>
    <row r="857" spans="2:34" ht="15" customHeight="1" x14ac:dyDescent="0.25">
      <c r="B857" s="5"/>
      <c r="C857" s="5"/>
      <c r="D857" s="5"/>
      <c r="E857" s="5"/>
      <c r="F857" s="5"/>
      <c r="G857" s="5"/>
      <c r="H857" s="5"/>
      <c r="I857" s="6"/>
      <c r="J857" s="189" t="s">
        <v>265</v>
      </c>
      <c r="K857" s="189"/>
      <c r="L857" s="189"/>
      <c r="M857" s="189"/>
      <c r="N857" s="189"/>
      <c r="O857" s="189"/>
      <c r="P857" s="189"/>
      <c r="Q857" s="189"/>
      <c r="R857" s="189"/>
      <c r="S857" s="190" t="s">
        <v>863</v>
      </c>
      <c r="T857" s="190"/>
      <c r="U857" s="190"/>
      <c r="V857" s="4" t="s">
        <v>682</v>
      </c>
      <c r="W857" s="190" t="s">
        <v>690</v>
      </c>
      <c r="X857" s="190"/>
      <c r="Y857" s="190" t="s">
        <v>266</v>
      </c>
      <c r="Z857" s="190"/>
      <c r="AA857" s="191">
        <v>4578928</v>
      </c>
      <c r="AB857" s="191"/>
      <c r="AC857" s="191"/>
      <c r="AD857" s="191">
        <v>4578928</v>
      </c>
      <c r="AE857" s="191"/>
      <c r="AF857" s="192">
        <v>100</v>
      </c>
      <c r="AG857" s="192"/>
      <c r="AH857" s="192"/>
    </row>
    <row r="858" spans="2:34" ht="23.25" customHeight="1" x14ac:dyDescent="0.25">
      <c r="B858" s="5"/>
      <c r="C858" s="5"/>
      <c r="D858" s="5"/>
      <c r="E858" s="6"/>
      <c r="F858" s="189" t="s">
        <v>691</v>
      </c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90" t="s">
        <v>863</v>
      </c>
      <c r="T858" s="190"/>
      <c r="U858" s="190"/>
      <c r="V858" s="4" t="s">
        <v>682</v>
      </c>
      <c r="W858" s="190" t="s">
        <v>692</v>
      </c>
      <c r="X858" s="190"/>
      <c r="Y858" s="190"/>
      <c r="Z858" s="190"/>
      <c r="AA858" s="191">
        <v>3400000</v>
      </c>
      <c r="AB858" s="191"/>
      <c r="AC858" s="191"/>
      <c r="AD858" s="191">
        <v>3200000</v>
      </c>
      <c r="AE858" s="191"/>
      <c r="AF858" s="192">
        <v>94.117647058823522</v>
      </c>
      <c r="AG858" s="192"/>
      <c r="AH858" s="192"/>
    </row>
    <row r="859" spans="2:34" ht="15" customHeight="1" x14ac:dyDescent="0.25">
      <c r="B859" s="5"/>
      <c r="C859" s="5"/>
      <c r="D859" s="5"/>
      <c r="E859" s="6"/>
      <c r="F859" s="6"/>
      <c r="G859" s="6"/>
      <c r="H859" s="189" t="s">
        <v>693</v>
      </c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90" t="s">
        <v>863</v>
      </c>
      <c r="T859" s="190"/>
      <c r="U859" s="190"/>
      <c r="V859" s="4" t="s">
        <v>682</v>
      </c>
      <c r="W859" s="190" t="s">
        <v>694</v>
      </c>
      <c r="X859" s="190"/>
      <c r="Y859" s="190"/>
      <c r="Z859" s="190"/>
      <c r="AA859" s="191">
        <v>3400000</v>
      </c>
      <c r="AB859" s="191"/>
      <c r="AC859" s="191"/>
      <c r="AD859" s="191">
        <v>3200000</v>
      </c>
      <c r="AE859" s="191"/>
      <c r="AF859" s="192">
        <v>94.117647058823522</v>
      </c>
      <c r="AG859" s="192"/>
      <c r="AH859" s="192"/>
    </row>
    <row r="860" spans="2:34" ht="23.25" customHeight="1" x14ac:dyDescent="0.25">
      <c r="B860" s="5"/>
      <c r="C860" s="5"/>
      <c r="D860" s="5"/>
      <c r="E860" s="5"/>
      <c r="F860" s="5"/>
      <c r="G860" s="5"/>
      <c r="H860" s="189" t="s">
        <v>695</v>
      </c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90" t="s">
        <v>863</v>
      </c>
      <c r="T860" s="190"/>
      <c r="U860" s="190"/>
      <c r="V860" s="4" t="s">
        <v>682</v>
      </c>
      <c r="W860" s="190" t="s">
        <v>696</v>
      </c>
      <c r="X860" s="190"/>
      <c r="Y860" s="190"/>
      <c r="Z860" s="190"/>
      <c r="AA860" s="191">
        <v>3400000</v>
      </c>
      <c r="AB860" s="191"/>
      <c r="AC860" s="191"/>
      <c r="AD860" s="191">
        <v>3200000</v>
      </c>
      <c r="AE860" s="191"/>
      <c r="AF860" s="192">
        <v>94.117647058823522</v>
      </c>
      <c r="AG860" s="192"/>
      <c r="AH860" s="192"/>
    </row>
    <row r="861" spans="2:34" ht="23.25" customHeight="1" x14ac:dyDescent="0.25">
      <c r="B861" s="5"/>
      <c r="C861" s="5"/>
      <c r="D861" s="5"/>
      <c r="E861" s="5"/>
      <c r="F861" s="5"/>
      <c r="G861" s="5"/>
      <c r="H861" s="5"/>
      <c r="I861" s="189" t="s">
        <v>149</v>
      </c>
      <c r="J861" s="189"/>
      <c r="K861" s="189"/>
      <c r="L861" s="189"/>
      <c r="M861" s="189"/>
      <c r="N861" s="189"/>
      <c r="O861" s="189"/>
      <c r="P861" s="189"/>
      <c r="Q861" s="189"/>
      <c r="R861" s="189"/>
      <c r="S861" s="190" t="s">
        <v>863</v>
      </c>
      <c r="T861" s="190"/>
      <c r="U861" s="190"/>
      <c r="V861" s="4" t="s">
        <v>682</v>
      </c>
      <c r="W861" s="190" t="s">
        <v>696</v>
      </c>
      <c r="X861" s="190"/>
      <c r="Y861" s="190" t="s">
        <v>150</v>
      </c>
      <c r="Z861" s="190"/>
      <c r="AA861" s="191">
        <v>3400000</v>
      </c>
      <c r="AB861" s="191"/>
      <c r="AC861" s="191"/>
      <c r="AD861" s="191">
        <v>3200000</v>
      </c>
      <c r="AE861" s="191"/>
      <c r="AF861" s="192">
        <v>94.117647058823522</v>
      </c>
      <c r="AG861" s="192"/>
      <c r="AH861" s="192"/>
    </row>
    <row r="862" spans="2:34" ht="34.5" customHeight="1" x14ac:dyDescent="0.25">
      <c r="B862" s="5"/>
      <c r="C862" s="5"/>
      <c r="D862" s="5"/>
      <c r="E862" s="5"/>
      <c r="F862" s="5"/>
      <c r="G862" s="5"/>
      <c r="H862" s="5"/>
      <c r="I862" s="6"/>
      <c r="J862" s="189" t="s">
        <v>610</v>
      </c>
      <c r="K862" s="189"/>
      <c r="L862" s="189"/>
      <c r="M862" s="189"/>
      <c r="N862" s="189"/>
      <c r="O862" s="189"/>
      <c r="P862" s="189"/>
      <c r="Q862" s="189"/>
      <c r="R862" s="189"/>
      <c r="S862" s="190" t="s">
        <v>863</v>
      </c>
      <c r="T862" s="190"/>
      <c r="U862" s="190"/>
      <c r="V862" s="4" t="s">
        <v>682</v>
      </c>
      <c r="W862" s="190" t="s">
        <v>696</v>
      </c>
      <c r="X862" s="190"/>
      <c r="Y862" s="190" t="s">
        <v>611</v>
      </c>
      <c r="Z862" s="190"/>
      <c r="AA862" s="191">
        <v>3400000</v>
      </c>
      <c r="AB862" s="191"/>
      <c r="AC862" s="191"/>
      <c r="AD862" s="191">
        <v>3200000</v>
      </c>
      <c r="AE862" s="191"/>
      <c r="AF862" s="192">
        <v>94.117647058823522</v>
      </c>
      <c r="AG862" s="192"/>
      <c r="AH862" s="192"/>
    </row>
    <row r="863" spans="2:34" ht="34.5" customHeight="1" x14ac:dyDescent="0.25">
      <c r="B863" s="5"/>
      <c r="C863" s="5"/>
      <c r="D863" s="5"/>
      <c r="E863" s="6"/>
      <c r="F863" s="189" t="s">
        <v>170</v>
      </c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90" t="s">
        <v>863</v>
      </c>
      <c r="T863" s="190"/>
      <c r="U863" s="190"/>
      <c r="V863" s="4" t="s">
        <v>682</v>
      </c>
      <c r="W863" s="190" t="s">
        <v>171</v>
      </c>
      <c r="X863" s="190"/>
      <c r="Y863" s="190"/>
      <c r="Z863" s="190"/>
      <c r="AA863" s="191">
        <v>58347500</v>
      </c>
      <c r="AB863" s="191"/>
      <c r="AC863" s="191"/>
      <c r="AD863" s="191">
        <v>58180414.270000003</v>
      </c>
      <c r="AE863" s="191"/>
      <c r="AF863" s="192">
        <v>99.713636865332717</v>
      </c>
      <c r="AG863" s="192"/>
      <c r="AH863" s="192"/>
    </row>
    <row r="864" spans="2:34" ht="15" customHeight="1" x14ac:dyDescent="0.25">
      <c r="B864" s="5"/>
      <c r="C864" s="5"/>
      <c r="D864" s="5"/>
      <c r="E864" s="6"/>
      <c r="F864" s="189" t="s">
        <v>697</v>
      </c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90" t="s">
        <v>863</v>
      </c>
      <c r="T864" s="190"/>
      <c r="U864" s="190"/>
      <c r="V864" s="4" t="s">
        <v>682</v>
      </c>
      <c r="W864" s="190" t="s">
        <v>698</v>
      </c>
      <c r="X864" s="190"/>
      <c r="Y864" s="190"/>
      <c r="Z864" s="190"/>
      <c r="AA864" s="191">
        <v>58347500</v>
      </c>
      <c r="AB864" s="191"/>
      <c r="AC864" s="191"/>
      <c r="AD864" s="191">
        <v>58180414.270000003</v>
      </c>
      <c r="AE864" s="191"/>
      <c r="AF864" s="192">
        <v>99.713636865332717</v>
      </c>
      <c r="AG864" s="192"/>
      <c r="AH864" s="192"/>
    </row>
    <row r="865" spans="2:34" ht="45.75" customHeight="1" x14ac:dyDescent="0.25">
      <c r="B865" s="5"/>
      <c r="C865" s="5"/>
      <c r="D865" s="5"/>
      <c r="E865" s="6"/>
      <c r="F865" s="6"/>
      <c r="G865" s="6"/>
      <c r="H865" s="189" t="s">
        <v>699</v>
      </c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90" t="s">
        <v>863</v>
      </c>
      <c r="T865" s="190"/>
      <c r="U865" s="190"/>
      <c r="V865" s="4" t="s">
        <v>682</v>
      </c>
      <c r="W865" s="190" t="s">
        <v>700</v>
      </c>
      <c r="X865" s="190"/>
      <c r="Y865" s="190"/>
      <c r="Z865" s="190"/>
      <c r="AA865" s="191">
        <v>58347500</v>
      </c>
      <c r="AB865" s="191"/>
      <c r="AC865" s="191"/>
      <c r="AD865" s="191">
        <v>58180414.270000003</v>
      </c>
      <c r="AE865" s="191"/>
      <c r="AF865" s="192">
        <v>99.713636865332717</v>
      </c>
      <c r="AG865" s="192"/>
      <c r="AH865" s="192"/>
    </row>
    <row r="866" spans="2:34" ht="23.25" customHeight="1" x14ac:dyDescent="0.25">
      <c r="B866" s="5"/>
      <c r="C866" s="5"/>
      <c r="D866" s="5"/>
      <c r="E866" s="5"/>
      <c r="F866" s="5"/>
      <c r="G866" s="5"/>
      <c r="H866" s="189" t="s">
        <v>701</v>
      </c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90" t="s">
        <v>863</v>
      </c>
      <c r="T866" s="190"/>
      <c r="U866" s="190"/>
      <c r="V866" s="4" t="s">
        <v>682</v>
      </c>
      <c r="W866" s="190" t="s">
        <v>702</v>
      </c>
      <c r="X866" s="190"/>
      <c r="Y866" s="190"/>
      <c r="Z866" s="190"/>
      <c r="AA866" s="191">
        <v>972000</v>
      </c>
      <c r="AB866" s="191"/>
      <c r="AC866" s="191"/>
      <c r="AD866" s="191">
        <v>972000</v>
      </c>
      <c r="AE866" s="191"/>
      <c r="AF866" s="192">
        <v>100</v>
      </c>
      <c r="AG866" s="192"/>
      <c r="AH866" s="192"/>
    </row>
    <row r="867" spans="2:34" ht="23.25" customHeight="1" x14ac:dyDescent="0.25">
      <c r="B867" s="5"/>
      <c r="C867" s="5"/>
      <c r="D867" s="5"/>
      <c r="E867" s="5"/>
      <c r="F867" s="5"/>
      <c r="G867" s="5"/>
      <c r="H867" s="5"/>
      <c r="I867" s="189" t="s">
        <v>149</v>
      </c>
      <c r="J867" s="189"/>
      <c r="K867" s="189"/>
      <c r="L867" s="189"/>
      <c r="M867" s="189"/>
      <c r="N867" s="189"/>
      <c r="O867" s="189"/>
      <c r="P867" s="189"/>
      <c r="Q867" s="189"/>
      <c r="R867" s="189"/>
      <c r="S867" s="190" t="s">
        <v>863</v>
      </c>
      <c r="T867" s="190"/>
      <c r="U867" s="190"/>
      <c r="V867" s="4" t="s">
        <v>682</v>
      </c>
      <c r="W867" s="190" t="s">
        <v>702</v>
      </c>
      <c r="X867" s="190"/>
      <c r="Y867" s="190" t="s">
        <v>150</v>
      </c>
      <c r="Z867" s="190"/>
      <c r="AA867" s="191">
        <v>972000</v>
      </c>
      <c r="AB867" s="191"/>
      <c r="AC867" s="191"/>
      <c r="AD867" s="191">
        <v>972000</v>
      </c>
      <c r="AE867" s="191"/>
      <c r="AF867" s="192">
        <v>100</v>
      </c>
      <c r="AG867" s="192"/>
      <c r="AH867" s="192"/>
    </row>
    <row r="868" spans="2:34" ht="15" customHeight="1" x14ac:dyDescent="0.25">
      <c r="B868" s="5"/>
      <c r="C868" s="5"/>
      <c r="D868" s="5"/>
      <c r="E868" s="5"/>
      <c r="F868" s="5"/>
      <c r="G868" s="5"/>
      <c r="H868" s="5"/>
      <c r="I868" s="6"/>
      <c r="J868" s="189" t="s">
        <v>151</v>
      </c>
      <c r="K868" s="189"/>
      <c r="L868" s="189"/>
      <c r="M868" s="189"/>
      <c r="N868" s="189"/>
      <c r="O868" s="189"/>
      <c r="P868" s="189"/>
      <c r="Q868" s="189"/>
      <c r="R868" s="189"/>
      <c r="S868" s="190" t="s">
        <v>863</v>
      </c>
      <c r="T868" s="190"/>
      <c r="U868" s="190"/>
      <c r="V868" s="4" t="s">
        <v>682</v>
      </c>
      <c r="W868" s="190" t="s">
        <v>702</v>
      </c>
      <c r="X868" s="190"/>
      <c r="Y868" s="190" t="s">
        <v>152</v>
      </c>
      <c r="Z868" s="190"/>
      <c r="AA868" s="191">
        <v>972000</v>
      </c>
      <c r="AB868" s="191"/>
      <c r="AC868" s="191"/>
      <c r="AD868" s="191">
        <v>972000</v>
      </c>
      <c r="AE868" s="191"/>
      <c r="AF868" s="192">
        <v>100</v>
      </c>
      <c r="AG868" s="192"/>
      <c r="AH868" s="192"/>
    </row>
    <row r="869" spans="2:34" ht="23.25" customHeight="1" x14ac:dyDescent="0.25">
      <c r="B869" s="5"/>
      <c r="C869" s="5"/>
      <c r="D869" s="5"/>
      <c r="E869" s="5"/>
      <c r="F869" s="5"/>
      <c r="G869" s="5"/>
      <c r="H869" s="189" t="s">
        <v>703</v>
      </c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90" t="s">
        <v>863</v>
      </c>
      <c r="T869" s="190"/>
      <c r="U869" s="190"/>
      <c r="V869" s="4" t="s">
        <v>682</v>
      </c>
      <c r="W869" s="190" t="s">
        <v>704</v>
      </c>
      <c r="X869" s="190"/>
      <c r="Y869" s="190"/>
      <c r="Z869" s="190"/>
      <c r="AA869" s="191">
        <v>5000000</v>
      </c>
      <c r="AB869" s="191"/>
      <c r="AC869" s="191"/>
      <c r="AD869" s="191">
        <v>5000000</v>
      </c>
      <c r="AE869" s="191"/>
      <c r="AF869" s="192">
        <v>100</v>
      </c>
      <c r="AG869" s="192"/>
      <c r="AH869" s="192"/>
    </row>
    <row r="870" spans="2:34" ht="23.25" customHeight="1" x14ac:dyDescent="0.25">
      <c r="B870" s="5"/>
      <c r="C870" s="5"/>
      <c r="D870" s="5"/>
      <c r="E870" s="5"/>
      <c r="F870" s="5"/>
      <c r="G870" s="5"/>
      <c r="H870" s="5"/>
      <c r="I870" s="189" t="s">
        <v>149</v>
      </c>
      <c r="J870" s="189"/>
      <c r="K870" s="189"/>
      <c r="L870" s="189"/>
      <c r="M870" s="189"/>
      <c r="N870" s="189"/>
      <c r="O870" s="189"/>
      <c r="P870" s="189"/>
      <c r="Q870" s="189"/>
      <c r="R870" s="189"/>
      <c r="S870" s="190" t="s">
        <v>863</v>
      </c>
      <c r="T870" s="190"/>
      <c r="U870" s="190"/>
      <c r="V870" s="4" t="s">
        <v>682</v>
      </c>
      <c r="W870" s="190" t="s">
        <v>704</v>
      </c>
      <c r="X870" s="190"/>
      <c r="Y870" s="190" t="s">
        <v>150</v>
      </c>
      <c r="Z870" s="190"/>
      <c r="AA870" s="191">
        <v>5000000</v>
      </c>
      <c r="AB870" s="191"/>
      <c r="AC870" s="191"/>
      <c r="AD870" s="191">
        <v>5000000</v>
      </c>
      <c r="AE870" s="191"/>
      <c r="AF870" s="192">
        <v>100</v>
      </c>
      <c r="AG870" s="192"/>
      <c r="AH870" s="192"/>
    </row>
    <row r="871" spans="2:34" ht="15" customHeight="1" x14ac:dyDescent="0.25">
      <c r="B871" s="5"/>
      <c r="C871" s="5"/>
      <c r="D871" s="5"/>
      <c r="E871" s="5"/>
      <c r="F871" s="5"/>
      <c r="G871" s="5"/>
      <c r="H871" s="5"/>
      <c r="I871" s="6"/>
      <c r="J871" s="189" t="s">
        <v>151</v>
      </c>
      <c r="K871" s="189"/>
      <c r="L871" s="189"/>
      <c r="M871" s="189"/>
      <c r="N871" s="189"/>
      <c r="O871" s="189"/>
      <c r="P871" s="189"/>
      <c r="Q871" s="189"/>
      <c r="R871" s="189"/>
      <c r="S871" s="190" t="s">
        <v>863</v>
      </c>
      <c r="T871" s="190"/>
      <c r="U871" s="190"/>
      <c r="V871" s="4" t="s">
        <v>682</v>
      </c>
      <c r="W871" s="190" t="s">
        <v>704</v>
      </c>
      <c r="X871" s="190"/>
      <c r="Y871" s="190" t="s">
        <v>152</v>
      </c>
      <c r="Z871" s="190"/>
      <c r="AA871" s="191">
        <v>5000000</v>
      </c>
      <c r="AB871" s="191"/>
      <c r="AC871" s="191"/>
      <c r="AD871" s="191">
        <v>5000000</v>
      </c>
      <c r="AE871" s="191"/>
      <c r="AF871" s="192">
        <v>100</v>
      </c>
      <c r="AG871" s="192"/>
      <c r="AH871" s="192"/>
    </row>
    <row r="872" spans="2:34" ht="23.25" customHeight="1" x14ac:dyDescent="0.25">
      <c r="B872" s="5"/>
      <c r="C872" s="5"/>
      <c r="D872" s="5"/>
      <c r="E872" s="5"/>
      <c r="F872" s="5"/>
      <c r="G872" s="5"/>
      <c r="H872" s="189" t="s">
        <v>705</v>
      </c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90" t="s">
        <v>863</v>
      </c>
      <c r="T872" s="190"/>
      <c r="U872" s="190"/>
      <c r="V872" s="4" t="s">
        <v>682</v>
      </c>
      <c r="W872" s="190" t="s">
        <v>706</v>
      </c>
      <c r="X872" s="190"/>
      <c r="Y872" s="190"/>
      <c r="Z872" s="190"/>
      <c r="AA872" s="191">
        <v>52375500</v>
      </c>
      <c r="AB872" s="191"/>
      <c r="AC872" s="191"/>
      <c r="AD872" s="191">
        <v>52208414.270000003</v>
      </c>
      <c r="AE872" s="191"/>
      <c r="AF872" s="192">
        <v>99.680984945251126</v>
      </c>
      <c r="AG872" s="192"/>
      <c r="AH872" s="192"/>
    </row>
    <row r="873" spans="2:34" ht="23.25" customHeight="1" x14ac:dyDescent="0.25">
      <c r="B873" s="5"/>
      <c r="C873" s="5"/>
      <c r="D873" s="5"/>
      <c r="E873" s="5"/>
      <c r="F873" s="5"/>
      <c r="G873" s="5"/>
      <c r="H873" s="5"/>
      <c r="I873" s="189" t="s">
        <v>149</v>
      </c>
      <c r="J873" s="189"/>
      <c r="K873" s="189"/>
      <c r="L873" s="189"/>
      <c r="M873" s="189"/>
      <c r="N873" s="189"/>
      <c r="O873" s="189"/>
      <c r="P873" s="189"/>
      <c r="Q873" s="189"/>
      <c r="R873" s="189"/>
      <c r="S873" s="190" t="s">
        <v>863</v>
      </c>
      <c r="T873" s="190"/>
      <c r="U873" s="190"/>
      <c r="V873" s="4" t="s">
        <v>682</v>
      </c>
      <c r="W873" s="190" t="s">
        <v>706</v>
      </c>
      <c r="X873" s="190"/>
      <c r="Y873" s="190" t="s">
        <v>150</v>
      </c>
      <c r="Z873" s="190"/>
      <c r="AA873" s="191">
        <v>52375500</v>
      </c>
      <c r="AB873" s="191"/>
      <c r="AC873" s="191"/>
      <c r="AD873" s="191">
        <v>52208414.270000003</v>
      </c>
      <c r="AE873" s="191"/>
      <c r="AF873" s="192">
        <v>99.680984945251126</v>
      </c>
      <c r="AG873" s="192"/>
      <c r="AH873" s="192"/>
    </row>
    <row r="874" spans="2:34" ht="15" customHeight="1" x14ac:dyDescent="0.25">
      <c r="B874" s="5"/>
      <c r="C874" s="5"/>
      <c r="D874" s="5"/>
      <c r="E874" s="5"/>
      <c r="F874" s="5"/>
      <c r="G874" s="5"/>
      <c r="H874" s="5"/>
      <c r="I874" s="6"/>
      <c r="J874" s="189" t="s">
        <v>151</v>
      </c>
      <c r="K874" s="189"/>
      <c r="L874" s="189"/>
      <c r="M874" s="189"/>
      <c r="N874" s="189"/>
      <c r="O874" s="189"/>
      <c r="P874" s="189"/>
      <c r="Q874" s="189"/>
      <c r="R874" s="189"/>
      <c r="S874" s="190" t="s">
        <v>863</v>
      </c>
      <c r="T874" s="190"/>
      <c r="U874" s="190"/>
      <c r="V874" s="4" t="s">
        <v>682</v>
      </c>
      <c r="W874" s="190" t="s">
        <v>706</v>
      </c>
      <c r="X874" s="190"/>
      <c r="Y874" s="190" t="s">
        <v>152</v>
      </c>
      <c r="Z874" s="190"/>
      <c r="AA874" s="191">
        <v>48028443</v>
      </c>
      <c r="AB874" s="191"/>
      <c r="AC874" s="191"/>
      <c r="AD874" s="191">
        <v>47861357.270000003</v>
      </c>
      <c r="AE874" s="191"/>
      <c r="AF874" s="192">
        <v>99.652110875216181</v>
      </c>
      <c r="AG874" s="192"/>
      <c r="AH874" s="192"/>
    </row>
    <row r="875" spans="2:34" ht="15" customHeight="1" x14ac:dyDescent="0.25">
      <c r="B875" s="5"/>
      <c r="C875" s="5"/>
      <c r="D875" s="5"/>
      <c r="E875" s="5"/>
      <c r="F875" s="5"/>
      <c r="G875" s="5"/>
      <c r="H875" s="5"/>
      <c r="I875" s="6"/>
      <c r="J875" s="189" t="s">
        <v>265</v>
      </c>
      <c r="K875" s="189"/>
      <c r="L875" s="189"/>
      <c r="M875" s="189"/>
      <c r="N875" s="189"/>
      <c r="O875" s="189"/>
      <c r="P875" s="189"/>
      <c r="Q875" s="189"/>
      <c r="R875" s="189"/>
      <c r="S875" s="190" t="s">
        <v>863</v>
      </c>
      <c r="T875" s="190"/>
      <c r="U875" s="190"/>
      <c r="V875" s="4" t="s">
        <v>682</v>
      </c>
      <c r="W875" s="190" t="s">
        <v>706</v>
      </c>
      <c r="X875" s="190"/>
      <c r="Y875" s="190" t="s">
        <v>266</v>
      </c>
      <c r="Z875" s="190"/>
      <c r="AA875" s="191">
        <v>4347057</v>
      </c>
      <c r="AB875" s="191"/>
      <c r="AC875" s="191"/>
      <c r="AD875" s="191">
        <v>4347057</v>
      </c>
      <c r="AE875" s="191"/>
      <c r="AF875" s="192">
        <v>100</v>
      </c>
      <c r="AG875" s="192"/>
      <c r="AH875" s="192"/>
    </row>
    <row r="876" spans="2:34" ht="15" customHeight="1" x14ac:dyDescent="0.25">
      <c r="B876" s="5"/>
      <c r="C876" s="5"/>
      <c r="D876" s="189" t="s">
        <v>707</v>
      </c>
      <c r="E876" s="189"/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90" t="s">
        <v>863</v>
      </c>
      <c r="T876" s="190"/>
      <c r="U876" s="190"/>
      <c r="V876" s="4" t="s">
        <v>708</v>
      </c>
      <c r="W876" s="190"/>
      <c r="X876" s="190"/>
      <c r="Y876" s="190"/>
      <c r="Z876" s="190"/>
      <c r="AA876" s="191">
        <v>30619488.469999999</v>
      </c>
      <c r="AB876" s="191"/>
      <c r="AC876" s="191"/>
      <c r="AD876" s="191">
        <v>30182095.260000002</v>
      </c>
      <c r="AE876" s="191"/>
      <c r="AF876" s="192">
        <v>98.571520192348927</v>
      </c>
      <c r="AG876" s="192"/>
      <c r="AH876" s="192"/>
    </row>
    <row r="877" spans="2:34" ht="15" customHeight="1" x14ac:dyDescent="0.25">
      <c r="B877" s="5"/>
      <c r="C877" s="5"/>
      <c r="D877" s="5"/>
      <c r="E877" s="6"/>
      <c r="F877" s="189" t="s">
        <v>47</v>
      </c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90" t="s">
        <v>863</v>
      </c>
      <c r="T877" s="190"/>
      <c r="U877" s="190"/>
      <c r="V877" s="4" t="s">
        <v>708</v>
      </c>
      <c r="W877" s="190" t="s">
        <v>48</v>
      </c>
      <c r="X877" s="190"/>
      <c r="Y877" s="190"/>
      <c r="Z877" s="190"/>
      <c r="AA877" s="191">
        <v>11390529.470000001</v>
      </c>
      <c r="AB877" s="191"/>
      <c r="AC877" s="191"/>
      <c r="AD877" s="191">
        <v>11217000</v>
      </c>
      <c r="AE877" s="191"/>
      <c r="AF877" s="192">
        <v>98.476546059978716</v>
      </c>
      <c r="AG877" s="192"/>
      <c r="AH877" s="192"/>
    </row>
    <row r="878" spans="2:34" ht="15" customHeight="1" x14ac:dyDescent="0.25">
      <c r="B878" s="5"/>
      <c r="C878" s="5"/>
      <c r="D878" s="5"/>
      <c r="E878" s="6"/>
      <c r="F878" s="189" t="s">
        <v>641</v>
      </c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90" t="s">
        <v>863</v>
      </c>
      <c r="T878" s="190"/>
      <c r="U878" s="190"/>
      <c r="V878" s="4" t="s">
        <v>708</v>
      </c>
      <c r="W878" s="190" t="s">
        <v>642</v>
      </c>
      <c r="X878" s="190"/>
      <c r="Y878" s="190"/>
      <c r="Z878" s="190"/>
      <c r="AA878" s="191">
        <v>11390529.470000001</v>
      </c>
      <c r="AB878" s="191"/>
      <c r="AC878" s="191"/>
      <c r="AD878" s="191">
        <v>11217000</v>
      </c>
      <c r="AE878" s="191"/>
      <c r="AF878" s="192">
        <v>98.476546059978716</v>
      </c>
      <c r="AG878" s="192"/>
      <c r="AH878" s="192"/>
    </row>
    <row r="879" spans="2:34" ht="23.25" customHeight="1" x14ac:dyDescent="0.25">
      <c r="B879" s="5"/>
      <c r="C879" s="5"/>
      <c r="D879" s="5"/>
      <c r="E879" s="6"/>
      <c r="F879" s="6"/>
      <c r="G879" s="6"/>
      <c r="H879" s="189" t="s">
        <v>13</v>
      </c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90" t="s">
        <v>863</v>
      </c>
      <c r="T879" s="190"/>
      <c r="U879" s="190"/>
      <c r="V879" s="4" t="s">
        <v>708</v>
      </c>
      <c r="W879" s="190" t="s">
        <v>643</v>
      </c>
      <c r="X879" s="190"/>
      <c r="Y879" s="190"/>
      <c r="Z879" s="190"/>
      <c r="AA879" s="191">
        <v>11390529.470000001</v>
      </c>
      <c r="AB879" s="191"/>
      <c r="AC879" s="191"/>
      <c r="AD879" s="191">
        <v>11217000</v>
      </c>
      <c r="AE879" s="191"/>
      <c r="AF879" s="192">
        <v>98.476546059978716</v>
      </c>
      <c r="AG879" s="192"/>
      <c r="AH879" s="192"/>
    </row>
    <row r="880" spans="2:34" ht="15" customHeight="1" x14ac:dyDescent="0.25">
      <c r="B880" s="5"/>
      <c r="C880" s="5"/>
      <c r="D880" s="5"/>
      <c r="E880" s="5"/>
      <c r="F880" s="5"/>
      <c r="G880" s="5"/>
      <c r="H880" s="189" t="s">
        <v>644</v>
      </c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90" t="s">
        <v>863</v>
      </c>
      <c r="T880" s="190"/>
      <c r="U880" s="190"/>
      <c r="V880" s="4" t="s">
        <v>708</v>
      </c>
      <c r="W880" s="190" t="s">
        <v>645</v>
      </c>
      <c r="X880" s="190"/>
      <c r="Y880" s="190"/>
      <c r="Z880" s="190"/>
      <c r="AA880" s="191">
        <v>173529.47</v>
      </c>
      <c r="AB880" s="191"/>
      <c r="AC880" s="191"/>
      <c r="AD880" s="191">
        <v>0</v>
      </c>
      <c r="AE880" s="191"/>
      <c r="AF880" s="192">
        <v>0</v>
      </c>
      <c r="AG880" s="192"/>
      <c r="AH880" s="192"/>
    </row>
    <row r="881" spans="2:34" ht="45.75" customHeight="1" x14ac:dyDescent="0.25">
      <c r="B881" s="5"/>
      <c r="C881" s="5"/>
      <c r="D881" s="5"/>
      <c r="E881" s="5"/>
      <c r="F881" s="5"/>
      <c r="G881" s="5"/>
      <c r="H881" s="5"/>
      <c r="I881" s="189" t="s">
        <v>17</v>
      </c>
      <c r="J881" s="189"/>
      <c r="K881" s="189"/>
      <c r="L881" s="189"/>
      <c r="M881" s="189"/>
      <c r="N881" s="189"/>
      <c r="O881" s="189"/>
      <c r="P881" s="189"/>
      <c r="Q881" s="189"/>
      <c r="R881" s="189"/>
      <c r="S881" s="190" t="s">
        <v>863</v>
      </c>
      <c r="T881" s="190"/>
      <c r="U881" s="190"/>
      <c r="V881" s="4" t="s">
        <v>708</v>
      </c>
      <c r="W881" s="190" t="s">
        <v>645</v>
      </c>
      <c r="X881" s="190"/>
      <c r="Y881" s="190" t="s">
        <v>18</v>
      </c>
      <c r="Z881" s="190"/>
      <c r="AA881" s="191">
        <v>173529.47</v>
      </c>
      <c r="AB881" s="191"/>
      <c r="AC881" s="191"/>
      <c r="AD881" s="191">
        <v>0</v>
      </c>
      <c r="AE881" s="191"/>
      <c r="AF881" s="192">
        <v>0</v>
      </c>
      <c r="AG881" s="192"/>
      <c r="AH881" s="192"/>
    </row>
    <row r="882" spans="2:34" ht="15" customHeight="1" x14ac:dyDescent="0.25">
      <c r="B882" s="5"/>
      <c r="C882" s="5"/>
      <c r="D882" s="5"/>
      <c r="E882" s="5"/>
      <c r="F882" s="5"/>
      <c r="G882" s="5"/>
      <c r="H882" s="5"/>
      <c r="I882" s="6"/>
      <c r="J882" s="189" t="s">
        <v>129</v>
      </c>
      <c r="K882" s="189"/>
      <c r="L882" s="189"/>
      <c r="M882" s="189"/>
      <c r="N882" s="189"/>
      <c r="O882" s="189"/>
      <c r="P882" s="189"/>
      <c r="Q882" s="189"/>
      <c r="R882" s="189"/>
      <c r="S882" s="190" t="s">
        <v>863</v>
      </c>
      <c r="T882" s="190"/>
      <c r="U882" s="190"/>
      <c r="V882" s="4" t="s">
        <v>708</v>
      </c>
      <c r="W882" s="190" t="s">
        <v>645</v>
      </c>
      <c r="X882" s="190"/>
      <c r="Y882" s="190" t="s">
        <v>130</v>
      </c>
      <c r="Z882" s="190"/>
      <c r="AA882" s="191">
        <v>173529.47</v>
      </c>
      <c r="AB882" s="191"/>
      <c r="AC882" s="191"/>
      <c r="AD882" s="191">
        <v>0</v>
      </c>
      <c r="AE882" s="191"/>
      <c r="AF882" s="192">
        <v>0</v>
      </c>
      <c r="AG882" s="192"/>
      <c r="AH882" s="192"/>
    </row>
    <row r="883" spans="2:34" ht="15" customHeight="1" x14ac:dyDescent="0.25">
      <c r="B883" s="5"/>
      <c r="C883" s="5"/>
      <c r="D883" s="5"/>
      <c r="E883" s="5"/>
      <c r="F883" s="5"/>
      <c r="G883" s="5"/>
      <c r="H883" s="189" t="s">
        <v>709</v>
      </c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90" t="s">
        <v>863</v>
      </c>
      <c r="T883" s="190"/>
      <c r="U883" s="190"/>
      <c r="V883" s="4" t="s">
        <v>708</v>
      </c>
      <c r="W883" s="190" t="s">
        <v>710</v>
      </c>
      <c r="X883" s="190"/>
      <c r="Y883" s="190"/>
      <c r="Z883" s="190"/>
      <c r="AA883" s="191">
        <v>11217000</v>
      </c>
      <c r="AB883" s="191"/>
      <c r="AC883" s="191"/>
      <c r="AD883" s="191">
        <v>11217000</v>
      </c>
      <c r="AE883" s="191"/>
      <c r="AF883" s="192">
        <v>100</v>
      </c>
      <c r="AG883" s="192"/>
      <c r="AH883" s="192"/>
    </row>
    <row r="884" spans="2:34" ht="23.25" customHeight="1" x14ac:dyDescent="0.25">
      <c r="B884" s="5"/>
      <c r="C884" s="5"/>
      <c r="D884" s="5"/>
      <c r="E884" s="5"/>
      <c r="F884" s="5"/>
      <c r="G884" s="5"/>
      <c r="H884" s="5"/>
      <c r="I884" s="189" t="s">
        <v>149</v>
      </c>
      <c r="J884" s="189"/>
      <c r="K884" s="189"/>
      <c r="L884" s="189"/>
      <c r="M884" s="189"/>
      <c r="N884" s="189"/>
      <c r="O884" s="189"/>
      <c r="P884" s="189"/>
      <c r="Q884" s="189"/>
      <c r="R884" s="189"/>
      <c r="S884" s="190" t="s">
        <v>863</v>
      </c>
      <c r="T884" s="190"/>
      <c r="U884" s="190"/>
      <c r="V884" s="4" t="s">
        <v>708</v>
      </c>
      <c r="W884" s="190" t="s">
        <v>710</v>
      </c>
      <c r="X884" s="190"/>
      <c r="Y884" s="190" t="s">
        <v>150</v>
      </c>
      <c r="Z884" s="190"/>
      <c r="AA884" s="191">
        <v>11217000</v>
      </c>
      <c r="AB884" s="191"/>
      <c r="AC884" s="191"/>
      <c r="AD884" s="191">
        <v>11217000</v>
      </c>
      <c r="AE884" s="191"/>
      <c r="AF884" s="192">
        <v>100</v>
      </c>
      <c r="AG884" s="192"/>
      <c r="AH884" s="192"/>
    </row>
    <row r="885" spans="2:34" ht="15" customHeight="1" x14ac:dyDescent="0.25">
      <c r="B885" s="5"/>
      <c r="C885" s="5"/>
      <c r="D885" s="5"/>
      <c r="E885" s="5"/>
      <c r="F885" s="5"/>
      <c r="G885" s="5"/>
      <c r="H885" s="5"/>
      <c r="I885" s="6"/>
      <c r="J885" s="189" t="s">
        <v>151</v>
      </c>
      <c r="K885" s="189"/>
      <c r="L885" s="189"/>
      <c r="M885" s="189"/>
      <c r="N885" s="189"/>
      <c r="O885" s="189"/>
      <c r="P885" s="189"/>
      <c r="Q885" s="189"/>
      <c r="R885" s="189"/>
      <c r="S885" s="190" t="s">
        <v>863</v>
      </c>
      <c r="T885" s="190"/>
      <c r="U885" s="190"/>
      <c r="V885" s="4" t="s">
        <v>708</v>
      </c>
      <c r="W885" s="190" t="s">
        <v>710</v>
      </c>
      <c r="X885" s="190"/>
      <c r="Y885" s="190" t="s">
        <v>152</v>
      </c>
      <c r="Z885" s="190"/>
      <c r="AA885" s="191">
        <v>11217000</v>
      </c>
      <c r="AB885" s="191"/>
      <c r="AC885" s="191"/>
      <c r="AD885" s="191">
        <v>11217000</v>
      </c>
      <c r="AE885" s="191"/>
      <c r="AF885" s="192">
        <v>100</v>
      </c>
      <c r="AG885" s="192"/>
      <c r="AH885" s="192"/>
    </row>
    <row r="886" spans="2:34" ht="15" customHeight="1" x14ac:dyDescent="0.25">
      <c r="B886" s="5"/>
      <c r="C886" s="5"/>
      <c r="D886" s="5"/>
      <c r="E886" s="6"/>
      <c r="F886" s="189" t="s">
        <v>191</v>
      </c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89"/>
      <c r="S886" s="190" t="s">
        <v>863</v>
      </c>
      <c r="T886" s="190"/>
      <c r="U886" s="190"/>
      <c r="V886" s="4" t="s">
        <v>708</v>
      </c>
      <c r="W886" s="190" t="s">
        <v>192</v>
      </c>
      <c r="X886" s="190"/>
      <c r="Y886" s="190"/>
      <c r="Z886" s="190"/>
      <c r="AA886" s="191">
        <v>19228959</v>
      </c>
      <c r="AB886" s="191"/>
      <c r="AC886" s="191"/>
      <c r="AD886" s="191">
        <v>18965095.260000002</v>
      </c>
      <c r="AE886" s="191"/>
      <c r="AF886" s="192">
        <v>98.627779382128807</v>
      </c>
      <c r="AG886" s="192"/>
      <c r="AH886" s="192"/>
    </row>
    <row r="887" spans="2:34" ht="34.5" customHeight="1" x14ac:dyDescent="0.25">
      <c r="B887" s="5"/>
      <c r="C887" s="5"/>
      <c r="D887" s="5"/>
      <c r="E887" s="6"/>
      <c r="F887" s="189" t="s">
        <v>359</v>
      </c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89"/>
      <c r="S887" s="190" t="s">
        <v>863</v>
      </c>
      <c r="T887" s="190"/>
      <c r="U887" s="190"/>
      <c r="V887" s="4" t="s">
        <v>708</v>
      </c>
      <c r="W887" s="190" t="s">
        <v>360</v>
      </c>
      <c r="X887" s="190"/>
      <c r="Y887" s="190"/>
      <c r="Z887" s="190"/>
      <c r="AA887" s="191">
        <v>19228959</v>
      </c>
      <c r="AB887" s="191"/>
      <c r="AC887" s="191"/>
      <c r="AD887" s="191">
        <v>18965095.260000002</v>
      </c>
      <c r="AE887" s="191"/>
      <c r="AF887" s="192">
        <v>98.627779382128807</v>
      </c>
      <c r="AG887" s="192"/>
      <c r="AH887" s="192"/>
    </row>
    <row r="888" spans="2:34" ht="15" customHeight="1" x14ac:dyDescent="0.25">
      <c r="B888" s="5"/>
      <c r="C888" s="5"/>
      <c r="D888" s="5"/>
      <c r="E888" s="6"/>
      <c r="F888" s="6"/>
      <c r="G888" s="6"/>
      <c r="H888" s="189" t="s">
        <v>711</v>
      </c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90" t="s">
        <v>863</v>
      </c>
      <c r="T888" s="190"/>
      <c r="U888" s="190"/>
      <c r="V888" s="4" t="s">
        <v>708</v>
      </c>
      <c r="W888" s="190" t="s">
        <v>712</v>
      </c>
      <c r="X888" s="190"/>
      <c r="Y888" s="190"/>
      <c r="Z888" s="190"/>
      <c r="AA888" s="191">
        <v>19228959</v>
      </c>
      <c r="AB888" s="191"/>
      <c r="AC888" s="191"/>
      <c r="AD888" s="191">
        <v>18965095.260000002</v>
      </c>
      <c r="AE888" s="191"/>
      <c r="AF888" s="192">
        <v>98.627779382128807</v>
      </c>
      <c r="AG888" s="192"/>
      <c r="AH888" s="192"/>
    </row>
    <row r="889" spans="2:34" ht="57" customHeight="1" x14ac:dyDescent="0.25">
      <c r="B889" s="5"/>
      <c r="C889" s="5"/>
      <c r="D889" s="5"/>
      <c r="E889" s="5"/>
      <c r="F889" s="5"/>
      <c r="G889" s="5"/>
      <c r="H889" s="189" t="s">
        <v>713</v>
      </c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90" t="s">
        <v>863</v>
      </c>
      <c r="T889" s="190"/>
      <c r="U889" s="190"/>
      <c r="V889" s="4" t="s">
        <v>708</v>
      </c>
      <c r="W889" s="190" t="s">
        <v>714</v>
      </c>
      <c r="X889" s="190"/>
      <c r="Y889" s="190"/>
      <c r="Z889" s="190"/>
      <c r="AA889" s="191">
        <v>19228959</v>
      </c>
      <c r="AB889" s="191"/>
      <c r="AC889" s="191"/>
      <c r="AD889" s="191">
        <v>18965095.260000002</v>
      </c>
      <c r="AE889" s="191"/>
      <c r="AF889" s="192">
        <v>98.627779382128807</v>
      </c>
      <c r="AG889" s="192"/>
      <c r="AH889" s="192"/>
    </row>
    <row r="890" spans="2:34" ht="23.25" customHeight="1" x14ac:dyDescent="0.25">
      <c r="B890" s="5"/>
      <c r="C890" s="5"/>
      <c r="D890" s="5"/>
      <c r="E890" s="5"/>
      <c r="F890" s="5"/>
      <c r="G890" s="5"/>
      <c r="H890" s="5"/>
      <c r="I890" s="189" t="s">
        <v>29</v>
      </c>
      <c r="J890" s="189"/>
      <c r="K890" s="189"/>
      <c r="L890" s="189"/>
      <c r="M890" s="189"/>
      <c r="N890" s="189"/>
      <c r="O890" s="189"/>
      <c r="P890" s="189"/>
      <c r="Q890" s="189"/>
      <c r="R890" s="189"/>
      <c r="S890" s="190" t="s">
        <v>863</v>
      </c>
      <c r="T890" s="190"/>
      <c r="U890" s="190"/>
      <c r="V890" s="4" t="s">
        <v>708</v>
      </c>
      <c r="W890" s="190" t="s">
        <v>714</v>
      </c>
      <c r="X890" s="190"/>
      <c r="Y890" s="190" t="s">
        <v>30</v>
      </c>
      <c r="Z890" s="190"/>
      <c r="AA890" s="191">
        <v>19228959</v>
      </c>
      <c r="AB890" s="191"/>
      <c r="AC890" s="191"/>
      <c r="AD890" s="191">
        <v>18965095.260000002</v>
      </c>
      <c r="AE890" s="191"/>
      <c r="AF890" s="192">
        <v>98.627779382128807</v>
      </c>
      <c r="AG890" s="192"/>
      <c r="AH890" s="192"/>
    </row>
    <row r="891" spans="2:34" ht="23.25" customHeight="1" x14ac:dyDescent="0.25">
      <c r="B891" s="5"/>
      <c r="C891" s="5"/>
      <c r="D891" s="5"/>
      <c r="E891" s="5"/>
      <c r="F891" s="5"/>
      <c r="G891" s="5"/>
      <c r="H891" s="5"/>
      <c r="I891" s="6"/>
      <c r="J891" s="189" t="s">
        <v>31</v>
      </c>
      <c r="K891" s="189"/>
      <c r="L891" s="189"/>
      <c r="M891" s="189"/>
      <c r="N891" s="189"/>
      <c r="O891" s="189"/>
      <c r="P891" s="189"/>
      <c r="Q891" s="189"/>
      <c r="R891" s="189"/>
      <c r="S891" s="190" t="s">
        <v>863</v>
      </c>
      <c r="T891" s="190"/>
      <c r="U891" s="190"/>
      <c r="V891" s="4" t="s">
        <v>708</v>
      </c>
      <c r="W891" s="190" t="s">
        <v>714</v>
      </c>
      <c r="X891" s="190"/>
      <c r="Y891" s="190" t="s">
        <v>32</v>
      </c>
      <c r="Z891" s="190"/>
      <c r="AA891" s="191">
        <v>19228959</v>
      </c>
      <c r="AB891" s="191"/>
      <c r="AC891" s="191"/>
      <c r="AD891" s="191">
        <v>18965095.260000002</v>
      </c>
      <c r="AE891" s="191"/>
      <c r="AF891" s="192">
        <v>98.627779382128807</v>
      </c>
      <c r="AG891" s="192"/>
      <c r="AH891" s="192"/>
    </row>
    <row r="892" spans="2:34" ht="15" customHeight="1" x14ac:dyDescent="0.25">
      <c r="B892" s="5"/>
      <c r="C892" s="189" t="s">
        <v>715</v>
      </c>
      <c r="D892" s="189"/>
      <c r="E892" s="189"/>
      <c r="F892" s="189"/>
      <c r="G892" s="189"/>
      <c r="H892" s="189"/>
      <c r="I892" s="189"/>
      <c r="J892" s="189"/>
      <c r="K892" s="189"/>
      <c r="L892" s="189"/>
      <c r="M892" s="189"/>
      <c r="N892" s="189"/>
      <c r="O892" s="189"/>
      <c r="P892" s="189"/>
      <c r="Q892" s="189"/>
      <c r="R892" s="189"/>
      <c r="S892" s="190" t="s">
        <v>863</v>
      </c>
      <c r="T892" s="190"/>
      <c r="U892" s="190"/>
      <c r="V892" s="4" t="s">
        <v>716</v>
      </c>
      <c r="W892" s="190"/>
      <c r="X892" s="190"/>
      <c r="Y892" s="190"/>
      <c r="Z892" s="190"/>
      <c r="AA892" s="191">
        <v>496643594.13999999</v>
      </c>
      <c r="AB892" s="191"/>
      <c r="AC892" s="191"/>
      <c r="AD892" s="191">
        <v>495696499.94999999</v>
      </c>
      <c r="AE892" s="191"/>
      <c r="AF892" s="192">
        <v>99.809301035757841</v>
      </c>
      <c r="AG892" s="192"/>
      <c r="AH892" s="192"/>
    </row>
    <row r="893" spans="2:34" ht="15" customHeight="1" x14ac:dyDescent="0.25">
      <c r="B893" s="5"/>
      <c r="C893" s="5"/>
      <c r="D893" s="189" t="s">
        <v>717</v>
      </c>
      <c r="E893" s="189"/>
      <c r="F893" s="189"/>
      <c r="G893" s="189"/>
      <c r="H893" s="189"/>
      <c r="I893" s="189"/>
      <c r="J893" s="189"/>
      <c r="K893" s="189"/>
      <c r="L893" s="189"/>
      <c r="M893" s="189"/>
      <c r="N893" s="189"/>
      <c r="O893" s="189"/>
      <c r="P893" s="189"/>
      <c r="Q893" s="189"/>
      <c r="R893" s="189"/>
      <c r="S893" s="190" t="s">
        <v>863</v>
      </c>
      <c r="T893" s="190"/>
      <c r="U893" s="190"/>
      <c r="V893" s="4" t="s">
        <v>718</v>
      </c>
      <c r="W893" s="190"/>
      <c r="X893" s="190"/>
      <c r="Y893" s="190"/>
      <c r="Z893" s="190"/>
      <c r="AA893" s="191">
        <v>496643594.13999999</v>
      </c>
      <c r="AB893" s="191"/>
      <c r="AC893" s="191"/>
      <c r="AD893" s="191">
        <v>495696499.94999999</v>
      </c>
      <c r="AE893" s="191"/>
      <c r="AF893" s="192">
        <v>99.809301035757841</v>
      </c>
      <c r="AG893" s="192"/>
      <c r="AH893" s="192"/>
    </row>
    <row r="894" spans="2:34" ht="15" customHeight="1" x14ac:dyDescent="0.25">
      <c r="B894" s="5"/>
      <c r="C894" s="5"/>
      <c r="D894" s="5"/>
      <c r="E894" s="6"/>
      <c r="F894" s="189" t="s">
        <v>39</v>
      </c>
      <c r="G894" s="189"/>
      <c r="H894" s="189"/>
      <c r="I894" s="189"/>
      <c r="J894" s="189"/>
      <c r="K894" s="189"/>
      <c r="L894" s="189"/>
      <c r="M894" s="189"/>
      <c r="N894" s="189"/>
      <c r="O894" s="189"/>
      <c r="P894" s="189"/>
      <c r="Q894" s="189"/>
      <c r="R894" s="189"/>
      <c r="S894" s="190" t="s">
        <v>863</v>
      </c>
      <c r="T894" s="190"/>
      <c r="U894" s="190"/>
      <c r="V894" s="4" t="s">
        <v>718</v>
      </c>
      <c r="W894" s="190" t="s">
        <v>40</v>
      </c>
      <c r="X894" s="190"/>
      <c r="Y894" s="190"/>
      <c r="Z894" s="190"/>
      <c r="AA894" s="191">
        <v>489530227.13999999</v>
      </c>
      <c r="AB894" s="191"/>
      <c r="AC894" s="191"/>
      <c r="AD894" s="191">
        <v>488599765.23000002</v>
      </c>
      <c r="AE894" s="191"/>
      <c r="AF894" s="192">
        <v>99.809927588039642</v>
      </c>
      <c r="AG894" s="192"/>
      <c r="AH894" s="192"/>
    </row>
    <row r="895" spans="2:34" ht="15" customHeight="1" x14ac:dyDescent="0.25">
      <c r="B895" s="5"/>
      <c r="C895" s="5"/>
      <c r="D895" s="5"/>
      <c r="E895" s="6"/>
      <c r="F895" s="189" t="s">
        <v>719</v>
      </c>
      <c r="G895" s="189"/>
      <c r="H895" s="189"/>
      <c r="I895" s="189"/>
      <c r="J895" s="189"/>
      <c r="K895" s="189"/>
      <c r="L895" s="189"/>
      <c r="M895" s="189"/>
      <c r="N895" s="189"/>
      <c r="O895" s="189"/>
      <c r="P895" s="189"/>
      <c r="Q895" s="189"/>
      <c r="R895" s="189"/>
      <c r="S895" s="190" t="s">
        <v>863</v>
      </c>
      <c r="T895" s="190"/>
      <c r="U895" s="190"/>
      <c r="V895" s="4" t="s">
        <v>718</v>
      </c>
      <c r="W895" s="190" t="s">
        <v>720</v>
      </c>
      <c r="X895" s="190"/>
      <c r="Y895" s="190"/>
      <c r="Z895" s="190"/>
      <c r="AA895" s="191">
        <v>16816000</v>
      </c>
      <c r="AB895" s="191"/>
      <c r="AC895" s="191"/>
      <c r="AD895" s="191">
        <v>16816000</v>
      </c>
      <c r="AE895" s="191"/>
      <c r="AF895" s="192">
        <v>100</v>
      </c>
      <c r="AG895" s="192"/>
      <c r="AH895" s="192"/>
    </row>
    <row r="896" spans="2:34" ht="23.25" customHeight="1" x14ac:dyDescent="0.25">
      <c r="B896" s="5"/>
      <c r="C896" s="5"/>
      <c r="D896" s="5"/>
      <c r="E896" s="6"/>
      <c r="F896" s="6"/>
      <c r="G896" s="6"/>
      <c r="H896" s="189" t="s">
        <v>721</v>
      </c>
      <c r="I896" s="189"/>
      <c r="J896" s="189"/>
      <c r="K896" s="189"/>
      <c r="L896" s="189"/>
      <c r="M896" s="189"/>
      <c r="N896" s="189"/>
      <c r="O896" s="189"/>
      <c r="P896" s="189"/>
      <c r="Q896" s="189"/>
      <c r="R896" s="189"/>
      <c r="S896" s="190" t="s">
        <v>863</v>
      </c>
      <c r="T896" s="190"/>
      <c r="U896" s="190"/>
      <c r="V896" s="4" t="s">
        <v>718</v>
      </c>
      <c r="W896" s="190" t="s">
        <v>722</v>
      </c>
      <c r="X896" s="190"/>
      <c r="Y896" s="190"/>
      <c r="Z896" s="190"/>
      <c r="AA896" s="191">
        <v>16816000</v>
      </c>
      <c r="AB896" s="191"/>
      <c r="AC896" s="191"/>
      <c r="AD896" s="191">
        <v>16816000</v>
      </c>
      <c r="AE896" s="191"/>
      <c r="AF896" s="192">
        <v>100</v>
      </c>
      <c r="AG896" s="192"/>
      <c r="AH896" s="192"/>
    </row>
    <row r="897" spans="2:34" ht="23.25" customHeight="1" x14ac:dyDescent="0.25">
      <c r="B897" s="5"/>
      <c r="C897" s="5"/>
      <c r="D897" s="5"/>
      <c r="E897" s="5"/>
      <c r="F897" s="5"/>
      <c r="G897" s="5"/>
      <c r="H897" s="189" t="s">
        <v>723</v>
      </c>
      <c r="I897" s="189"/>
      <c r="J897" s="189"/>
      <c r="K897" s="189"/>
      <c r="L897" s="189"/>
      <c r="M897" s="189"/>
      <c r="N897" s="189"/>
      <c r="O897" s="189"/>
      <c r="P897" s="189"/>
      <c r="Q897" s="189"/>
      <c r="R897" s="189"/>
      <c r="S897" s="190" t="s">
        <v>863</v>
      </c>
      <c r="T897" s="190"/>
      <c r="U897" s="190"/>
      <c r="V897" s="4" t="s">
        <v>718</v>
      </c>
      <c r="W897" s="190" t="s">
        <v>724</v>
      </c>
      <c r="X897" s="190"/>
      <c r="Y897" s="190"/>
      <c r="Z897" s="190"/>
      <c r="AA897" s="191">
        <v>16816000</v>
      </c>
      <c r="AB897" s="191"/>
      <c r="AC897" s="191"/>
      <c r="AD897" s="191">
        <v>16816000</v>
      </c>
      <c r="AE897" s="191"/>
      <c r="AF897" s="192">
        <v>100</v>
      </c>
      <c r="AG897" s="192"/>
      <c r="AH897" s="192"/>
    </row>
    <row r="898" spans="2:34" ht="23.25" customHeight="1" x14ac:dyDescent="0.25">
      <c r="B898" s="5"/>
      <c r="C898" s="5"/>
      <c r="D898" s="5"/>
      <c r="E898" s="5"/>
      <c r="F898" s="5"/>
      <c r="G898" s="5"/>
      <c r="H898" s="5"/>
      <c r="I898" s="189" t="s">
        <v>149</v>
      </c>
      <c r="J898" s="189"/>
      <c r="K898" s="189"/>
      <c r="L898" s="189"/>
      <c r="M898" s="189"/>
      <c r="N898" s="189"/>
      <c r="O898" s="189"/>
      <c r="P898" s="189"/>
      <c r="Q898" s="189"/>
      <c r="R898" s="189"/>
      <c r="S898" s="190" t="s">
        <v>863</v>
      </c>
      <c r="T898" s="190"/>
      <c r="U898" s="190"/>
      <c r="V898" s="4" t="s">
        <v>718</v>
      </c>
      <c r="W898" s="190" t="s">
        <v>724</v>
      </c>
      <c r="X898" s="190"/>
      <c r="Y898" s="190" t="s">
        <v>150</v>
      </c>
      <c r="Z898" s="190"/>
      <c r="AA898" s="191">
        <v>16816000</v>
      </c>
      <c r="AB898" s="191"/>
      <c r="AC898" s="191"/>
      <c r="AD898" s="191">
        <v>16816000</v>
      </c>
      <c r="AE898" s="191"/>
      <c r="AF898" s="192">
        <v>100</v>
      </c>
      <c r="AG898" s="192"/>
      <c r="AH898" s="192"/>
    </row>
    <row r="899" spans="2:34" ht="15" customHeight="1" x14ac:dyDescent="0.25">
      <c r="B899" s="5"/>
      <c r="C899" s="5"/>
      <c r="D899" s="5"/>
      <c r="E899" s="5"/>
      <c r="F899" s="5"/>
      <c r="G899" s="5"/>
      <c r="H899" s="5"/>
      <c r="I899" s="6"/>
      <c r="J899" s="189" t="s">
        <v>151</v>
      </c>
      <c r="K899" s="189"/>
      <c r="L899" s="189"/>
      <c r="M899" s="189"/>
      <c r="N899" s="189"/>
      <c r="O899" s="189"/>
      <c r="P899" s="189"/>
      <c r="Q899" s="189"/>
      <c r="R899" s="189"/>
      <c r="S899" s="190" t="s">
        <v>863</v>
      </c>
      <c r="T899" s="190"/>
      <c r="U899" s="190"/>
      <c r="V899" s="4" t="s">
        <v>718</v>
      </c>
      <c r="W899" s="190" t="s">
        <v>724</v>
      </c>
      <c r="X899" s="190"/>
      <c r="Y899" s="190" t="s">
        <v>152</v>
      </c>
      <c r="Z899" s="190"/>
      <c r="AA899" s="191">
        <v>16816000</v>
      </c>
      <c r="AB899" s="191"/>
      <c r="AC899" s="191"/>
      <c r="AD899" s="191">
        <v>16816000</v>
      </c>
      <c r="AE899" s="191"/>
      <c r="AF899" s="192">
        <v>100</v>
      </c>
      <c r="AG899" s="192"/>
      <c r="AH899" s="192"/>
    </row>
    <row r="900" spans="2:34" ht="15" customHeight="1" x14ac:dyDescent="0.25">
      <c r="B900" s="5"/>
      <c r="C900" s="5"/>
      <c r="D900" s="5"/>
      <c r="E900" s="6"/>
      <c r="F900" s="189" t="s">
        <v>725</v>
      </c>
      <c r="G900" s="189"/>
      <c r="H900" s="189"/>
      <c r="I900" s="189"/>
      <c r="J900" s="189"/>
      <c r="K900" s="189"/>
      <c r="L900" s="189"/>
      <c r="M900" s="189"/>
      <c r="N900" s="189"/>
      <c r="O900" s="189"/>
      <c r="P900" s="189"/>
      <c r="Q900" s="189"/>
      <c r="R900" s="189"/>
      <c r="S900" s="190" t="s">
        <v>863</v>
      </c>
      <c r="T900" s="190"/>
      <c r="U900" s="190"/>
      <c r="V900" s="4" t="s">
        <v>718</v>
      </c>
      <c r="W900" s="190" t="s">
        <v>726</v>
      </c>
      <c r="X900" s="190"/>
      <c r="Y900" s="190"/>
      <c r="Z900" s="190"/>
      <c r="AA900" s="191">
        <v>61060707.140000001</v>
      </c>
      <c r="AB900" s="191"/>
      <c r="AC900" s="191"/>
      <c r="AD900" s="191">
        <v>61060707.140000001</v>
      </c>
      <c r="AE900" s="191"/>
      <c r="AF900" s="192">
        <v>100</v>
      </c>
      <c r="AG900" s="192"/>
      <c r="AH900" s="192"/>
    </row>
    <row r="901" spans="2:34" ht="23.25" customHeight="1" x14ac:dyDescent="0.25">
      <c r="B901" s="5"/>
      <c r="C901" s="5"/>
      <c r="D901" s="5"/>
      <c r="E901" s="6"/>
      <c r="F901" s="6"/>
      <c r="G901" s="6"/>
      <c r="H901" s="189" t="s">
        <v>727</v>
      </c>
      <c r="I901" s="189"/>
      <c r="J901" s="189"/>
      <c r="K901" s="189"/>
      <c r="L901" s="189"/>
      <c r="M901" s="189"/>
      <c r="N901" s="189"/>
      <c r="O901" s="189"/>
      <c r="P901" s="189"/>
      <c r="Q901" s="189"/>
      <c r="R901" s="189"/>
      <c r="S901" s="190" t="s">
        <v>863</v>
      </c>
      <c r="T901" s="190"/>
      <c r="U901" s="190"/>
      <c r="V901" s="4" t="s">
        <v>718</v>
      </c>
      <c r="W901" s="190" t="s">
        <v>728</v>
      </c>
      <c r="X901" s="190"/>
      <c r="Y901" s="190"/>
      <c r="Z901" s="190"/>
      <c r="AA901" s="191">
        <v>61060707.140000001</v>
      </c>
      <c r="AB901" s="191"/>
      <c r="AC901" s="191"/>
      <c r="AD901" s="191">
        <v>61060707.140000001</v>
      </c>
      <c r="AE901" s="191"/>
      <c r="AF901" s="192">
        <v>100</v>
      </c>
      <c r="AG901" s="192"/>
      <c r="AH901" s="192"/>
    </row>
    <row r="902" spans="2:34" ht="23.25" customHeight="1" x14ac:dyDescent="0.25">
      <c r="B902" s="5"/>
      <c r="C902" s="5"/>
      <c r="D902" s="5"/>
      <c r="E902" s="5"/>
      <c r="F902" s="5"/>
      <c r="G902" s="5"/>
      <c r="H902" s="189" t="s">
        <v>729</v>
      </c>
      <c r="I902" s="189"/>
      <c r="J902" s="189"/>
      <c r="K902" s="189"/>
      <c r="L902" s="189"/>
      <c r="M902" s="189"/>
      <c r="N902" s="189"/>
      <c r="O902" s="189"/>
      <c r="P902" s="189"/>
      <c r="Q902" s="189"/>
      <c r="R902" s="189"/>
      <c r="S902" s="190" t="s">
        <v>863</v>
      </c>
      <c r="T902" s="190"/>
      <c r="U902" s="190"/>
      <c r="V902" s="4" t="s">
        <v>718</v>
      </c>
      <c r="W902" s="190" t="s">
        <v>730</v>
      </c>
      <c r="X902" s="190"/>
      <c r="Y902" s="190"/>
      <c r="Z902" s="190"/>
      <c r="AA902" s="191">
        <v>60283000</v>
      </c>
      <c r="AB902" s="191"/>
      <c r="AC902" s="191"/>
      <c r="AD902" s="191">
        <v>60283000</v>
      </c>
      <c r="AE902" s="191"/>
      <c r="AF902" s="192">
        <v>100</v>
      </c>
      <c r="AG902" s="192"/>
      <c r="AH902" s="192"/>
    </row>
    <row r="903" spans="2:34" ht="23.25" customHeight="1" x14ac:dyDescent="0.25">
      <c r="B903" s="5"/>
      <c r="C903" s="5"/>
      <c r="D903" s="5"/>
      <c r="E903" s="5"/>
      <c r="F903" s="5"/>
      <c r="G903" s="5"/>
      <c r="H903" s="5"/>
      <c r="I903" s="189" t="s">
        <v>149</v>
      </c>
      <c r="J903" s="189"/>
      <c r="K903" s="189"/>
      <c r="L903" s="189"/>
      <c r="M903" s="189"/>
      <c r="N903" s="189"/>
      <c r="O903" s="189"/>
      <c r="P903" s="189"/>
      <c r="Q903" s="189"/>
      <c r="R903" s="189"/>
      <c r="S903" s="190" t="s">
        <v>863</v>
      </c>
      <c r="T903" s="190"/>
      <c r="U903" s="190"/>
      <c r="V903" s="4" t="s">
        <v>718</v>
      </c>
      <c r="W903" s="190" t="s">
        <v>730</v>
      </c>
      <c r="X903" s="190"/>
      <c r="Y903" s="190" t="s">
        <v>150</v>
      </c>
      <c r="Z903" s="190"/>
      <c r="AA903" s="191">
        <v>60283000</v>
      </c>
      <c r="AB903" s="191"/>
      <c r="AC903" s="191"/>
      <c r="AD903" s="191">
        <v>60283000</v>
      </c>
      <c r="AE903" s="191"/>
      <c r="AF903" s="192">
        <v>100</v>
      </c>
      <c r="AG903" s="192"/>
      <c r="AH903" s="192"/>
    </row>
    <row r="904" spans="2:34" ht="15" customHeight="1" x14ac:dyDescent="0.25">
      <c r="B904" s="5"/>
      <c r="C904" s="5"/>
      <c r="D904" s="5"/>
      <c r="E904" s="5"/>
      <c r="F904" s="5"/>
      <c r="G904" s="5"/>
      <c r="H904" s="5"/>
      <c r="I904" s="6"/>
      <c r="J904" s="189" t="s">
        <v>151</v>
      </c>
      <c r="K904" s="189"/>
      <c r="L904" s="189"/>
      <c r="M904" s="189"/>
      <c r="N904" s="189"/>
      <c r="O904" s="189"/>
      <c r="P904" s="189"/>
      <c r="Q904" s="189"/>
      <c r="R904" s="189"/>
      <c r="S904" s="190" t="s">
        <v>863</v>
      </c>
      <c r="T904" s="190"/>
      <c r="U904" s="190"/>
      <c r="V904" s="4" t="s">
        <v>718</v>
      </c>
      <c r="W904" s="190" t="s">
        <v>730</v>
      </c>
      <c r="X904" s="190"/>
      <c r="Y904" s="190" t="s">
        <v>152</v>
      </c>
      <c r="Z904" s="190"/>
      <c r="AA904" s="191">
        <v>60283000</v>
      </c>
      <c r="AB904" s="191"/>
      <c r="AC904" s="191"/>
      <c r="AD904" s="191">
        <v>60283000</v>
      </c>
      <c r="AE904" s="191"/>
      <c r="AF904" s="192">
        <v>100</v>
      </c>
      <c r="AG904" s="192"/>
      <c r="AH904" s="192"/>
    </row>
    <row r="905" spans="2:34" ht="57" customHeight="1" x14ac:dyDescent="0.25">
      <c r="B905" s="5"/>
      <c r="C905" s="5"/>
      <c r="D905" s="5"/>
      <c r="E905" s="5"/>
      <c r="F905" s="5"/>
      <c r="G905" s="5"/>
      <c r="H905" s="189" t="s">
        <v>731</v>
      </c>
      <c r="I905" s="189"/>
      <c r="J905" s="189"/>
      <c r="K905" s="189"/>
      <c r="L905" s="189"/>
      <c r="M905" s="189"/>
      <c r="N905" s="189"/>
      <c r="O905" s="189"/>
      <c r="P905" s="189"/>
      <c r="Q905" s="189"/>
      <c r="R905" s="189"/>
      <c r="S905" s="190" t="s">
        <v>863</v>
      </c>
      <c r="T905" s="190"/>
      <c r="U905" s="190"/>
      <c r="V905" s="4" t="s">
        <v>718</v>
      </c>
      <c r="W905" s="190" t="s">
        <v>732</v>
      </c>
      <c r="X905" s="190"/>
      <c r="Y905" s="190"/>
      <c r="Z905" s="190"/>
      <c r="AA905" s="191">
        <v>777707.14</v>
      </c>
      <c r="AB905" s="191"/>
      <c r="AC905" s="191"/>
      <c r="AD905" s="191">
        <v>777707.14</v>
      </c>
      <c r="AE905" s="191"/>
      <c r="AF905" s="192">
        <v>100</v>
      </c>
      <c r="AG905" s="192"/>
      <c r="AH905" s="192"/>
    </row>
    <row r="906" spans="2:34" ht="23.25" customHeight="1" x14ac:dyDescent="0.25">
      <c r="B906" s="5"/>
      <c r="C906" s="5"/>
      <c r="D906" s="5"/>
      <c r="E906" s="5"/>
      <c r="F906" s="5"/>
      <c r="G906" s="5"/>
      <c r="H906" s="5"/>
      <c r="I906" s="189" t="s">
        <v>149</v>
      </c>
      <c r="J906" s="189"/>
      <c r="K906" s="189"/>
      <c r="L906" s="189"/>
      <c r="M906" s="189"/>
      <c r="N906" s="189"/>
      <c r="O906" s="189"/>
      <c r="P906" s="189"/>
      <c r="Q906" s="189"/>
      <c r="R906" s="189"/>
      <c r="S906" s="190" t="s">
        <v>863</v>
      </c>
      <c r="T906" s="190"/>
      <c r="U906" s="190"/>
      <c r="V906" s="4" t="s">
        <v>718</v>
      </c>
      <c r="W906" s="190" t="s">
        <v>732</v>
      </c>
      <c r="X906" s="190"/>
      <c r="Y906" s="190" t="s">
        <v>150</v>
      </c>
      <c r="Z906" s="190"/>
      <c r="AA906" s="191">
        <v>777707.14</v>
      </c>
      <c r="AB906" s="191"/>
      <c r="AC906" s="191"/>
      <c r="AD906" s="191">
        <v>777707.14</v>
      </c>
      <c r="AE906" s="191"/>
      <c r="AF906" s="192">
        <v>100</v>
      </c>
      <c r="AG906" s="192"/>
      <c r="AH906" s="192"/>
    </row>
    <row r="907" spans="2:34" ht="15" customHeight="1" x14ac:dyDescent="0.25">
      <c r="B907" s="5"/>
      <c r="C907" s="5"/>
      <c r="D907" s="5"/>
      <c r="E907" s="5"/>
      <c r="F907" s="5"/>
      <c r="G907" s="5"/>
      <c r="H907" s="5"/>
      <c r="I907" s="6"/>
      <c r="J907" s="189" t="s">
        <v>151</v>
      </c>
      <c r="K907" s="189"/>
      <c r="L907" s="189"/>
      <c r="M907" s="189"/>
      <c r="N907" s="189"/>
      <c r="O907" s="189"/>
      <c r="P907" s="189"/>
      <c r="Q907" s="189"/>
      <c r="R907" s="189"/>
      <c r="S907" s="190" t="s">
        <v>863</v>
      </c>
      <c r="T907" s="190"/>
      <c r="U907" s="190"/>
      <c r="V907" s="4" t="s">
        <v>718</v>
      </c>
      <c r="W907" s="190" t="s">
        <v>732</v>
      </c>
      <c r="X907" s="190"/>
      <c r="Y907" s="190" t="s">
        <v>152</v>
      </c>
      <c r="Z907" s="190"/>
      <c r="AA907" s="191">
        <v>777707.14</v>
      </c>
      <c r="AB907" s="191"/>
      <c r="AC907" s="191"/>
      <c r="AD907" s="191">
        <v>777707.14</v>
      </c>
      <c r="AE907" s="191"/>
      <c r="AF907" s="192">
        <v>100</v>
      </c>
      <c r="AG907" s="192"/>
      <c r="AH907" s="192"/>
    </row>
    <row r="908" spans="2:34" ht="34.5" customHeight="1" x14ac:dyDescent="0.25">
      <c r="B908" s="5"/>
      <c r="C908" s="5"/>
      <c r="D908" s="5"/>
      <c r="E908" s="6"/>
      <c r="F908" s="189" t="s">
        <v>733</v>
      </c>
      <c r="G908" s="189"/>
      <c r="H908" s="189"/>
      <c r="I908" s="189"/>
      <c r="J908" s="189"/>
      <c r="K908" s="189"/>
      <c r="L908" s="189"/>
      <c r="M908" s="189"/>
      <c r="N908" s="189"/>
      <c r="O908" s="189"/>
      <c r="P908" s="189"/>
      <c r="Q908" s="189"/>
      <c r="R908" s="189"/>
      <c r="S908" s="190" t="s">
        <v>863</v>
      </c>
      <c r="T908" s="190"/>
      <c r="U908" s="190"/>
      <c r="V908" s="4" t="s">
        <v>718</v>
      </c>
      <c r="W908" s="190" t="s">
        <v>734</v>
      </c>
      <c r="X908" s="190"/>
      <c r="Y908" s="190"/>
      <c r="Z908" s="190"/>
      <c r="AA908" s="191">
        <v>320986070</v>
      </c>
      <c r="AB908" s="191"/>
      <c r="AC908" s="191"/>
      <c r="AD908" s="191">
        <v>320982770</v>
      </c>
      <c r="AE908" s="191"/>
      <c r="AF908" s="192">
        <v>99.998971918002539</v>
      </c>
      <c r="AG908" s="192"/>
      <c r="AH908" s="192"/>
    </row>
    <row r="909" spans="2:34" ht="23.25" customHeight="1" x14ac:dyDescent="0.25">
      <c r="B909" s="5"/>
      <c r="C909" s="5"/>
      <c r="D909" s="5"/>
      <c r="E909" s="6"/>
      <c r="F909" s="6"/>
      <c r="G909" s="6"/>
      <c r="H909" s="189" t="s">
        <v>735</v>
      </c>
      <c r="I909" s="189"/>
      <c r="J909" s="189"/>
      <c r="K909" s="189"/>
      <c r="L909" s="189"/>
      <c r="M909" s="189"/>
      <c r="N909" s="189"/>
      <c r="O909" s="189"/>
      <c r="P909" s="189"/>
      <c r="Q909" s="189"/>
      <c r="R909" s="189"/>
      <c r="S909" s="190" t="s">
        <v>863</v>
      </c>
      <c r="T909" s="190"/>
      <c r="U909" s="190"/>
      <c r="V909" s="4" t="s">
        <v>718</v>
      </c>
      <c r="W909" s="190" t="s">
        <v>736</v>
      </c>
      <c r="X909" s="190"/>
      <c r="Y909" s="190"/>
      <c r="Z909" s="190"/>
      <c r="AA909" s="191">
        <v>108185000</v>
      </c>
      <c r="AB909" s="191"/>
      <c r="AC909" s="191"/>
      <c r="AD909" s="191">
        <v>108181700</v>
      </c>
      <c r="AE909" s="191"/>
      <c r="AF909" s="192">
        <v>99.996949669547533</v>
      </c>
      <c r="AG909" s="192"/>
      <c r="AH909" s="192"/>
    </row>
    <row r="910" spans="2:34" ht="23.25" customHeight="1" x14ac:dyDescent="0.25">
      <c r="B910" s="5"/>
      <c r="C910" s="5"/>
      <c r="D910" s="5"/>
      <c r="E910" s="5"/>
      <c r="F910" s="5"/>
      <c r="G910" s="5"/>
      <c r="H910" s="189" t="s">
        <v>737</v>
      </c>
      <c r="I910" s="189"/>
      <c r="J910" s="189"/>
      <c r="K910" s="189"/>
      <c r="L910" s="189"/>
      <c r="M910" s="189"/>
      <c r="N910" s="189"/>
      <c r="O910" s="189"/>
      <c r="P910" s="189"/>
      <c r="Q910" s="189"/>
      <c r="R910" s="189"/>
      <c r="S910" s="190" t="s">
        <v>863</v>
      </c>
      <c r="T910" s="190"/>
      <c r="U910" s="190"/>
      <c r="V910" s="4" t="s">
        <v>718</v>
      </c>
      <c r="W910" s="190" t="s">
        <v>738</v>
      </c>
      <c r="X910" s="190"/>
      <c r="Y910" s="190"/>
      <c r="Z910" s="190"/>
      <c r="AA910" s="191">
        <v>108185000</v>
      </c>
      <c r="AB910" s="191"/>
      <c r="AC910" s="191"/>
      <c r="AD910" s="191">
        <v>108181700</v>
      </c>
      <c r="AE910" s="191"/>
      <c r="AF910" s="192">
        <v>99.996949669547533</v>
      </c>
      <c r="AG910" s="192"/>
      <c r="AH910" s="192"/>
    </row>
    <row r="911" spans="2:34" ht="23.25" customHeight="1" x14ac:dyDescent="0.25">
      <c r="B911" s="5"/>
      <c r="C911" s="5"/>
      <c r="D911" s="5"/>
      <c r="E911" s="5"/>
      <c r="F911" s="5"/>
      <c r="G911" s="5"/>
      <c r="H911" s="5"/>
      <c r="I911" s="189" t="s">
        <v>149</v>
      </c>
      <c r="J911" s="189"/>
      <c r="K911" s="189"/>
      <c r="L911" s="189"/>
      <c r="M911" s="189"/>
      <c r="N911" s="189"/>
      <c r="O911" s="189"/>
      <c r="P911" s="189"/>
      <c r="Q911" s="189"/>
      <c r="R911" s="189"/>
      <c r="S911" s="190" t="s">
        <v>863</v>
      </c>
      <c r="T911" s="190"/>
      <c r="U911" s="190"/>
      <c r="V911" s="4" t="s">
        <v>718</v>
      </c>
      <c r="W911" s="190" t="s">
        <v>738</v>
      </c>
      <c r="X911" s="190"/>
      <c r="Y911" s="190" t="s">
        <v>150</v>
      </c>
      <c r="Z911" s="190"/>
      <c r="AA911" s="191">
        <v>108185000</v>
      </c>
      <c r="AB911" s="191"/>
      <c r="AC911" s="191"/>
      <c r="AD911" s="191">
        <v>108181700</v>
      </c>
      <c r="AE911" s="191"/>
      <c r="AF911" s="192">
        <v>99.996949669547533</v>
      </c>
      <c r="AG911" s="192"/>
      <c r="AH911" s="192"/>
    </row>
    <row r="912" spans="2:34" ht="15" customHeight="1" x14ac:dyDescent="0.25">
      <c r="B912" s="5"/>
      <c r="C912" s="5"/>
      <c r="D912" s="5"/>
      <c r="E912" s="5"/>
      <c r="F912" s="5"/>
      <c r="G912" s="5"/>
      <c r="H912" s="5"/>
      <c r="I912" s="6"/>
      <c r="J912" s="189" t="s">
        <v>265</v>
      </c>
      <c r="K912" s="189"/>
      <c r="L912" s="189"/>
      <c r="M912" s="189"/>
      <c r="N912" s="189"/>
      <c r="O912" s="189"/>
      <c r="P912" s="189"/>
      <c r="Q912" s="189"/>
      <c r="R912" s="189"/>
      <c r="S912" s="190" t="s">
        <v>863</v>
      </c>
      <c r="T912" s="190"/>
      <c r="U912" s="190"/>
      <c r="V912" s="4" t="s">
        <v>718</v>
      </c>
      <c r="W912" s="190" t="s">
        <v>738</v>
      </c>
      <c r="X912" s="190"/>
      <c r="Y912" s="190" t="s">
        <v>266</v>
      </c>
      <c r="Z912" s="190"/>
      <c r="AA912" s="191">
        <v>108185000</v>
      </c>
      <c r="AB912" s="191"/>
      <c r="AC912" s="191"/>
      <c r="AD912" s="191">
        <v>108181700</v>
      </c>
      <c r="AE912" s="191"/>
      <c r="AF912" s="192">
        <v>99.996949669547533</v>
      </c>
      <c r="AG912" s="192"/>
      <c r="AH912" s="192"/>
    </row>
    <row r="913" spans="2:34" ht="23.25" customHeight="1" x14ac:dyDescent="0.25">
      <c r="B913" s="5"/>
      <c r="C913" s="5"/>
      <c r="D913" s="5"/>
      <c r="E913" s="6"/>
      <c r="F913" s="6"/>
      <c r="G913" s="6"/>
      <c r="H913" s="189" t="s">
        <v>739</v>
      </c>
      <c r="I913" s="189"/>
      <c r="J913" s="189"/>
      <c r="K913" s="189"/>
      <c r="L913" s="189"/>
      <c r="M913" s="189"/>
      <c r="N913" s="189"/>
      <c r="O913" s="189"/>
      <c r="P913" s="189"/>
      <c r="Q913" s="189"/>
      <c r="R913" s="189"/>
      <c r="S913" s="190" t="s">
        <v>863</v>
      </c>
      <c r="T913" s="190"/>
      <c r="U913" s="190"/>
      <c r="V913" s="4" t="s">
        <v>718</v>
      </c>
      <c r="W913" s="190" t="s">
        <v>740</v>
      </c>
      <c r="X913" s="190"/>
      <c r="Y913" s="190"/>
      <c r="Z913" s="190"/>
      <c r="AA913" s="191">
        <v>212601000</v>
      </c>
      <c r="AB913" s="191"/>
      <c r="AC913" s="191"/>
      <c r="AD913" s="191">
        <v>212601000</v>
      </c>
      <c r="AE913" s="191"/>
      <c r="AF913" s="192">
        <v>100</v>
      </c>
      <c r="AG913" s="192"/>
      <c r="AH913" s="192"/>
    </row>
    <row r="914" spans="2:34" ht="23.25" customHeight="1" x14ac:dyDescent="0.25">
      <c r="B914" s="5"/>
      <c r="C914" s="5"/>
      <c r="D914" s="5"/>
      <c r="E914" s="5"/>
      <c r="F914" s="5"/>
      <c r="G914" s="5"/>
      <c r="H914" s="189" t="s">
        <v>741</v>
      </c>
      <c r="I914" s="189"/>
      <c r="J914" s="189"/>
      <c r="K914" s="189"/>
      <c r="L914" s="189"/>
      <c r="M914" s="189"/>
      <c r="N914" s="189"/>
      <c r="O914" s="189"/>
      <c r="P914" s="189"/>
      <c r="Q914" s="189"/>
      <c r="R914" s="189"/>
      <c r="S914" s="190" t="s">
        <v>863</v>
      </c>
      <c r="T914" s="190"/>
      <c r="U914" s="190"/>
      <c r="V914" s="4" t="s">
        <v>718</v>
      </c>
      <c r="W914" s="190" t="s">
        <v>742</v>
      </c>
      <c r="X914" s="190"/>
      <c r="Y914" s="190"/>
      <c r="Z914" s="190"/>
      <c r="AA914" s="191">
        <v>212601000</v>
      </c>
      <c r="AB914" s="191"/>
      <c r="AC914" s="191"/>
      <c r="AD914" s="191">
        <v>212601000</v>
      </c>
      <c r="AE914" s="191"/>
      <c r="AF914" s="192">
        <v>100</v>
      </c>
      <c r="AG914" s="192"/>
      <c r="AH914" s="192"/>
    </row>
    <row r="915" spans="2:34" ht="23.25" customHeight="1" x14ac:dyDescent="0.25">
      <c r="B915" s="5"/>
      <c r="C915" s="5"/>
      <c r="D915" s="5"/>
      <c r="E915" s="5"/>
      <c r="F915" s="5"/>
      <c r="G915" s="5"/>
      <c r="H915" s="5"/>
      <c r="I915" s="189" t="s">
        <v>149</v>
      </c>
      <c r="J915" s="189"/>
      <c r="K915" s="189"/>
      <c r="L915" s="189"/>
      <c r="M915" s="189"/>
      <c r="N915" s="189"/>
      <c r="O915" s="189"/>
      <c r="P915" s="189"/>
      <c r="Q915" s="189"/>
      <c r="R915" s="189"/>
      <c r="S915" s="190" t="s">
        <v>863</v>
      </c>
      <c r="T915" s="190"/>
      <c r="U915" s="190"/>
      <c r="V915" s="4" t="s">
        <v>718</v>
      </c>
      <c r="W915" s="190" t="s">
        <v>742</v>
      </c>
      <c r="X915" s="190"/>
      <c r="Y915" s="190" t="s">
        <v>150</v>
      </c>
      <c r="Z915" s="190"/>
      <c r="AA915" s="191">
        <v>212601000</v>
      </c>
      <c r="AB915" s="191"/>
      <c r="AC915" s="191"/>
      <c r="AD915" s="191">
        <v>212601000</v>
      </c>
      <c r="AE915" s="191"/>
      <c r="AF915" s="192">
        <v>100</v>
      </c>
      <c r="AG915" s="192"/>
      <c r="AH915" s="192"/>
    </row>
    <row r="916" spans="2:34" ht="15" customHeight="1" x14ac:dyDescent="0.25">
      <c r="B916" s="5"/>
      <c r="C916" s="5"/>
      <c r="D916" s="5"/>
      <c r="E916" s="5"/>
      <c r="F916" s="5"/>
      <c r="G916" s="5"/>
      <c r="H916" s="5"/>
      <c r="I916" s="6"/>
      <c r="J916" s="189" t="s">
        <v>151</v>
      </c>
      <c r="K916" s="189"/>
      <c r="L916" s="189"/>
      <c r="M916" s="189"/>
      <c r="N916" s="189"/>
      <c r="O916" s="189"/>
      <c r="P916" s="189"/>
      <c r="Q916" s="189"/>
      <c r="R916" s="189"/>
      <c r="S916" s="190" t="s">
        <v>863</v>
      </c>
      <c r="T916" s="190"/>
      <c r="U916" s="190"/>
      <c r="V916" s="4" t="s">
        <v>718</v>
      </c>
      <c r="W916" s="190" t="s">
        <v>742</v>
      </c>
      <c r="X916" s="190"/>
      <c r="Y916" s="190" t="s">
        <v>152</v>
      </c>
      <c r="Z916" s="190"/>
      <c r="AA916" s="191">
        <v>212601000</v>
      </c>
      <c r="AB916" s="191"/>
      <c r="AC916" s="191"/>
      <c r="AD916" s="191">
        <v>212601000</v>
      </c>
      <c r="AE916" s="191"/>
      <c r="AF916" s="192">
        <v>100</v>
      </c>
      <c r="AG916" s="192"/>
      <c r="AH916" s="192"/>
    </row>
    <row r="917" spans="2:34" ht="15" customHeight="1" x14ac:dyDescent="0.25">
      <c r="B917" s="5"/>
      <c r="C917" s="5"/>
      <c r="D917" s="5"/>
      <c r="E917" s="6"/>
      <c r="F917" s="6"/>
      <c r="G917" s="6"/>
      <c r="H917" s="189" t="s">
        <v>743</v>
      </c>
      <c r="I917" s="189"/>
      <c r="J917" s="189"/>
      <c r="K917" s="189"/>
      <c r="L917" s="189"/>
      <c r="M917" s="189"/>
      <c r="N917" s="189"/>
      <c r="O917" s="189"/>
      <c r="P917" s="189"/>
      <c r="Q917" s="189"/>
      <c r="R917" s="189"/>
      <c r="S917" s="190" t="s">
        <v>863</v>
      </c>
      <c r="T917" s="190"/>
      <c r="U917" s="190"/>
      <c r="V917" s="4" t="s">
        <v>718</v>
      </c>
      <c r="W917" s="190" t="s">
        <v>744</v>
      </c>
      <c r="X917" s="190"/>
      <c r="Y917" s="190"/>
      <c r="Z917" s="190"/>
      <c r="AA917" s="191">
        <v>200070</v>
      </c>
      <c r="AB917" s="191"/>
      <c r="AC917" s="191"/>
      <c r="AD917" s="191">
        <v>200070</v>
      </c>
      <c r="AE917" s="191"/>
      <c r="AF917" s="192">
        <v>100</v>
      </c>
      <c r="AG917" s="192"/>
      <c r="AH917" s="192"/>
    </row>
    <row r="918" spans="2:34" ht="34.5" customHeight="1" x14ac:dyDescent="0.25">
      <c r="B918" s="5"/>
      <c r="C918" s="5"/>
      <c r="D918" s="5"/>
      <c r="E918" s="5"/>
      <c r="F918" s="5"/>
      <c r="G918" s="5"/>
      <c r="H918" s="189" t="s">
        <v>745</v>
      </c>
      <c r="I918" s="189"/>
      <c r="J918" s="189"/>
      <c r="K918" s="189"/>
      <c r="L918" s="189"/>
      <c r="M918" s="189"/>
      <c r="N918" s="189"/>
      <c r="O918" s="189"/>
      <c r="P918" s="189"/>
      <c r="Q918" s="189"/>
      <c r="R918" s="189"/>
      <c r="S918" s="190" t="s">
        <v>863</v>
      </c>
      <c r="T918" s="190"/>
      <c r="U918" s="190"/>
      <c r="V918" s="4" t="s">
        <v>718</v>
      </c>
      <c r="W918" s="190" t="s">
        <v>746</v>
      </c>
      <c r="X918" s="190"/>
      <c r="Y918" s="190"/>
      <c r="Z918" s="190"/>
      <c r="AA918" s="191">
        <v>200070</v>
      </c>
      <c r="AB918" s="191"/>
      <c r="AC918" s="191"/>
      <c r="AD918" s="191">
        <v>200070</v>
      </c>
      <c r="AE918" s="191"/>
      <c r="AF918" s="192">
        <v>100</v>
      </c>
      <c r="AG918" s="192"/>
      <c r="AH918" s="192"/>
    </row>
    <row r="919" spans="2:34" ht="23.25" customHeight="1" x14ac:dyDescent="0.25">
      <c r="B919" s="5"/>
      <c r="C919" s="5"/>
      <c r="D919" s="5"/>
      <c r="E919" s="5"/>
      <c r="F919" s="5"/>
      <c r="G919" s="5"/>
      <c r="H919" s="5"/>
      <c r="I919" s="189" t="s">
        <v>149</v>
      </c>
      <c r="J919" s="189"/>
      <c r="K919" s="189"/>
      <c r="L919" s="189"/>
      <c r="M919" s="189"/>
      <c r="N919" s="189"/>
      <c r="O919" s="189"/>
      <c r="P919" s="189"/>
      <c r="Q919" s="189"/>
      <c r="R919" s="189"/>
      <c r="S919" s="190" t="s">
        <v>863</v>
      </c>
      <c r="T919" s="190"/>
      <c r="U919" s="190"/>
      <c r="V919" s="4" t="s">
        <v>718</v>
      </c>
      <c r="W919" s="190" t="s">
        <v>746</v>
      </c>
      <c r="X919" s="190"/>
      <c r="Y919" s="190" t="s">
        <v>150</v>
      </c>
      <c r="Z919" s="190"/>
      <c r="AA919" s="191">
        <v>200070</v>
      </c>
      <c r="AB919" s="191"/>
      <c r="AC919" s="191"/>
      <c r="AD919" s="191">
        <v>200070</v>
      </c>
      <c r="AE919" s="191"/>
      <c r="AF919" s="192">
        <v>100</v>
      </c>
      <c r="AG919" s="192"/>
      <c r="AH919" s="192"/>
    </row>
    <row r="920" spans="2:34" ht="15" customHeight="1" x14ac:dyDescent="0.25">
      <c r="B920" s="5"/>
      <c r="C920" s="5"/>
      <c r="D920" s="5"/>
      <c r="E920" s="5"/>
      <c r="F920" s="5"/>
      <c r="G920" s="5"/>
      <c r="H920" s="5"/>
      <c r="I920" s="6"/>
      <c r="J920" s="189" t="s">
        <v>151</v>
      </c>
      <c r="K920" s="189"/>
      <c r="L920" s="189"/>
      <c r="M920" s="189"/>
      <c r="N920" s="189"/>
      <c r="O920" s="189"/>
      <c r="P920" s="189"/>
      <c r="Q920" s="189"/>
      <c r="R920" s="189"/>
      <c r="S920" s="190" t="s">
        <v>863</v>
      </c>
      <c r="T920" s="190"/>
      <c r="U920" s="190"/>
      <c r="V920" s="4" t="s">
        <v>718</v>
      </c>
      <c r="W920" s="190" t="s">
        <v>746</v>
      </c>
      <c r="X920" s="190"/>
      <c r="Y920" s="190" t="s">
        <v>152</v>
      </c>
      <c r="Z920" s="190"/>
      <c r="AA920" s="191">
        <v>200070</v>
      </c>
      <c r="AB920" s="191"/>
      <c r="AC920" s="191"/>
      <c r="AD920" s="191">
        <v>200070</v>
      </c>
      <c r="AE920" s="191"/>
      <c r="AF920" s="192">
        <v>100</v>
      </c>
      <c r="AG920" s="192"/>
      <c r="AH920" s="192"/>
    </row>
    <row r="921" spans="2:34" ht="34.5" customHeight="1" x14ac:dyDescent="0.25">
      <c r="B921" s="5"/>
      <c r="C921" s="5"/>
      <c r="D921" s="5"/>
      <c r="E921" s="6"/>
      <c r="F921" s="189" t="s">
        <v>747</v>
      </c>
      <c r="G921" s="189"/>
      <c r="H921" s="189"/>
      <c r="I921" s="189"/>
      <c r="J921" s="189"/>
      <c r="K921" s="189"/>
      <c r="L921" s="189"/>
      <c r="M921" s="189"/>
      <c r="N921" s="189"/>
      <c r="O921" s="189"/>
      <c r="P921" s="189"/>
      <c r="Q921" s="189"/>
      <c r="R921" s="189"/>
      <c r="S921" s="190" t="s">
        <v>863</v>
      </c>
      <c r="T921" s="190"/>
      <c r="U921" s="190"/>
      <c r="V921" s="4" t="s">
        <v>718</v>
      </c>
      <c r="W921" s="190" t="s">
        <v>748</v>
      </c>
      <c r="X921" s="190"/>
      <c r="Y921" s="190"/>
      <c r="Z921" s="190"/>
      <c r="AA921" s="191">
        <v>76627450</v>
      </c>
      <c r="AB921" s="191"/>
      <c r="AC921" s="191"/>
      <c r="AD921" s="191">
        <v>75818456.090000004</v>
      </c>
      <c r="AE921" s="191"/>
      <c r="AF921" s="192">
        <v>98.944250513360416</v>
      </c>
      <c r="AG921" s="192"/>
      <c r="AH921" s="192"/>
    </row>
    <row r="922" spans="2:34" ht="15" customHeight="1" x14ac:dyDescent="0.25">
      <c r="B922" s="5"/>
      <c r="C922" s="5"/>
      <c r="D922" s="5"/>
      <c r="E922" s="6"/>
      <c r="F922" s="6"/>
      <c r="G922" s="6"/>
      <c r="H922" s="189" t="s">
        <v>749</v>
      </c>
      <c r="I922" s="189"/>
      <c r="J922" s="189"/>
      <c r="K922" s="189"/>
      <c r="L922" s="189"/>
      <c r="M922" s="189"/>
      <c r="N922" s="189"/>
      <c r="O922" s="189"/>
      <c r="P922" s="189"/>
      <c r="Q922" s="189"/>
      <c r="R922" s="189"/>
      <c r="S922" s="190" t="s">
        <v>863</v>
      </c>
      <c r="T922" s="190"/>
      <c r="U922" s="190"/>
      <c r="V922" s="4" t="s">
        <v>718</v>
      </c>
      <c r="W922" s="190" t="s">
        <v>750</v>
      </c>
      <c r="X922" s="190"/>
      <c r="Y922" s="190"/>
      <c r="Z922" s="190"/>
      <c r="AA922" s="191">
        <v>76627450</v>
      </c>
      <c r="AB922" s="191"/>
      <c r="AC922" s="191"/>
      <c r="AD922" s="191">
        <v>75818456.090000004</v>
      </c>
      <c r="AE922" s="191"/>
      <c r="AF922" s="192">
        <v>98.944250513360416</v>
      </c>
      <c r="AG922" s="192"/>
      <c r="AH922" s="192"/>
    </row>
    <row r="923" spans="2:34" ht="34.5" customHeight="1" x14ac:dyDescent="0.25">
      <c r="B923" s="5"/>
      <c r="C923" s="5"/>
      <c r="D923" s="5"/>
      <c r="E923" s="5"/>
      <c r="F923" s="5"/>
      <c r="G923" s="5"/>
      <c r="H923" s="189" t="s">
        <v>751</v>
      </c>
      <c r="I923" s="189"/>
      <c r="J923" s="189"/>
      <c r="K923" s="189"/>
      <c r="L923" s="189"/>
      <c r="M923" s="189"/>
      <c r="N923" s="189"/>
      <c r="O923" s="189"/>
      <c r="P923" s="189"/>
      <c r="Q923" s="189"/>
      <c r="R923" s="189"/>
      <c r="S923" s="190" t="s">
        <v>863</v>
      </c>
      <c r="T923" s="190"/>
      <c r="U923" s="190"/>
      <c r="V923" s="4" t="s">
        <v>718</v>
      </c>
      <c r="W923" s="190" t="s">
        <v>752</v>
      </c>
      <c r="X923" s="190"/>
      <c r="Y923" s="190"/>
      <c r="Z923" s="190"/>
      <c r="AA923" s="191">
        <v>76627450</v>
      </c>
      <c r="AB923" s="191"/>
      <c r="AC923" s="191"/>
      <c r="AD923" s="191">
        <v>75818456.090000004</v>
      </c>
      <c r="AE923" s="191"/>
      <c r="AF923" s="192">
        <v>98.944250513360416</v>
      </c>
      <c r="AG923" s="192"/>
      <c r="AH923" s="192"/>
    </row>
    <row r="924" spans="2:34" ht="23.25" customHeight="1" x14ac:dyDescent="0.25">
      <c r="B924" s="5"/>
      <c r="C924" s="5"/>
      <c r="D924" s="5"/>
      <c r="E924" s="5"/>
      <c r="F924" s="5"/>
      <c r="G924" s="5"/>
      <c r="H924" s="5"/>
      <c r="I924" s="189" t="s">
        <v>149</v>
      </c>
      <c r="J924" s="189"/>
      <c r="K924" s="189"/>
      <c r="L924" s="189"/>
      <c r="M924" s="189"/>
      <c r="N924" s="189"/>
      <c r="O924" s="189"/>
      <c r="P924" s="189"/>
      <c r="Q924" s="189"/>
      <c r="R924" s="189"/>
      <c r="S924" s="190" t="s">
        <v>863</v>
      </c>
      <c r="T924" s="190"/>
      <c r="U924" s="190"/>
      <c r="V924" s="4" t="s">
        <v>718</v>
      </c>
      <c r="W924" s="190" t="s">
        <v>752</v>
      </c>
      <c r="X924" s="190"/>
      <c r="Y924" s="190" t="s">
        <v>150</v>
      </c>
      <c r="Z924" s="190"/>
      <c r="AA924" s="191">
        <v>76627450</v>
      </c>
      <c r="AB924" s="191"/>
      <c r="AC924" s="191"/>
      <c r="AD924" s="191">
        <v>75818456.090000004</v>
      </c>
      <c r="AE924" s="191"/>
      <c r="AF924" s="192">
        <v>98.944250513360416</v>
      </c>
      <c r="AG924" s="192"/>
      <c r="AH924" s="192"/>
    </row>
    <row r="925" spans="2:34" ht="15" customHeight="1" x14ac:dyDescent="0.25">
      <c r="B925" s="5"/>
      <c r="C925" s="5"/>
      <c r="D925" s="5"/>
      <c r="E925" s="5"/>
      <c r="F925" s="5"/>
      <c r="G925" s="5"/>
      <c r="H925" s="5"/>
      <c r="I925" s="6"/>
      <c r="J925" s="189" t="s">
        <v>151</v>
      </c>
      <c r="K925" s="189"/>
      <c r="L925" s="189"/>
      <c r="M925" s="189"/>
      <c r="N925" s="189"/>
      <c r="O925" s="189"/>
      <c r="P925" s="189"/>
      <c r="Q925" s="189"/>
      <c r="R925" s="189"/>
      <c r="S925" s="190" t="s">
        <v>863</v>
      </c>
      <c r="T925" s="190"/>
      <c r="U925" s="190"/>
      <c r="V925" s="4" t="s">
        <v>718</v>
      </c>
      <c r="W925" s="190" t="s">
        <v>752</v>
      </c>
      <c r="X925" s="190"/>
      <c r="Y925" s="190" t="s">
        <v>152</v>
      </c>
      <c r="Z925" s="190"/>
      <c r="AA925" s="191">
        <v>76627450</v>
      </c>
      <c r="AB925" s="191"/>
      <c r="AC925" s="191"/>
      <c r="AD925" s="191">
        <v>75818456.090000004</v>
      </c>
      <c r="AE925" s="191"/>
      <c r="AF925" s="192">
        <v>98.944250513360416</v>
      </c>
      <c r="AG925" s="192"/>
      <c r="AH925" s="192"/>
    </row>
    <row r="926" spans="2:34" ht="15" customHeight="1" x14ac:dyDescent="0.25">
      <c r="B926" s="5"/>
      <c r="C926" s="5"/>
      <c r="D926" s="5"/>
      <c r="E926" s="6"/>
      <c r="F926" s="189" t="s">
        <v>11</v>
      </c>
      <c r="G926" s="189"/>
      <c r="H926" s="189"/>
      <c r="I926" s="189"/>
      <c r="J926" s="189"/>
      <c r="K926" s="189"/>
      <c r="L926" s="189"/>
      <c r="M926" s="189"/>
      <c r="N926" s="189"/>
      <c r="O926" s="189"/>
      <c r="P926" s="189"/>
      <c r="Q926" s="189"/>
      <c r="R926" s="189"/>
      <c r="S926" s="190" t="s">
        <v>863</v>
      </c>
      <c r="T926" s="190"/>
      <c r="U926" s="190"/>
      <c r="V926" s="4" t="s">
        <v>718</v>
      </c>
      <c r="W926" s="190" t="s">
        <v>753</v>
      </c>
      <c r="X926" s="190"/>
      <c r="Y926" s="190"/>
      <c r="Z926" s="190"/>
      <c r="AA926" s="191">
        <v>1040000</v>
      </c>
      <c r="AB926" s="191"/>
      <c r="AC926" s="191"/>
      <c r="AD926" s="191">
        <v>923862</v>
      </c>
      <c r="AE926" s="191"/>
      <c r="AF926" s="192">
        <v>88.832884615384614</v>
      </c>
      <c r="AG926" s="192"/>
      <c r="AH926" s="192"/>
    </row>
    <row r="927" spans="2:34" ht="23.25" customHeight="1" x14ac:dyDescent="0.25">
      <c r="B927" s="5"/>
      <c r="C927" s="5"/>
      <c r="D927" s="5"/>
      <c r="E927" s="6"/>
      <c r="F927" s="6"/>
      <c r="G927" s="6"/>
      <c r="H927" s="189" t="s">
        <v>13</v>
      </c>
      <c r="I927" s="189"/>
      <c r="J927" s="189"/>
      <c r="K927" s="189"/>
      <c r="L927" s="189"/>
      <c r="M927" s="189"/>
      <c r="N927" s="189"/>
      <c r="O927" s="189"/>
      <c r="P927" s="189"/>
      <c r="Q927" s="189"/>
      <c r="R927" s="189"/>
      <c r="S927" s="190" t="s">
        <v>863</v>
      </c>
      <c r="T927" s="190"/>
      <c r="U927" s="190"/>
      <c r="V927" s="4" t="s">
        <v>718</v>
      </c>
      <c r="W927" s="190" t="s">
        <v>754</v>
      </c>
      <c r="X927" s="190"/>
      <c r="Y927" s="190"/>
      <c r="Z927" s="190"/>
      <c r="AA927" s="191">
        <v>1040000</v>
      </c>
      <c r="AB927" s="191"/>
      <c r="AC927" s="191"/>
      <c r="AD927" s="191">
        <v>923862</v>
      </c>
      <c r="AE927" s="191"/>
      <c r="AF927" s="192">
        <v>88.832884615384614</v>
      </c>
      <c r="AG927" s="192"/>
      <c r="AH927" s="192"/>
    </row>
    <row r="928" spans="2:34" ht="15" customHeight="1" x14ac:dyDescent="0.25">
      <c r="B928" s="5"/>
      <c r="C928" s="5"/>
      <c r="D928" s="5"/>
      <c r="E928" s="5"/>
      <c r="F928" s="5"/>
      <c r="G928" s="5"/>
      <c r="H928" s="189" t="s">
        <v>755</v>
      </c>
      <c r="I928" s="189"/>
      <c r="J928" s="189"/>
      <c r="K928" s="189"/>
      <c r="L928" s="189"/>
      <c r="M928" s="189"/>
      <c r="N928" s="189"/>
      <c r="O928" s="189"/>
      <c r="P928" s="189"/>
      <c r="Q928" s="189"/>
      <c r="R928" s="189"/>
      <c r="S928" s="190" t="s">
        <v>863</v>
      </c>
      <c r="T928" s="190"/>
      <c r="U928" s="190"/>
      <c r="V928" s="4" t="s">
        <v>718</v>
      </c>
      <c r="W928" s="190" t="s">
        <v>756</v>
      </c>
      <c r="X928" s="190"/>
      <c r="Y928" s="190"/>
      <c r="Z928" s="190"/>
      <c r="AA928" s="191">
        <v>1040000</v>
      </c>
      <c r="AB928" s="191"/>
      <c r="AC928" s="191"/>
      <c r="AD928" s="191">
        <v>923862</v>
      </c>
      <c r="AE928" s="191"/>
      <c r="AF928" s="192">
        <v>88.832884615384614</v>
      </c>
      <c r="AG928" s="192"/>
      <c r="AH928" s="192"/>
    </row>
    <row r="929" spans="2:34" ht="23.25" customHeight="1" x14ac:dyDescent="0.25">
      <c r="B929" s="5"/>
      <c r="C929" s="5"/>
      <c r="D929" s="5"/>
      <c r="E929" s="5"/>
      <c r="F929" s="5"/>
      <c r="G929" s="5"/>
      <c r="H929" s="5"/>
      <c r="I929" s="189" t="s">
        <v>149</v>
      </c>
      <c r="J929" s="189"/>
      <c r="K929" s="189"/>
      <c r="L929" s="189"/>
      <c r="M929" s="189"/>
      <c r="N929" s="189"/>
      <c r="O929" s="189"/>
      <c r="P929" s="189"/>
      <c r="Q929" s="189"/>
      <c r="R929" s="189"/>
      <c r="S929" s="190" t="s">
        <v>863</v>
      </c>
      <c r="T929" s="190"/>
      <c r="U929" s="190"/>
      <c r="V929" s="4" t="s">
        <v>718</v>
      </c>
      <c r="W929" s="190" t="s">
        <v>756</v>
      </c>
      <c r="X929" s="190"/>
      <c r="Y929" s="190" t="s">
        <v>150</v>
      </c>
      <c r="Z929" s="190"/>
      <c r="AA929" s="191">
        <v>1040000</v>
      </c>
      <c r="AB929" s="191"/>
      <c r="AC929" s="191"/>
      <c r="AD929" s="191">
        <v>923862</v>
      </c>
      <c r="AE929" s="191"/>
      <c r="AF929" s="192">
        <v>88.832884615384614</v>
      </c>
      <c r="AG929" s="192"/>
      <c r="AH929" s="192"/>
    </row>
    <row r="930" spans="2:34" ht="15" customHeight="1" x14ac:dyDescent="0.25">
      <c r="B930" s="5"/>
      <c r="C930" s="5"/>
      <c r="D930" s="5"/>
      <c r="E930" s="5"/>
      <c r="F930" s="5"/>
      <c r="G930" s="5"/>
      <c r="H930" s="5"/>
      <c r="I930" s="6"/>
      <c r="J930" s="189" t="s">
        <v>151</v>
      </c>
      <c r="K930" s="189"/>
      <c r="L930" s="189"/>
      <c r="M930" s="189"/>
      <c r="N930" s="189"/>
      <c r="O930" s="189"/>
      <c r="P930" s="189"/>
      <c r="Q930" s="189"/>
      <c r="R930" s="189"/>
      <c r="S930" s="190" t="s">
        <v>863</v>
      </c>
      <c r="T930" s="190"/>
      <c r="U930" s="190"/>
      <c r="V930" s="4" t="s">
        <v>718</v>
      </c>
      <c r="W930" s="190" t="s">
        <v>756</v>
      </c>
      <c r="X930" s="190"/>
      <c r="Y930" s="190" t="s">
        <v>152</v>
      </c>
      <c r="Z930" s="190"/>
      <c r="AA930" s="191">
        <v>1040000</v>
      </c>
      <c r="AB930" s="191"/>
      <c r="AC930" s="191"/>
      <c r="AD930" s="191">
        <v>923862</v>
      </c>
      <c r="AE930" s="191"/>
      <c r="AF930" s="192">
        <v>88.832884615384614</v>
      </c>
      <c r="AG930" s="192"/>
      <c r="AH930" s="192"/>
    </row>
    <row r="931" spans="2:34" ht="15" customHeight="1" x14ac:dyDescent="0.25">
      <c r="B931" s="5"/>
      <c r="C931" s="5"/>
      <c r="D931" s="5"/>
      <c r="E931" s="6"/>
      <c r="F931" s="189" t="s">
        <v>757</v>
      </c>
      <c r="G931" s="189"/>
      <c r="H931" s="189"/>
      <c r="I931" s="189"/>
      <c r="J931" s="189"/>
      <c r="K931" s="189"/>
      <c r="L931" s="189"/>
      <c r="M931" s="189"/>
      <c r="N931" s="189"/>
      <c r="O931" s="189"/>
      <c r="P931" s="189"/>
      <c r="Q931" s="189"/>
      <c r="R931" s="189"/>
      <c r="S931" s="190" t="s">
        <v>863</v>
      </c>
      <c r="T931" s="190"/>
      <c r="U931" s="190"/>
      <c r="V931" s="4" t="s">
        <v>718</v>
      </c>
      <c r="W931" s="190" t="s">
        <v>758</v>
      </c>
      <c r="X931" s="190"/>
      <c r="Y931" s="190"/>
      <c r="Z931" s="190"/>
      <c r="AA931" s="191">
        <v>13000000</v>
      </c>
      <c r="AB931" s="191"/>
      <c r="AC931" s="191"/>
      <c r="AD931" s="191">
        <v>12997970</v>
      </c>
      <c r="AE931" s="191"/>
      <c r="AF931" s="192">
        <v>99.984384615384613</v>
      </c>
      <c r="AG931" s="192"/>
      <c r="AH931" s="192"/>
    </row>
    <row r="932" spans="2:34" ht="23.25" customHeight="1" x14ac:dyDescent="0.25">
      <c r="B932" s="5"/>
      <c r="C932" s="5"/>
      <c r="D932" s="5"/>
      <c r="E932" s="6"/>
      <c r="F932" s="6"/>
      <c r="G932" s="6"/>
      <c r="H932" s="189" t="s">
        <v>759</v>
      </c>
      <c r="I932" s="189"/>
      <c r="J932" s="189"/>
      <c r="K932" s="189"/>
      <c r="L932" s="189"/>
      <c r="M932" s="189"/>
      <c r="N932" s="189"/>
      <c r="O932" s="189"/>
      <c r="P932" s="189"/>
      <c r="Q932" s="189"/>
      <c r="R932" s="189"/>
      <c r="S932" s="190" t="s">
        <v>863</v>
      </c>
      <c r="T932" s="190"/>
      <c r="U932" s="190"/>
      <c r="V932" s="4" t="s">
        <v>718</v>
      </c>
      <c r="W932" s="190" t="s">
        <v>760</v>
      </c>
      <c r="X932" s="190"/>
      <c r="Y932" s="190"/>
      <c r="Z932" s="190"/>
      <c r="AA932" s="191">
        <v>13000000</v>
      </c>
      <c r="AB932" s="191"/>
      <c r="AC932" s="191"/>
      <c r="AD932" s="191">
        <v>12997970</v>
      </c>
      <c r="AE932" s="191"/>
      <c r="AF932" s="192">
        <v>99.984384615384613</v>
      </c>
      <c r="AG932" s="192"/>
      <c r="AH932" s="192"/>
    </row>
    <row r="933" spans="2:34" ht="15" customHeight="1" x14ac:dyDescent="0.25">
      <c r="B933" s="5"/>
      <c r="C933" s="5"/>
      <c r="D933" s="5"/>
      <c r="E933" s="5"/>
      <c r="F933" s="5"/>
      <c r="G933" s="5"/>
      <c r="H933" s="189" t="s">
        <v>761</v>
      </c>
      <c r="I933" s="189"/>
      <c r="J933" s="189"/>
      <c r="K933" s="189"/>
      <c r="L933" s="189"/>
      <c r="M933" s="189"/>
      <c r="N933" s="189"/>
      <c r="O933" s="189"/>
      <c r="P933" s="189"/>
      <c r="Q933" s="189"/>
      <c r="R933" s="189"/>
      <c r="S933" s="190" t="s">
        <v>863</v>
      </c>
      <c r="T933" s="190"/>
      <c r="U933" s="190"/>
      <c r="V933" s="4" t="s">
        <v>718</v>
      </c>
      <c r="W933" s="190" t="s">
        <v>762</v>
      </c>
      <c r="X933" s="190"/>
      <c r="Y933" s="190"/>
      <c r="Z933" s="190"/>
      <c r="AA933" s="191">
        <v>4000000</v>
      </c>
      <c r="AB933" s="191"/>
      <c r="AC933" s="191"/>
      <c r="AD933" s="191">
        <v>3997970</v>
      </c>
      <c r="AE933" s="191"/>
      <c r="AF933" s="192">
        <v>99.949250000000006</v>
      </c>
      <c r="AG933" s="192"/>
      <c r="AH933" s="192"/>
    </row>
    <row r="934" spans="2:34" ht="23.25" customHeight="1" x14ac:dyDescent="0.25">
      <c r="B934" s="5"/>
      <c r="C934" s="5"/>
      <c r="D934" s="5"/>
      <c r="E934" s="5"/>
      <c r="F934" s="5"/>
      <c r="G934" s="5"/>
      <c r="H934" s="5"/>
      <c r="I934" s="189" t="s">
        <v>149</v>
      </c>
      <c r="J934" s="189"/>
      <c r="K934" s="189"/>
      <c r="L934" s="189"/>
      <c r="M934" s="189"/>
      <c r="N934" s="189"/>
      <c r="O934" s="189"/>
      <c r="P934" s="189"/>
      <c r="Q934" s="189"/>
      <c r="R934" s="189"/>
      <c r="S934" s="190" t="s">
        <v>863</v>
      </c>
      <c r="T934" s="190"/>
      <c r="U934" s="190"/>
      <c r="V934" s="4" t="s">
        <v>718</v>
      </c>
      <c r="W934" s="190" t="s">
        <v>762</v>
      </c>
      <c r="X934" s="190"/>
      <c r="Y934" s="190" t="s">
        <v>150</v>
      </c>
      <c r="Z934" s="190"/>
      <c r="AA934" s="191">
        <v>4000000</v>
      </c>
      <c r="AB934" s="191"/>
      <c r="AC934" s="191"/>
      <c r="AD934" s="191">
        <v>3997970</v>
      </c>
      <c r="AE934" s="191"/>
      <c r="AF934" s="192">
        <v>99.949250000000006</v>
      </c>
      <c r="AG934" s="192"/>
      <c r="AH934" s="192"/>
    </row>
    <row r="935" spans="2:34" ht="15" customHeight="1" x14ac:dyDescent="0.25">
      <c r="B935" s="5"/>
      <c r="C935" s="5"/>
      <c r="D935" s="5"/>
      <c r="E935" s="5"/>
      <c r="F935" s="5"/>
      <c r="G935" s="5"/>
      <c r="H935" s="5"/>
      <c r="I935" s="6"/>
      <c r="J935" s="189" t="s">
        <v>151</v>
      </c>
      <c r="K935" s="189"/>
      <c r="L935" s="189"/>
      <c r="M935" s="189"/>
      <c r="N935" s="189"/>
      <c r="O935" s="189"/>
      <c r="P935" s="189"/>
      <c r="Q935" s="189"/>
      <c r="R935" s="189"/>
      <c r="S935" s="190" t="s">
        <v>863</v>
      </c>
      <c r="T935" s="190"/>
      <c r="U935" s="190"/>
      <c r="V935" s="4" t="s">
        <v>718</v>
      </c>
      <c r="W935" s="190" t="s">
        <v>762</v>
      </c>
      <c r="X935" s="190"/>
      <c r="Y935" s="190" t="s">
        <v>152</v>
      </c>
      <c r="Z935" s="190"/>
      <c r="AA935" s="191">
        <v>4000000</v>
      </c>
      <c r="AB935" s="191"/>
      <c r="AC935" s="191"/>
      <c r="AD935" s="191">
        <v>3997970</v>
      </c>
      <c r="AE935" s="191"/>
      <c r="AF935" s="192">
        <v>99.949250000000006</v>
      </c>
      <c r="AG935" s="192"/>
      <c r="AH935" s="192"/>
    </row>
    <row r="936" spans="2:34" ht="23.25" customHeight="1" x14ac:dyDescent="0.25">
      <c r="B936" s="5"/>
      <c r="C936" s="5"/>
      <c r="D936" s="5"/>
      <c r="E936" s="5"/>
      <c r="F936" s="5"/>
      <c r="G936" s="5"/>
      <c r="H936" s="189" t="s">
        <v>763</v>
      </c>
      <c r="I936" s="189"/>
      <c r="J936" s="189"/>
      <c r="K936" s="189"/>
      <c r="L936" s="189"/>
      <c r="M936" s="189"/>
      <c r="N936" s="189"/>
      <c r="O936" s="189"/>
      <c r="P936" s="189"/>
      <c r="Q936" s="189"/>
      <c r="R936" s="189"/>
      <c r="S936" s="190" t="s">
        <v>863</v>
      </c>
      <c r="T936" s="190"/>
      <c r="U936" s="190"/>
      <c r="V936" s="4" t="s">
        <v>718</v>
      </c>
      <c r="W936" s="190" t="s">
        <v>764</v>
      </c>
      <c r="X936" s="190"/>
      <c r="Y936" s="190"/>
      <c r="Z936" s="190"/>
      <c r="AA936" s="191">
        <v>9000000</v>
      </c>
      <c r="AB936" s="191"/>
      <c r="AC936" s="191"/>
      <c r="AD936" s="191">
        <v>9000000</v>
      </c>
      <c r="AE936" s="191"/>
      <c r="AF936" s="192">
        <v>100</v>
      </c>
      <c r="AG936" s="192"/>
      <c r="AH936" s="192"/>
    </row>
    <row r="937" spans="2:34" ht="23.25" customHeight="1" x14ac:dyDescent="0.25">
      <c r="B937" s="5"/>
      <c r="C937" s="5"/>
      <c r="D937" s="5"/>
      <c r="E937" s="5"/>
      <c r="F937" s="5"/>
      <c r="G937" s="5"/>
      <c r="H937" s="5"/>
      <c r="I937" s="189" t="s">
        <v>149</v>
      </c>
      <c r="J937" s="189"/>
      <c r="K937" s="189"/>
      <c r="L937" s="189"/>
      <c r="M937" s="189"/>
      <c r="N937" s="189"/>
      <c r="O937" s="189"/>
      <c r="P937" s="189"/>
      <c r="Q937" s="189"/>
      <c r="R937" s="189"/>
      <c r="S937" s="190" t="s">
        <v>863</v>
      </c>
      <c r="T937" s="190"/>
      <c r="U937" s="190"/>
      <c r="V937" s="4" t="s">
        <v>718</v>
      </c>
      <c r="W937" s="190" t="s">
        <v>764</v>
      </c>
      <c r="X937" s="190"/>
      <c r="Y937" s="190" t="s">
        <v>150</v>
      </c>
      <c r="Z937" s="190"/>
      <c r="AA937" s="191">
        <v>9000000</v>
      </c>
      <c r="AB937" s="191"/>
      <c r="AC937" s="191"/>
      <c r="AD937" s="191">
        <v>9000000</v>
      </c>
      <c r="AE937" s="191"/>
      <c r="AF937" s="192">
        <v>100</v>
      </c>
      <c r="AG937" s="192"/>
      <c r="AH937" s="192"/>
    </row>
    <row r="938" spans="2:34" ht="15" customHeight="1" x14ac:dyDescent="0.25">
      <c r="B938" s="5"/>
      <c r="C938" s="5"/>
      <c r="D938" s="5"/>
      <c r="E938" s="5"/>
      <c r="F938" s="5"/>
      <c r="G938" s="5"/>
      <c r="H938" s="5"/>
      <c r="I938" s="6"/>
      <c r="J938" s="189" t="s">
        <v>151</v>
      </c>
      <c r="K938" s="189"/>
      <c r="L938" s="189"/>
      <c r="M938" s="189"/>
      <c r="N938" s="189"/>
      <c r="O938" s="189"/>
      <c r="P938" s="189"/>
      <c r="Q938" s="189"/>
      <c r="R938" s="189"/>
      <c r="S938" s="190" t="s">
        <v>863</v>
      </c>
      <c r="T938" s="190"/>
      <c r="U938" s="190"/>
      <c r="V938" s="4" t="s">
        <v>718</v>
      </c>
      <c r="W938" s="190" t="s">
        <v>764</v>
      </c>
      <c r="X938" s="190"/>
      <c r="Y938" s="190" t="s">
        <v>152</v>
      </c>
      <c r="Z938" s="190"/>
      <c r="AA938" s="191">
        <v>9000000</v>
      </c>
      <c r="AB938" s="191"/>
      <c r="AC938" s="191"/>
      <c r="AD938" s="191">
        <v>9000000</v>
      </c>
      <c r="AE938" s="191"/>
      <c r="AF938" s="192">
        <v>100</v>
      </c>
      <c r="AG938" s="192"/>
      <c r="AH938" s="192"/>
    </row>
    <row r="939" spans="2:34" ht="15" customHeight="1" x14ac:dyDescent="0.25">
      <c r="B939" s="5"/>
      <c r="C939" s="5"/>
      <c r="D939" s="5"/>
      <c r="E939" s="6"/>
      <c r="F939" s="189" t="s">
        <v>55</v>
      </c>
      <c r="G939" s="189"/>
      <c r="H939" s="189"/>
      <c r="I939" s="189"/>
      <c r="J939" s="189"/>
      <c r="K939" s="189"/>
      <c r="L939" s="189"/>
      <c r="M939" s="189"/>
      <c r="N939" s="189"/>
      <c r="O939" s="189"/>
      <c r="P939" s="189"/>
      <c r="Q939" s="189"/>
      <c r="R939" s="189"/>
      <c r="S939" s="190" t="s">
        <v>863</v>
      </c>
      <c r="T939" s="190"/>
      <c r="U939" s="190"/>
      <c r="V939" s="4" t="s">
        <v>718</v>
      </c>
      <c r="W939" s="190" t="s">
        <v>56</v>
      </c>
      <c r="X939" s="190"/>
      <c r="Y939" s="190"/>
      <c r="Z939" s="190"/>
      <c r="AA939" s="191">
        <v>6452887</v>
      </c>
      <c r="AB939" s="191"/>
      <c r="AC939" s="191"/>
      <c r="AD939" s="191">
        <v>6437673</v>
      </c>
      <c r="AE939" s="191"/>
      <c r="AF939" s="192">
        <v>99.76422956112512</v>
      </c>
      <c r="AG939" s="192"/>
      <c r="AH939" s="192"/>
    </row>
    <row r="940" spans="2:34" ht="15" customHeight="1" x14ac:dyDescent="0.25">
      <c r="B940" s="5"/>
      <c r="C940" s="5"/>
      <c r="D940" s="5"/>
      <c r="E940" s="6"/>
      <c r="F940" s="189" t="s">
        <v>139</v>
      </c>
      <c r="G940" s="189"/>
      <c r="H940" s="189"/>
      <c r="I940" s="189"/>
      <c r="J940" s="189"/>
      <c r="K940" s="189"/>
      <c r="L940" s="189"/>
      <c r="M940" s="189"/>
      <c r="N940" s="189"/>
      <c r="O940" s="189"/>
      <c r="P940" s="189"/>
      <c r="Q940" s="189"/>
      <c r="R940" s="189"/>
      <c r="S940" s="190" t="s">
        <v>863</v>
      </c>
      <c r="T940" s="190"/>
      <c r="U940" s="190"/>
      <c r="V940" s="4" t="s">
        <v>718</v>
      </c>
      <c r="W940" s="190" t="s">
        <v>140</v>
      </c>
      <c r="X940" s="190"/>
      <c r="Y940" s="190"/>
      <c r="Z940" s="190"/>
      <c r="AA940" s="191">
        <v>66487</v>
      </c>
      <c r="AB940" s="191"/>
      <c r="AC940" s="191"/>
      <c r="AD940" s="191">
        <v>51273</v>
      </c>
      <c r="AE940" s="191"/>
      <c r="AF940" s="192">
        <v>77.117331207604494</v>
      </c>
      <c r="AG940" s="192"/>
      <c r="AH940" s="192"/>
    </row>
    <row r="941" spans="2:34" ht="34.5" customHeight="1" x14ac:dyDescent="0.25">
      <c r="B941" s="5"/>
      <c r="C941" s="5"/>
      <c r="D941" s="5"/>
      <c r="E941" s="6"/>
      <c r="F941" s="6"/>
      <c r="G941" s="6"/>
      <c r="H941" s="189" t="s">
        <v>141</v>
      </c>
      <c r="I941" s="189"/>
      <c r="J941" s="189"/>
      <c r="K941" s="189"/>
      <c r="L941" s="189"/>
      <c r="M941" s="189"/>
      <c r="N941" s="189"/>
      <c r="O941" s="189"/>
      <c r="P941" s="189"/>
      <c r="Q941" s="189"/>
      <c r="R941" s="189"/>
      <c r="S941" s="190" t="s">
        <v>863</v>
      </c>
      <c r="T941" s="190"/>
      <c r="U941" s="190"/>
      <c r="V941" s="4" t="s">
        <v>718</v>
      </c>
      <c r="W941" s="190" t="s">
        <v>142</v>
      </c>
      <c r="X941" s="190"/>
      <c r="Y941" s="190"/>
      <c r="Z941" s="190"/>
      <c r="AA941" s="191">
        <v>66487</v>
      </c>
      <c r="AB941" s="191"/>
      <c r="AC941" s="191"/>
      <c r="AD941" s="191">
        <v>51273</v>
      </c>
      <c r="AE941" s="191"/>
      <c r="AF941" s="192">
        <v>77.117331207604494</v>
      </c>
      <c r="AG941" s="192"/>
      <c r="AH941" s="192"/>
    </row>
    <row r="942" spans="2:34" ht="23.25" customHeight="1" x14ac:dyDescent="0.25">
      <c r="B942" s="5"/>
      <c r="C942" s="5"/>
      <c r="D942" s="5"/>
      <c r="E942" s="5"/>
      <c r="F942" s="5"/>
      <c r="G942" s="5"/>
      <c r="H942" s="189" t="s">
        <v>143</v>
      </c>
      <c r="I942" s="189"/>
      <c r="J942" s="189"/>
      <c r="K942" s="189"/>
      <c r="L942" s="189"/>
      <c r="M942" s="189"/>
      <c r="N942" s="189"/>
      <c r="O942" s="189"/>
      <c r="P942" s="189"/>
      <c r="Q942" s="189"/>
      <c r="R942" s="189"/>
      <c r="S942" s="190" t="s">
        <v>863</v>
      </c>
      <c r="T942" s="190"/>
      <c r="U942" s="190"/>
      <c r="V942" s="4" t="s">
        <v>718</v>
      </c>
      <c r="W942" s="190" t="s">
        <v>144</v>
      </c>
      <c r="X942" s="190"/>
      <c r="Y942" s="190"/>
      <c r="Z942" s="190"/>
      <c r="AA942" s="191">
        <v>66487</v>
      </c>
      <c r="AB942" s="191"/>
      <c r="AC942" s="191"/>
      <c r="AD942" s="191">
        <v>51273</v>
      </c>
      <c r="AE942" s="191"/>
      <c r="AF942" s="192">
        <v>77.117331207604494</v>
      </c>
      <c r="AG942" s="192"/>
      <c r="AH942" s="192"/>
    </row>
    <row r="943" spans="2:34" ht="23.25" customHeight="1" x14ac:dyDescent="0.25">
      <c r="B943" s="5"/>
      <c r="C943" s="5"/>
      <c r="D943" s="5"/>
      <c r="E943" s="5"/>
      <c r="F943" s="5"/>
      <c r="G943" s="5"/>
      <c r="H943" s="5"/>
      <c r="I943" s="189" t="s">
        <v>149</v>
      </c>
      <c r="J943" s="189"/>
      <c r="K943" s="189"/>
      <c r="L943" s="189"/>
      <c r="M943" s="189"/>
      <c r="N943" s="189"/>
      <c r="O943" s="189"/>
      <c r="P943" s="189"/>
      <c r="Q943" s="189"/>
      <c r="R943" s="189"/>
      <c r="S943" s="190" t="s">
        <v>863</v>
      </c>
      <c r="T943" s="190"/>
      <c r="U943" s="190"/>
      <c r="V943" s="4" t="s">
        <v>718</v>
      </c>
      <c r="W943" s="190" t="s">
        <v>144</v>
      </c>
      <c r="X943" s="190"/>
      <c r="Y943" s="190" t="s">
        <v>150</v>
      </c>
      <c r="Z943" s="190"/>
      <c r="AA943" s="191">
        <v>66487</v>
      </c>
      <c r="AB943" s="191"/>
      <c r="AC943" s="191"/>
      <c r="AD943" s="191">
        <v>51273</v>
      </c>
      <c r="AE943" s="191"/>
      <c r="AF943" s="192">
        <v>77.117331207604494</v>
      </c>
      <c r="AG943" s="192"/>
      <c r="AH943" s="192"/>
    </row>
    <row r="944" spans="2:34" ht="15" customHeight="1" x14ac:dyDescent="0.25">
      <c r="B944" s="5"/>
      <c r="C944" s="5"/>
      <c r="D944" s="5"/>
      <c r="E944" s="5"/>
      <c r="F944" s="5"/>
      <c r="G944" s="5"/>
      <c r="H944" s="5"/>
      <c r="I944" s="6"/>
      <c r="J944" s="189" t="s">
        <v>151</v>
      </c>
      <c r="K944" s="189"/>
      <c r="L944" s="189"/>
      <c r="M944" s="189"/>
      <c r="N944" s="189"/>
      <c r="O944" s="189"/>
      <c r="P944" s="189"/>
      <c r="Q944" s="189"/>
      <c r="R944" s="189"/>
      <c r="S944" s="190" t="s">
        <v>863</v>
      </c>
      <c r="T944" s="190"/>
      <c r="U944" s="190"/>
      <c r="V944" s="4" t="s">
        <v>718</v>
      </c>
      <c r="W944" s="190" t="s">
        <v>144</v>
      </c>
      <c r="X944" s="190"/>
      <c r="Y944" s="190" t="s">
        <v>152</v>
      </c>
      <c r="Z944" s="190"/>
      <c r="AA944" s="191">
        <v>66487</v>
      </c>
      <c r="AB944" s="191"/>
      <c r="AC944" s="191"/>
      <c r="AD944" s="191">
        <v>51273</v>
      </c>
      <c r="AE944" s="191"/>
      <c r="AF944" s="192">
        <v>77.117331207604494</v>
      </c>
      <c r="AG944" s="192"/>
      <c r="AH944" s="192"/>
    </row>
    <row r="945" spans="2:34" ht="23.25" customHeight="1" x14ac:dyDescent="0.25">
      <c r="B945" s="5"/>
      <c r="C945" s="5"/>
      <c r="D945" s="5"/>
      <c r="E945" s="6"/>
      <c r="F945" s="189" t="s">
        <v>691</v>
      </c>
      <c r="G945" s="189"/>
      <c r="H945" s="189"/>
      <c r="I945" s="189"/>
      <c r="J945" s="189"/>
      <c r="K945" s="189"/>
      <c r="L945" s="189"/>
      <c r="M945" s="189"/>
      <c r="N945" s="189"/>
      <c r="O945" s="189"/>
      <c r="P945" s="189"/>
      <c r="Q945" s="189"/>
      <c r="R945" s="189"/>
      <c r="S945" s="190" t="s">
        <v>863</v>
      </c>
      <c r="T945" s="190"/>
      <c r="U945" s="190"/>
      <c r="V945" s="4" t="s">
        <v>718</v>
      </c>
      <c r="W945" s="190" t="s">
        <v>692</v>
      </c>
      <c r="X945" s="190"/>
      <c r="Y945" s="190"/>
      <c r="Z945" s="190"/>
      <c r="AA945" s="191">
        <v>6386400</v>
      </c>
      <c r="AB945" s="191"/>
      <c r="AC945" s="191"/>
      <c r="AD945" s="191">
        <v>6386400</v>
      </c>
      <c r="AE945" s="191"/>
      <c r="AF945" s="192">
        <v>100</v>
      </c>
      <c r="AG945" s="192"/>
      <c r="AH945" s="192"/>
    </row>
    <row r="946" spans="2:34" ht="15" customHeight="1" x14ac:dyDescent="0.25">
      <c r="B946" s="5"/>
      <c r="C946" s="5"/>
      <c r="D946" s="5"/>
      <c r="E946" s="6"/>
      <c r="F946" s="6"/>
      <c r="G946" s="6"/>
      <c r="H946" s="189" t="s">
        <v>693</v>
      </c>
      <c r="I946" s="189"/>
      <c r="J946" s="189"/>
      <c r="K946" s="189"/>
      <c r="L946" s="189"/>
      <c r="M946" s="189"/>
      <c r="N946" s="189"/>
      <c r="O946" s="189"/>
      <c r="P946" s="189"/>
      <c r="Q946" s="189"/>
      <c r="R946" s="189"/>
      <c r="S946" s="190" t="s">
        <v>863</v>
      </c>
      <c r="T946" s="190"/>
      <c r="U946" s="190"/>
      <c r="V946" s="4" t="s">
        <v>718</v>
      </c>
      <c r="W946" s="190" t="s">
        <v>694</v>
      </c>
      <c r="X946" s="190"/>
      <c r="Y946" s="190"/>
      <c r="Z946" s="190"/>
      <c r="AA946" s="191">
        <v>6386400</v>
      </c>
      <c r="AB946" s="191"/>
      <c r="AC946" s="191"/>
      <c r="AD946" s="191">
        <v>6386400</v>
      </c>
      <c r="AE946" s="191"/>
      <c r="AF946" s="192">
        <v>100</v>
      </c>
      <c r="AG946" s="192"/>
      <c r="AH946" s="192"/>
    </row>
    <row r="947" spans="2:34" ht="23.25" customHeight="1" x14ac:dyDescent="0.25">
      <c r="B947" s="5"/>
      <c r="C947" s="5"/>
      <c r="D947" s="5"/>
      <c r="E947" s="5"/>
      <c r="F947" s="5"/>
      <c r="G947" s="5"/>
      <c r="H947" s="189" t="s">
        <v>695</v>
      </c>
      <c r="I947" s="189"/>
      <c r="J947" s="189"/>
      <c r="K947" s="189"/>
      <c r="L947" s="189"/>
      <c r="M947" s="189"/>
      <c r="N947" s="189"/>
      <c r="O947" s="189"/>
      <c r="P947" s="189"/>
      <c r="Q947" s="189"/>
      <c r="R947" s="189"/>
      <c r="S947" s="190" t="s">
        <v>863</v>
      </c>
      <c r="T947" s="190"/>
      <c r="U947" s="190"/>
      <c r="V947" s="4" t="s">
        <v>718</v>
      </c>
      <c r="W947" s="190" t="s">
        <v>696</v>
      </c>
      <c r="X947" s="190"/>
      <c r="Y947" s="190"/>
      <c r="Z947" s="190"/>
      <c r="AA947" s="191">
        <v>6386400</v>
      </c>
      <c r="AB947" s="191"/>
      <c r="AC947" s="191"/>
      <c r="AD947" s="191">
        <v>6386400</v>
      </c>
      <c r="AE947" s="191"/>
      <c r="AF947" s="192">
        <v>100</v>
      </c>
      <c r="AG947" s="192"/>
      <c r="AH947" s="192"/>
    </row>
    <row r="948" spans="2:34" ht="23.25" customHeight="1" x14ac:dyDescent="0.25">
      <c r="B948" s="5"/>
      <c r="C948" s="5"/>
      <c r="D948" s="5"/>
      <c r="E948" s="5"/>
      <c r="F948" s="5"/>
      <c r="G948" s="5"/>
      <c r="H948" s="5"/>
      <c r="I948" s="189" t="s">
        <v>149</v>
      </c>
      <c r="J948" s="189"/>
      <c r="K948" s="189"/>
      <c r="L948" s="189"/>
      <c r="M948" s="189"/>
      <c r="N948" s="189"/>
      <c r="O948" s="189"/>
      <c r="P948" s="189"/>
      <c r="Q948" s="189"/>
      <c r="R948" s="189"/>
      <c r="S948" s="190" t="s">
        <v>863</v>
      </c>
      <c r="T948" s="190"/>
      <c r="U948" s="190"/>
      <c r="V948" s="4" t="s">
        <v>718</v>
      </c>
      <c r="W948" s="190" t="s">
        <v>696</v>
      </c>
      <c r="X948" s="190"/>
      <c r="Y948" s="190" t="s">
        <v>150</v>
      </c>
      <c r="Z948" s="190"/>
      <c r="AA948" s="191">
        <v>6386400</v>
      </c>
      <c r="AB948" s="191"/>
      <c r="AC948" s="191"/>
      <c r="AD948" s="191">
        <v>6386400</v>
      </c>
      <c r="AE948" s="191"/>
      <c r="AF948" s="192">
        <v>100</v>
      </c>
      <c r="AG948" s="192"/>
      <c r="AH948" s="192"/>
    </row>
    <row r="949" spans="2:34" ht="34.5" customHeight="1" x14ac:dyDescent="0.25">
      <c r="B949" s="5"/>
      <c r="C949" s="5"/>
      <c r="D949" s="5"/>
      <c r="E949" s="5"/>
      <c r="F949" s="5"/>
      <c r="G949" s="5"/>
      <c r="H949" s="5"/>
      <c r="I949" s="6"/>
      <c r="J949" s="189" t="s">
        <v>610</v>
      </c>
      <c r="K949" s="189"/>
      <c r="L949" s="189"/>
      <c r="M949" s="189"/>
      <c r="N949" s="189"/>
      <c r="O949" s="189"/>
      <c r="P949" s="189"/>
      <c r="Q949" s="189"/>
      <c r="R949" s="189"/>
      <c r="S949" s="190" t="s">
        <v>863</v>
      </c>
      <c r="T949" s="190"/>
      <c r="U949" s="190"/>
      <c r="V949" s="4" t="s">
        <v>718</v>
      </c>
      <c r="W949" s="190" t="s">
        <v>696</v>
      </c>
      <c r="X949" s="190"/>
      <c r="Y949" s="190" t="s">
        <v>611</v>
      </c>
      <c r="Z949" s="190"/>
      <c r="AA949" s="191">
        <v>6386400</v>
      </c>
      <c r="AB949" s="191"/>
      <c r="AC949" s="191"/>
      <c r="AD949" s="191">
        <v>6386400</v>
      </c>
      <c r="AE949" s="191"/>
      <c r="AF949" s="192">
        <v>100</v>
      </c>
      <c r="AG949" s="192"/>
      <c r="AH949" s="192"/>
    </row>
    <row r="950" spans="2:34" ht="34.5" customHeight="1" x14ac:dyDescent="0.25">
      <c r="B950" s="5"/>
      <c r="C950" s="5"/>
      <c r="D950" s="5"/>
      <c r="E950" s="6"/>
      <c r="F950" s="189" t="s">
        <v>170</v>
      </c>
      <c r="G950" s="189"/>
      <c r="H950" s="189"/>
      <c r="I950" s="189"/>
      <c r="J950" s="189"/>
      <c r="K950" s="189"/>
      <c r="L950" s="189"/>
      <c r="M950" s="189"/>
      <c r="N950" s="189"/>
      <c r="O950" s="189"/>
      <c r="P950" s="189"/>
      <c r="Q950" s="189"/>
      <c r="R950" s="189"/>
      <c r="S950" s="190" t="s">
        <v>863</v>
      </c>
      <c r="T950" s="190"/>
      <c r="U950" s="190"/>
      <c r="V950" s="4" t="s">
        <v>718</v>
      </c>
      <c r="W950" s="190" t="s">
        <v>171</v>
      </c>
      <c r="X950" s="190"/>
      <c r="Y950" s="190"/>
      <c r="Z950" s="190"/>
      <c r="AA950" s="191">
        <v>660480</v>
      </c>
      <c r="AB950" s="191"/>
      <c r="AC950" s="191"/>
      <c r="AD950" s="191">
        <v>659061.72</v>
      </c>
      <c r="AE950" s="191"/>
      <c r="AF950" s="192">
        <v>99.785265261627899</v>
      </c>
      <c r="AG950" s="192"/>
      <c r="AH950" s="192"/>
    </row>
    <row r="951" spans="2:34" ht="23.25" customHeight="1" x14ac:dyDescent="0.25">
      <c r="B951" s="5"/>
      <c r="C951" s="5"/>
      <c r="D951" s="5"/>
      <c r="E951" s="6"/>
      <c r="F951" s="189" t="s">
        <v>498</v>
      </c>
      <c r="G951" s="189"/>
      <c r="H951" s="189"/>
      <c r="I951" s="189"/>
      <c r="J951" s="189"/>
      <c r="K951" s="189"/>
      <c r="L951" s="189"/>
      <c r="M951" s="189"/>
      <c r="N951" s="189"/>
      <c r="O951" s="189"/>
      <c r="P951" s="189"/>
      <c r="Q951" s="189"/>
      <c r="R951" s="189"/>
      <c r="S951" s="190" t="s">
        <v>863</v>
      </c>
      <c r="T951" s="190"/>
      <c r="U951" s="190"/>
      <c r="V951" s="4" t="s">
        <v>718</v>
      </c>
      <c r="W951" s="190" t="s">
        <v>499</v>
      </c>
      <c r="X951" s="190"/>
      <c r="Y951" s="190"/>
      <c r="Z951" s="190"/>
      <c r="AA951" s="191">
        <v>660480</v>
      </c>
      <c r="AB951" s="191"/>
      <c r="AC951" s="191"/>
      <c r="AD951" s="191">
        <v>659061.72</v>
      </c>
      <c r="AE951" s="191"/>
      <c r="AF951" s="192">
        <v>99.785265261627899</v>
      </c>
      <c r="AG951" s="192"/>
      <c r="AH951" s="192"/>
    </row>
    <row r="952" spans="2:34" ht="34.5" customHeight="1" x14ac:dyDescent="0.25">
      <c r="B952" s="5"/>
      <c r="C952" s="5"/>
      <c r="D952" s="5"/>
      <c r="E952" s="6"/>
      <c r="F952" s="6"/>
      <c r="G952" s="6"/>
      <c r="H952" s="189" t="s">
        <v>500</v>
      </c>
      <c r="I952" s="189"/>
      <c r="J952" s="189"/>
      <c r="K952" s="189"/>
      <c r="L952" s="189"/>
      <c r="M952" s="189"/>
      <c r="N952" s="189"/>
      <c r="O952" s="189"/>
      <c r="P952" s="189"/>
      <c r="Q952" s="189"/>
      <c r="R952" s="189"/>
      <c r="S952" s="190" t="s">
        <v>863</v>
      </c>
      <c r="T952" s="190"/>
      <c r="U952" s="190"/>
      <c r="V952" s="4" t="s">
        <v>718</v>
      </c>
      <c r="W952" s="190" t="s">
        <v>501</v>
      </c>
      <c r="X952" s="190"/>
      <c r="Y952" s="190"/>
      <c r="Z952" s="190"/>
      <c r="AA952" s="191">
        <v>660480</v>
      </c>
      <c r="AB952" s="191"/>
      <c r="AC952" s="191"/>
      <c r="AD952" s="191">
        <v>659061.72</v>
      </c>
      <c r="AE952" s="191"/>
      <c r="AF952" s="192">
        <v>99.785265261627899</v>
      </c>
      <c r="AG952" s="192"/>
      <c r="AH952" s="192"/>
    </row>
    <row r="953" spans="2:34" ht="68.25" customHeight="1" x14ac:dyDescent="0.25">
      <c r="B953" s="5"/>
      <c r="C953" s="5"/>
      <c r="D953" s="5"/>
      <c r="E953" s="5"/>
      <c r="F953" s="5"/>
      <c r="G953" s="5"/>
      <c r="H953" s="189" t="s">
        <v>765</v>
      </c>
      <c r="I953" s="189"/>
      <c r="J953" s="189"/>
      <c r="K953" s="189"/>
      <c r="L953" s="189"/>
      <c r="M953" s="189"/>
      <c r="N953" s="189"/>
      <c r="O953" s="189"/>
      <c r="P953" s="189"/>
      <c r="Q953" s="189"/>
      <c r="R953" s="189"/>
      <c r="S953" s="190" t="s">
        <v>863</v>
      </c>
      <c r="T953" s="190"/>
      <c r="U953" s="190"/>
      <c r="V953" s="4" t="s">
        <v>718</v>
      </c>
      <c r="W953" s="190" t="s">
        <v>766</v>
      </c>
      <c r="X953" s="190"/>
      <c r="Y953" s="190"/>
      <c r="Z953" s="190"/>
      <c r="AA953" s="191">
        <v>310480</v>
      </c>
      <c r="AB953" s="191"/>
      <c r="AC953" s="191"/>
      <c r="AD953" s="191">
        <v>309061.8</v>
      </c>
      <c r="AE953" s="191"/>
      <c r="AF953" s="192">
        <v>99.543223396031948</v>
      </c>
      <c r="AG953" s="192"/>
      <c r="AH953" s="192"/>
    </row>
    <row r="954" spans="2:34" ht="23.25" customHeight="1" x14ac:dyDescent="0.25">
      <c r="B954" s="5"/>
      <c r="C954" s="5"/>
      <c r="D954" s="5"/>
      <c r="E954" s="5"/>
      <c r="F954" s="5"/>
      <c r="G954" s="5"/>
      <c r="H954" s="5"/>
      <c r="I954" s="189" t="s">
        <v>149</v>
      </c>
      <c r="J954" s="189"/>
      <c r="K954" s="189"/>
      <c r="L954" s="189"/>
      <c r="M954" s="189"/>
      <c r="N954" s="189"/>
      <c r="O954" s="189"/>
      <c r="P954" s="189"/>
      <c r="Q954" s="189"/>
      <c r="R954" s="189"/>
      <c r="S954" s="190" t="s">
        <v>863</v>
      </c>
      <c r="T954" s="190"/>
      <c r="U954" s="190"/>
      <c r="V954" s="4" t="s">
        <v>718</v>
      </c>
      <c r="W954" s="190" t="s">
        <v>766</v>
      </c>
      <c r="X954" s="190"/>
      <c r="Y954" s="190" t="s">
        <v>150</v>
      </c>
      <c r="Z954" s="190"/>
      <c r="AA954" s="191">
        <v>310480</v>
      </c>
      <c r="AB954" s="191"/>
      <c r="AC954" s="191"/>
      <c r="AD954" s="191">
        <v>309061.8</v>
      </c>
      <c r="AE954" s="191"/>
      <c r="AF954" s="192">
        <v>99.543223396031948</v>
      </c>
      <c r="AG954" s="192"/>
      <c r="AH954" s="192"/>
    </row>
    <row r="955" spans="2:34" ht="15" customHeight="1" x14ac:dyDescent="0.25">
      <c r="B955" s="5"/>
      <c r="C955" s="5"/>
      <c r="D955" s="5"/>
      <c r="E955" s="5"/>
      <c r="F955" s="5"/>
      <c r="G955" s="5"/>
      <c r="H955" s="5"/>
      <c r="I955" s="6"/>
      <c r="J955" s="189" t="s">
        <v>265</v>
      </c>
      <c r="K955" s="189"/>
      <c r="L955" s="189"/>
      <c r="M955" s="189"/>
      <c r="N955" s="189"/>
      <c r="O955" s="189"/>
      <c r="P955" s="189"/>
      <c r="Q955" s="189"/>
      <c r="R955" s="189"/>
      <c r="S955" s="190" t="s">
        <v>863</v>
      </c>
      <c r="T955" s="190"/>
      <c r="U955" s="190"/>
      <c r="V955" s="4" t="s">
        <v>718</v>
      </c>
      <c r="W955" s="190" t="s">
        <v>766</v>
      </c>
      <c r="X955" s="190"/>
      <c r="Y955" s="190" t="s">
        <v>266</v>
      </c>
      <c r="Z955" s="190"/>
      <c r="AA955" s="191">
        <v>310480</v>
      </c>
      <c r="AB955" s="191"/>
      <c r="AC955" s="191"/>
      <c r="AD955" s="191">
        <v>309061.8</v>
      </c>
      <c r="AE955" s="191"/>
      <c r="AF955" s="192">
        <v>99.543223396031948</v>
      </c>
      <c r="AG955" s="192"/>
      <c r="AH955" s="192"/>
    </row>
    <row r="956" spans="2:34" ht="68.25" customHeight="1" x14ac:dyDescent="0.25">
      <c r="B956" s="5"/>
      <c r="C956" s="5"/>
      <c r="D956" s="5"/>
      <c r="E956" s="5"/>
      <c r="F956" s="5"/>
      <c r="G956" s="5"/>
      <c r="H956" s="189" t="s">
        <v>767</v>
      </c>
      <c r="I956" s="189"/>
      <c r="J956" s="189"/>
      <c r="K956" s="189"/>
      <c r="L956" s="189"/>
      <c r="M956" s="189"/>
      <c r="N956" s="189"/>
      <c r="O956" s="189"/>
      <c r="P956" s="189"/>
      <c r="Q956" s="189"/>
      <c r="R956" s="189"/>
      <c r="S956" s="190" t="s">
        <v>863</v>
      </c>
      <c r="T956" s="190"/>
      <c r="U956" s="190"/>
      <c r="V956" s="4" t="s">
        <v>718</v>
      </c>
      <c r="W956" s="190" t="s">
        <v>768</v>
      </c>
      <c r="X956" s="190"/>
      <c r="Y956" s="190"/>
      <c r="Z956" s="190"/>
      <c r="AA956" s="191">
        <v>350000</v>
      </c>
      <c r="AB956" s="191"/>
      <c r="AC956" s="191"/>
      <c r="AD956" s="191">
        <v>349999.92</v>
      </c>
      <c r="AE956" s="191"/>
      <c r="AF956" s="192">
        <v>99.999977142857134</v>
      </c>
      <c r="AG956" s="192"/>
      <c r="AH956" s="192"/>
    </row>
    <row r="957" spans="2:34" ht="23.25" customHeight="1" x14ac:dyDescent="0.25">
      <c r="B957" s="5"/>
      <c r="C957" s="5"/>
      <c r="D957" s="5"/>
      <c r="E957" s="5"/>
      <c r="F957" s="5"/>
      <c r="G957" s="5"/>
      <c r="H957" s="5"/>
      <c r="I957" s="189" t="s">
        <v>149</v>
      </c>
      <c r="J957" s="189"/>
      <c r="K957" s="189"/>
      <c r="L957" s="189"/>
      <c r="M957" s="189"/>
      <c r="N957" s="189"/>
      <c r="O957" s="189"/>
      <c r="P957" s="189"/>
      <c r="Q957" s="189"/>
      <c r="R957" s="189"/>
      <c r="S957" s="190" t="s">
        <v>863</v>
      </c>
      <c r="T957" s="190"/>
      <c r="U957" s="190"/>
      <c r="V957" s="4" t="s">
        <v>718</v>
      </c>
      <c r="W957" s="190" t="s">
        <v>768</v>
      </c>
      <c r="X957" s="190"/>
      <c r="Y957" s="190" t="s">
        <v>150</v>
      </c>
      <c r="Z957" s="190"/>
      <c r="AA957" s="191">
        <v>350000</v>
      </c>
      <c r="AB957" s="191"/>
      <c r="AC957" s="191"/>
      <c r="AD957" s="191">
        <v>349999.92</v>
      </c>
      <c r="AE957" s="191"/>
      <c r="AF957" s="192">
        <v>99.999977142857134</v>
      </c>
      <c r="AG957" s="192"/>
      <c r="AH957" s="192"/>
    </row>
    <row r="958" spans="2:34" ht="15" customHeight="1" x14ac:dyDescent="0.25">
      <c r="B958" s="5"/>
      <c r="C958" s="5"/>
      <c r="D958" s="5"/>
      <c r="E958" s="5"/>
      <c r="F958" s="5"/>
      <c r="G958" s="5"/>
      <c r="H958" s="5"/>
      <c r="I958" s="6"/>
      <c r="J958" s="189" t="s">
        <v>151</v>
      </c>
      <c r="K958" s="189"/>
      <c r="L958" s="189"/>
      <c r="M958" s="189"/>
      <c r="N958" s="189"/>
      <c r="O958" s="189"/>
      <c r="P958" s="189"/>
      <c r="Q958" s="189"/>
      <c r="R958" s="189"/>
      <c r="S958" s="190" t="s">
        <v>863</v>
      </c>
      <c r="T958" s="190"/>
      <c r="U958" s="190"/>
      <c r="V958" s="4" t="s">
        <v>718</v>
      </c>
      <c r="W958" s="190" t="s">
        <v>768</v>
      </c>
      <c r="X958" s="190"/>
      <c r="Y958" s="190" t="s">
        <v>152</v>
      </c>
      <c r="Z958" s="190"/>
      <c r="AA958" s="191">
        <v>350000</v>
      </c>
      <c r="AB958" s="191"/>
      <c r="AC958" s="191"/>
      <c r="AD958" s="191">
        <v>349999.92</v>
      </c>
      <c r="AE958" s="191"/>
      <c r="AF958" s="192">
        <v>99.999977142857134</v>
      </c>
      <c r="AG958" s="192"/>
      <c r="AH958" s="192"/>
    </row>
    <row r="959" spans="2:34" ht="15" customHeight="1" x14ac:dyDescent="0.25">
      <c r="B959" s="5"/>
      <c r="C959" s="189" t="s">
        <v>769</v>
      </c>
      <c r="D959" s="189"/>
      <c r="E959" s="189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89"/>
      <c r="S959" s="190" t="s">
        <v>863</v>
      </c>
      <c r="T959" s="190"/>
      <c r="U959" s="190"/>
      <c r="V959" s="4" t="s">
        <v>770</v>
      </c>
      <c r="W959" s="190"/>
      <c r="X959" s="190"/>
      <c r="Y959" s="190"/>
      <c r="Z959" s="190"/>
      <c r="AA959" s="191">
        <v>8000000</v>
      </c>
      <c r="AB959" s="191"/>
      <c r="AC959" s="191"/>
      <c r="AD959" s="191">
        <v>6998126.4100000001</v>
      </c>
      <c r="AE959" s="191"/>
      <c r="AF959" s="192">
        <v>87.476580124999998</v>
      </c>
      <c r="AG959" s="192"/>
      <c r="AH959" s="192"/>
    </row>
    <row r="960" spans="2:34" ht="15" customHeight="1" x14ac:dyDescent="0.25">
      <c r="B960" s="5"/>
      <c r="C960" s="5"/>
      <c r="D960" s="189" t="s">
        <v>771</v>
      </c>
      <c r="E960" s="189"/>
      <c r="F960" s="189"/>
      <c r="G960" s="189"/>
      <c r="H960" s="189"/>
      <c r="I960" s="189"/>
      <c r="J960" s="189"/>
      <c r="K960" s="189"/>
      <c r="L960" s="189"/>
      <c r="M960" s="189"/>
      <c r="N960" s="189"/>
      <c r="O960" s="189"/>
      <c r="P960" s="189"/>
      <c r="Q960" s="189"/>
      <c r="R960" s="189"/>
      <c r="S960" s="190" t="s">
        <v>863</v>
      </c>
      <c r="T960" s="190"/>
      <c r="U960" s="190"/>
      <c r="V960" s="4" t="s">
        <v>772</v>
      </c>
      <c r="W960" s="190"/>
      <c r="X960" s="190"/>
      <c r="Y960" s="190"/>
      <c r="Z960" s="190"/>
      <c r="AA960" s="191">
        <v>8000000</v>
      </c>
      <c r="AB960" s="191"/>
      <c r="AC960" s="191"/>
      <c r="AD960" s="191">
        <v>6998126.4100000001</v>
      </c>
      <c r="AE960" s="191"/>
      <c r="AF960" s="192">
        <v>87.476580124999998</v>
      </c>
      <c r="AG960" s="192"/>
      <c r="AH960" s="192"/>
    </row>
    <row r="961" spans="2:34" ht="15" customHeight="1" x14ac:dyDescent="0.25">
      <c r="B961" s="5"/>
      <c r="C961" s="5"/>
      <c r="D961" s="5"/>
      <c r="E961" s="6"/>
      <c r="F961" s="189" t="s">
        <v>773</v>
      </c>
      <c r="G961" s="189"/>
      <c r="H961" s="189"/>
      <c r="I961" s="189"/>
      <c r="J961" s="189"/>
      <c r="K961" s="189"/>
      <c r="L961" s="189"/>
      <c r="M961" s="189"/>
      <c r="N961" s="189"/>
      <c r="O961" s="189"/>
      <c r="P961" s="189"/>
      <c r="Q961" s="189"/>
      <c r="R961" s="189"/>
      <c r="S961" s="190" t="s">
        <v>863</v>
      </c>
      <c r="T961" s="190"/>
      <c r="U961" s="190"/>
      <c r="V961" s="4" t="s">
        <v>772</v>
      </c>
      <c r="W961" s="190" t="s">
        <v>774</v>
      </c>
      <c r="X961" s="190"/>
      <c r="Y961" s="190"/>
      <c r="Z961" s="190"/>
      <c r="AA961" s="191">
        <v>8000000</v>
      </c>
      <c r="AB961" s="191"/>
      <c r="AC961" s="191"/>
      <c r="AD961" s="191">
        <v>6998126.4100000001</v>
      </c>
      <c r="AE961" s="191"/>
      <c r="AF961" s="192">
        <v>87.476580124999998</v>
      </c>
      <c r="AG961" s="192"/>
      <c r="AH961" s="192"/>
    </row>
    <row r="962" spans="2:34" ht="23.25" customHeight="1" x14ac:dyDescent="0.25">
      <c r="B962" s="5"/>
      <c r="C962" s="5"/>
      <c r="D962" s="5"/>
      <c r="E962" s="6"/>
      <c r="F962" s="189" t="s">
        <v>775</v>
      </c>
      <c r="G962" s="189"/>
      <c r="H962" s="189"/>
      <c r="I962" s="189"/>
      <c r="J962" s="189"/>
      <c r="K962" s="189"/>
      <c r="L962" s="189"/>
      <c r="M962" s="189"/>
      <c r="N962" s="189"/>
      <c r="O962" s="189"/>
      <c r="P962" s="189"/>
      <c r="Q962" s="189"/>
      <c r="R962" s="189"/>
      <c r="S962" s="190" t="s">
        <v>863</v>
      </c>
      <c r="T962" s="190"/>
      <c r="U962" s="190"/>
      <c r="V962" s="4" t="s">
        <v>772</v>
      </c>
      <c r="W962" s="190" t="s">
        <v>776</v>
      </c>
      <c r="X962" s="190"/>
      <c r="Y962" s="190"/>
      <c r="Z962" s="190"/>
      <c r="AA962" s="191">
        <v>8000000</v>
      </c>
      <c r="AB962" s="191"/>
      <c r="AC962" s="191"/>
      <c r="AD962" s="191">
        <v>6998126.4100000001</v>
      </c>
      <c r="AE962" s="191"/>
      <c r="AF962" s="192">
        <v>87.476580124999998</v>
      </c>
      <c r="AG962" s="192"/>
      <c r="AH962" s="192"/>
    </row>
    <row r="963" spans="2:34" ht="23.25" customHeight="1" x14ac:dyDescent="0.25">
      <c r="B963" s="5"/>
      <c r="C963" s="5"/>
      <c r="D963" s="5"/>
      <c r="E963" s="6"/>
      <c r="F963" s="6"/>
      <c r="G963" s="6"/>
      <c r="H963" s="189" t="s">
        <v>777</v>
      </c>
      <c r="I963" s="189"/>
      <c r="J963" s="189"/>
      <c r="K963" s="189"/>
      <c r="L963" s="189"/>
      <c r="M963" s="189"/>
      <c r="N963" s="189"/>
      <c r="O963" s="189"/>
      <c r="P963" s="189"/>
      <c r="Q963" s="189"/>
      <c r="R963" s="189"/>
      <c r="S963" s="190" t="s">
        <v>863</v>
      </c>
      <c r="T963" s="190"/>
      <c r="U963" s="190"/>
      <c r="V963" s="4" t="s">
        <v>772</v>
      </c>
      <c r="W963" s="190" t="s">
        <v>778</v>
      </c>
      <c r="X963" s="190"/>
      <c r="Y963" s="190"/>
      <c r="Z963" s="190"/>
      <c r="AA963" s="191">
        <v>8000000</v>
      </c>
      <c r="AB963" s="191"/>
      <c r="AC963" s="191"/>
      <c r="AD963" s="191">
        <v>6998126.4100000001</v>
      </c>
      <c r="AE963" s="191"/>
      <c r="AF963" s="192">
        <v>87.476580124999998</v>
      </c>
      <c r="AG963" s="192"/>
      <c r="AH963" s="192"/>
    </row>
    <row r="964" spans="2:34" ht="45.75" customHeight="1" x14ac:dyDescent="0.25">
      <c r="B964" s="5"/>
      <c r="C964" s="5"/>
      <c r="D964" s="5"/>
      <c r="E964" s="5"/>
      <c r="F964" s="5"/>
      <c r="G964" s="5"/>
      <c r="H964" s="189" t="s">
        <v>779</v>
      </c>
      <c r="I964" s="189"/>
      <c r="J964" s="189"/>
      <c r="K964" s="189"/>
      <c r="L964" s="189"/>
      <c r="M964" s="189"/>
      <c r="N964" s="189"/>
      <c r="O964" s="189"/>
      <c r="P964" s="189"/>
      <c r="Q964" s="189"/>
      <c r="R964" s="189"/>
      <c r="S964" s="190" t="s">
        <v>863</v>
      </c>
      <c r="T964" s="190"/>
      <c r="U964" s="190"/>
      <c r="V964" s="4" t="s">
        <v>772</v>
      </c>
      <c r="W964" s="190" t="s">
        <v>780</v>
      </c>
      <c r="X964" s="190"/>
      <c r="Y964" s="190"/>
      <c r="Z964" s="190"/>
      <c r="AA964" s="191">
        <v>8000000</v>
      </c>
      <c r="AB964" s="191"/>
      <c r="AC964" s="191"/>
      <c r="AD964" s="191">
        <v>6998126.4100000001</v>
      </c>
      <c r="AE964" s="191"/>
      <c r="AF964" s="192">
        <v>87.476580124999998</v>
      </c>
      <c r="AG964" s="192"/>
      <c r="AH964" s="192"/>
    </row>
    <row r="965" spans="2:34" ht="15" customHeight="1" x14ac:dyDescent="0.25">
      <c r="B965" s="5"/>
      <c r="C965" s="5"/>
      <c r="D965" s="5"/>
      <c r="E965" s="5"/>
      <c r="F965" s="5"/>
      <c r="G965" s="5"/>
      <c r="H965" s="5"/>
      <c r="I965" s="189" t="s">
        <v>91</v>
      </c>
      <c r="J965" s="189"/>
      <c r="K965" s="189"/>
      <c r="L965" s="189"/>
      <c r="M965" s="189"/>
      <c r="N965" s="189"/>
      <c r="O965" s="189"/>
      <c r="P965" s="189"/>
      <c r="Q965" s="189"/>
      <c r="R965" s="189"/>
      <c r="S965" s="190" t="s">
        <v>863</v>
      </c>
      <c r="T965" s="190"/>
      <c r="U965" s="190"/>
      <c r="V965" s="4" t="s">
        <v>772</v>
      </c>
      <c r="W965" s="190" t="s">
        <v>780</v>
      </c>
      <c r="X965" s="190"/>
      <c r="Y965" s="190" t="s">
        <v>92</v>
      </c>
      <c r="Z965" s="190"/>
      <c r="AA965" s="191">
        <v>8000000</v>
      </c>
      <c r="AB965" s="191"/>
      <c r="AC965" s="191"/>
      <c r="AD965" s="191">
        <v>6998126.4100000001</v>
      </c>
      <c r="AE965" s="191"/>
      <c r="AF965" s="192">
        <v>87.476580124999998</v>
      </c>
      <c r="AG965" s="192"/>
      <c r="AH965" s="192"/>
    </row>
    <row r="966" spans="2:34" ht="23.25" customHeight="1" x14ac:dyDescent="0.25">
      <c r="B966" s="5"/>
      <c r="C966" s="5"/>
      <c r="D966" s="5"/>
      <c r="E966" s="5"/>
      <c r="F966" s="5"/>
      <c r="G966" s="5"/>
      <c r="H966" s="5"/>
      <c r="I966" s="6"/>
      <c r="J966" s="189" t="s">
        <v>93</v>
      </c>
      <c r="K966" s="189"/>
      <c r="L966" s="189"/>
      <c r="M966" s="189"/>
      <c r="N966" s="189"/>
      <c r="O966" s="189"/>
      <c r="P966" s="189"/>
      <c r="Q966" s="189"/>
      <c r="R966" s="189"/>
      <c r="S966" s="190" t="s">
        <v>863</v>
      </c>
      <c r="T966" s="190"/>
      <c r="U966" s="190"/>
      <c r="V966" s="4" t="s">
        <v>772</v>
      </c>
      <c r="W966" s="190" t="s">
        <v>780</v>
      </c>
      <c r="X966" s="190"/>
      <c r="Y966" s="190" t="s">
        <v>94</v>
      </c>
      <c r="Z966" s="190"/>
      <c r="AA966" s="191">
        <v>8000000</v>
      </c>
      <c r="AB966" s="191"/>
      <c r="AC966" s="191"/>
      <c r="AD966" s="191">
        <v>6998126.4100000001</v>
      </c>
      <c r="AE966" s="191"/>
      <c r="AF966" s="192">
        <v>87.476580124999998</v>
      </c>
      <c r="AG966" s="192"/>
      <c r="AH966" s="192"/>
    </row>
    <row r="967" spans="2:34" ht="15" customHeight="1" x14ac:dyDescent="0.25">
      <c r="B967" s="5"/>
      <c r="C967" s="189" t="s">
        <v>781</v>
      </c>
      <c r="D967" s="189"/>
      <c r="E967" s="189"/>
      <c r="F967" s="189"/>
      <c r="G967" s="189"/>
      <c r="H967" s="189"/>
      <c r="I967" s="189"/>
      <c r="J967" s="189"/>
      <c r="K967" s="189"/>
      <c r="L967" s="189"/>
      <c r="M967" s="189"/>
      <c r="N967" s="189"/>
      <c r="O967" s="189"/>
      <c r="P967" s="189"/>
      <c r="Q967" s="189"/>
      <c r="R967" s="189"/>
      <c r="S967" s="190" t="s">
        <v>863</v>
      </c>
      <c r="T967" s="190"/>
      <c r="U967" s="190"/>
      <c r="V967" s="4" t="s">
        <v>782</v>
      </c>
      <c r="W967" s="190"/>
      <c r="X967" s="190"/>
      <c r="Y967" s="190"/>
      <c r="Z967" s="190"/>
      <c r="AA967" s="191">
        <v>151250920.38999999</v>
      </c>
      <c r="AB967" s="191"/>
      <c r="AC967" s="191"/>
      <c r="AD967" s="191">
        <v>139640419.62</v>
      </c>
      <c r="AE967" s="191"/>
      <c r="AF967" s="192">
        <v>92.32368256664995</v>
      </c>
      <c r="AG967" s="192"/>
      <c r="AH967" s="192"/>
    </row>
    <row r="968" spans="2:34" ht="15" customHeight="1" x14ac:dyDescent="0.25">
      <c r="B968" s="5"/>
      <c r="C968" s="5"/>
      <c r="D968" s="189" t="s">
        <v>783</v>
      </c>
      <c r="E968" s="189"/>
      <c r="F968" s="189"/>
      <c r="G968" s="189"/>
      <c r="H968" s="189"/>
      <c r="I968" s="189"/>
      <c r="J968" s="189"/>
      <c r="K968" s="189"/>
      <c r="L968" s="189"/>
      <c r="M968" s="189"/>
      <c r="N968" s="189"/>
      <c r="O968" s="189"/>
      <c r="P968" s="189"/>
      <c r="Q968" s="189"/>
      <c r="R968" s="189"/>
      <c r="S968" s="190" t="s">
        <v>863</v>
      </c>
      <c r="T968" s="190"/>
      <c r="U968" s="190"/>
      <c r="V968" s="4" t="s">
        <v>784</v>
      </c>
      <c r="W968" s="190"/>
      <c r="X968" s="190"/>
      <c r="Y968" s="190"/>
      <c r="Z968" s="190"/>
      <c r="AA968" s="191">
        <v>16996672</v>
      </c>
      <c r="AB968" s="191"/>
      <c r="AC968" s="191"/>
      <c r="AD968" s="191">
        <v>16130898.369999999</v>
      </c>
      <c r="AE968" s="191"/>
      <c r="AF968" s="192">
        <v>94.906216758198298</v>
      </c>
      <c r="AG968" s="192"/>
      <c r="AH968" s="192"/>
    </row>
    <row r="969" spans="2:34" ht="15" customHeight="1" x14ac:dyDescent="0.25">
      <c r="B969" s="5"/>
      <c r="C969" s="5"/>
      <c r="D969" s="5"/>
      <c r="E969" s="6"/>
      <c r="F969" s="189" t="s">
        <v>55</v>
      </c>
      <c r="G969" s="189"/>
      <c r="H969" s="189"/>
      <c r="I969" s="189"/>
      <c r="J969" s="189"/>
      <c r="K969" s="189"/>
      <c r="L969" s="189"/>
      <c r="M969" s="189"/>
      <c r="N969" s="189"/>
      <c r="O969" s="189"/>
      <c r="P969" s="189"/>
      <c r="Q969" s="189"/>
      <c r="R969" s="189"/>
      <c r="S969" s="190" t="s">
        <v>863</v>
      </c>
      <c r="T969" s="190"/>
      <c r="U969" s="190"/>
      <c r="V969" s="4" t="s">
        <v>784</v>
      </c>
      <c r="W969" s="190" t="s">
        <v>56</v>
      </c>
      <c r="X969" s="190"/>
      <c r="Y969" s="190"/>
      <c r="Z969" s="190"/>
      <c r="AA969" s="191">
        <v>16996672</v>
      </c>
      <c r="AB969" s="191"/>
      <c r="AC969" s="191"/>
      <c r="AD969" s="191">
        <v>16130898.369999999</v>
      </c>
      <c r="AE969" s="191"/>
      <c r="AF969" s="192">
        <v>94.906216758198298</v>
      </c>
      <c r="AG969" s="192"/>
      <c r="AH969" s="192"/>
    </row>
    <row r="970" spans="2:34" ht="15" customHeight="1" x14ac:dyDescent="0.25">
      <c r="B970" s="5"/>
      <c r="C970" s="5"/>
      <c r="D970" s="5"/>
      <c r="E970" s="6"/>
      <c r="F970" s="189" t="s">
        <v>57</v>
      </c>
      <c r="G970" s="189"/>
      <c r="H970" s="189"/>
      <c r="I970" s="189"/>
      <c r="J970" s="189"/>
      <c r="K970" s="189"/>
      <c r="L970" s="189"/>
      <c r="M970" s="189"/>
      <c r="N970" s="189"/>
      <c r="O970" s="189"/>
      <c r="P970" s="189"/>
      <c r="Q970" s="189"/>
      <c r="R970" s="189"/>
      <c r="S970" s="190" t="s">
        <v>863</v>
      </c>
      <c r="T970" s="190"/>
      <c r="U970" s="190"/>
      <c r="V970" s="4" t="s">
        <v>784</v>
      </c>
      <c r="W970" s="190" t="s">
        <v>58</v>
      </c>
      <c r="X970" s="190"/>
      <c r="Y970" s="190"/>
      <c r="Z970" s="190"/>
      <c r="AA970" s="191">
        <v>16996672</v>
      </c>
      <c r="AB970" s="191"/>
      <c r="AC970" s="191"/>
      <c r="AD970" s="191">
        <v>16130898.369999999</v>
      </c>
      <c r="AE970" s="191"/>
      <c r="AF970" s="192">
        <v>94.906216758198298</v>
      </c>
      <c r="AG970" s="192"/>
      <c r="AH970" s="192"/>
    </row>
    <row r="971" spans="2:34" ht="23.25" customHeight="1" x14ac:dyDescent="0.25">
      <c r="B971" s="5"/>
      <c r="C971" s="5"/>
      <c r="D971" s="5"/>
      <c r="E971" s="6"/>
      <c r="F971" s="6"/>
      <c r="G971" s="6"/>
      <c r="H971" s="189" t="s">
        <v>135</v>
      </c>
      <c r="I971" s="189"/>
      <c r="J971" s="189"/>
      <c r="K971" s="189"/>
      <c r="L971" s="189"/>
      <c r="M971" s="189"/>
      <c r="N971" s="189"/>
      <c r="O971" s="189"/>
      <c r="P971" s="189"/>
      <c r="Q971" s="189"/>
      <c r="R971" s="189"/>
      <c r="S971" s="190" t="s">
        <v>863</v>
      </c>
      <c r="T971" s="190"/>
      <c r="U971" s="190"/>
      <c r="V971" s="4" t="s">
        <v>784</v>
      </c>
      <c r="W971" s="190" t="s">
        <v>136</v>
      </c>
      <c r="X971" s="190"/>
      <c r="Y971" s="190"/>
      <c r="Z971" s="190"/>
      <c r="AA971" s="191">
        <v>16996672</v>
      </c>
      <c r="AB971" s="191"/>
      <c r="AC971" s="191"/>
      <c r="AD971" s="191">
        <v>16130898.369999999</v>
      </c>
      <c r="AE971" s="191"/>
      <c r="AF971" s="192">
        <v>94.906216758198298</v>
      </c>
      <c r="AG971" s="192"/>
      <c r="AH971" s="192"/>
    </row>
    <row r="972" spans="2:34" ht="23.25" customHeight="1" x14ac:dyDescent="0.25">
      <c r="B972" s="5"/>
      <c r="C972" s="5"/>
      <c r="D972" s="5"/>
      <c r="E972" s="5"/>
      <c r="F972" s="5"/>
      <c r="G972" s="5"/>
      <c r="H972" s="189" t="s">
        <v>137</v>
      </c>
      <c r="I972" s="189"/>
      <c r="J972" s="189"/>
      <c r="K972" s="189"/>
      <c r="L972" s="189"/>
      <c r="M972" s="189"/>
      <c r="N972" s="189"/>
      <c r="O972" s="189"/>
      <c r="P972" s="189"/>
      <c r="Q972" s="189"/>
      <c r="R972" s="189"/>
      <c r="S972" s="190" t="s">
        <v>863</v>
      </c>
      <c r="T972" s="190"/>
      <c r="U972" s="190"/>
      <c r="V972" s="4" t="s">
        <v>784</v>
      </c>
      <c r="W972" s="190" t="s">
        <v>138</v>
      </c>
      <c r="X972" s="190"/>
      <c r="Y972" s="190"/>
      <c r="Z972" s="190"/>
      <c r="AA972" s="191">
        <v>16996672</v>
      </c>
      <c r="AB972" s="191"/>
      <c r="AC972" s="191"/>
      <c r="AD972" s="191">
        <v>16130898.369999999</v>
      </c>
      <c r="AE972" s="191"/>
      <c r="AF972" s="192">
        <v>94.906216758198298</v>
      </c>
      <c r="AG972" s="192"/>
      <c r="AH972" s="192"/>
    </row>
    <row r="973" spans="2:34" ht="15" customHeight="1" x14ac:dyDescent="0.25">
      <c r="B973" s="5"/>
      <c r="C973" s="5"/>
      <c r="D973" s="5"/>
      <c r="E973" s="5"/>
      <c r="F973" s="5"/>
      <c r="G973" s="5"/>
      <c r="H973" s="5"/>
      <c r="I973" s="189" t="s">
        <v>91</v>
      </c>
      <c r="J973" s="189"/>
      <c r="K973" s="189"/>
      <c r="L973" s="189"/>
      <c r="M973" s="189"/>
      <c r="N973" s="189"/>
      <c r="O973" s="189"/>
      <c r="P973" s="189"/>
      <c r="Q973" s="189"/>
      <c r="R973" s="189"/>
      <c r="S973" s="190" t="s">
        <v>863</v>
      </c>
      <c r="T973" s="190"/>
      <c r="U973" s="190"/>
      <c r="V973" s="4" t="s">
        <v>784</v>
      </c>
      <c r="W973" s="190" t="s">
        <v>138</v>
      </c>
      <c r="X973" s="190"/>
      <c r="Y973" s="190" t="s">
        <v>92</v>
      </c>
      <c r="Z973" s="190"/>
      <c r="AA973" s="191">
        <v>16996672</v>
      </c>
      <c r="AB973" s="191"/>
      <c r="AC973" s="191"/>
      <c r="AD973" s="191">
        <v>16130898.369999999</v>
      </c>
      <c r="AE973" s="191"/>
      <c r="AF973" s="192">
        <v>94.906216758198298</v>
      </c>
      <c r="AG973" s="192"/>
      <c r="AH973" s="192"/>
    </row>
    <row r="974" spans="2:34" ht="23.25" customHeight="1" x14ac:dyDescent="0.25">
      <c r="B974" s="5"/>
      <c r="C974" s="5"/>
      <c r="D974" s="5"/>
      <c r="E974" s="5"/>
      <c r="F974" s="5"/>
      <c r="G974" s="5"/>
      <c r="H974" s="5"/>
      <c r="I974" s="6"/>
      <c r="J974" s="189" t="s">
        <v>93</v>
      </c>
      <c r="K974" s="189"/>
      <c r="L974" s="189"/>
      <c r="M974" s="189"/>
      <c r="N974" s="189"/>
      <c r="O974" s="189"/>
      <c r="P974" s="189"/>
      <c r="Q974" s="189"/>
      <c r="R974" s="189"/>
      <c r="S974" s="190" t="s">
        <v>863</v>
      </c>
      <c r="T974" s="190"/>
      <c r="U974" s="190"/>
      <c r="V974" s="4" t="s">
        <v>784</v>
      </c>
      <c r="W974" s="190" t="s">
        <v>138</v>
      </c>
      <c r="X974" s="190"/>
      <c r="Y974" s="190" t="s">
        <v>94</v>
      </c>
      <c r="Z974" s="190"/>
      <c r="AA974" s="191">
        <v>16996672</v>
      </c>
      <c r="AB974" s="191"/>
      <c r="AC974" s="191"/>
      <c r="AD974" s="191">
        <v>16130898.369999999</v>
      </c>
      <c r="AE974" s="191"/>
      <c r="AF974" s="192">
        <v>94.906216758198298</v>
      </c>
      <c r="AG974" s="192"/>
      <c r="AH974" s="192"/>
    </row>
    <row r="975" spans="2:34" ht="15" customHeight="1" x14ac:dyDescent="0.25">
      <c r="B975" s="5"/>
      <c r="C975" s="5"/>
      <c r="D975" s="189" t="s">
        <v>785</v>
      </c>
      <c r="E975" s="189"/>
      <c r="F975" s="189"/>
      <c r="G975" s="189"/>
      <c r="H975" s="189"/>
      <c r="I975" s="189"/>
      <c r="J975" s="189"/>
      <c r="K975" s="189"/>
      <c r="L975" s="189"/>
      <c r="M975" s="189"/>
      <c r="N975" s="189"/>
      <c r="O975" s="189"/>
      <c r="P975" s="189"/>
      <c r="Q975" s="189"/>
      <c r="R975" s="189"/>
      <c r="S975" s="190" t="s">
        <v>863</v>
      </c>
      <c r="T975" s="190"/>
      <c r="U975" s="190"/>
      <c r="V975" s="4" t="s">
        <v>786</v>
      </c>
      <c r="W975" s="190"/>
      <c r="X975" s="190"/>
      <c r="Y975" s="190"/>
      <c r="Z975" s="190"/>
      <c r="AA975" s="191">
        <v>57754324.240000002</v>
      </c>
      <c r="AB975" s="191"/>
      <c r="AC975" s="191"/>
      <c r="AD975" s="191">
        <v>53161976.159999996</v>
      </c>
      <c r="AE975" s="191"/>
      <c r="AF975" s="192">
        <v>92.048477511542941</v>
      </c>
      <c r="AG975" s="192"/>
      <c r="AH975" s="192"/>
    </row>
    <row r="976" spans="2:34" ht="15" customHeight="1" x14ac:dyDescent="0.25">
      <c r="B976" s="5"/>
      <c r="C976" s="5"/>
      <c r="D976" s="5"/>
      <c r="E976" s="6"/>
      <c r="F976" s="189" t="s">
        <v>55</v>
      </c>
      <c r="G976" s="189"/>
      <c r="H976" s="189"/>
      <c r="I976" s="189"/>
      <c r="J976" s="189"/>
      <c r="K976" s="189"/>
      <c r="L976" s="189"/>
      <c r="M976" s="189"/>
      <c r="N976" s="189"/>
      <c r="O976" s="189"/>
      <c r="P976" s="189"/>
      <c r="Q976" s="189"/>
      <c r="R976" s="189"/>
      <c r="S976" s="190" t="s">
        <v>863</v>
      </c>
      <c r="T976" s="190"/>
      <c r="U976" s="190"/>
      <c r="V976" s="4" t="s">
        <v>786</v>
      </c>
      <c r="W976" s="190" t="s">
        <v>56</v>
      </c>
      <c r="X976" s="190"/>
      <c r="Y976" s="190"/>
      <c r="Z976" s="190"/>
      <c r="AA976" s="191">
        <v>57701000</v>
      </c>
      <c r="AB976" s="191"/>
      <c r="AC976" s="191"/>
      <c r="AD976" s="191">
        <v>53108651.920000002</v>
      </c>
      <c r="AE976" s="191"/>
      <c r="AF976" s="192">
        <v>92.041129131210894</v>
      </c>
      <c r="AG976" s="192"/>
      <c r="AH976" s="192"/>
    </row>
    <row r="977" spans="2:34" ht="15" customHeight="1" x14ac:dyDescent="0.25">
      <c r="B977" s="5"/>
      <c r="C977" s="5"/>
      <c r="D977" s="5"/>
      <c r="E977" s="6"/>
      <c r="F977" s="189" t="s">
        <v>57</v>
      </c>
      <c r="G977" s="189"/>
      <c r="H977" s="189"/>
      <c r="I977" s="189"/>
      <c r="J977" s="189"/>
      <c r="K977" s="189"/>
      <c r="L977" s="189"/>
      <c r="M977" s="189"/>
      <c r="N977" s="189"/>
      <c r="O977" s="189"/>
      <c r="P977" s="189"/>
      <c r="Q977" s="189"/>
      <c r="R977" s="189"/>
      <c r="S977" s="190" t="s">
        <v>863</v>
      </c>
      <c r="T977" s="190"/>
      <c r="U977" s="190"/>
      <c r="V977" s="4" t="s">
        <v>786</v>
      </c>
      <c r="W977" s="190" t="s">
        <v>58</v>
      </c>
      <c r="X977" s="190"/>
      <c r="Y977" s="190"/>
      <c r="Z977" s="190"/>
      <c r="AA977" s="191">
        <v>57701000</v>
      </c>
      <c r="AB977" s="191"/>
      <c r="AC977" s="191"/>
      <c r="AD977" s="191">
        <v>53108651.920000002</v>
      </c>
      <c r="AE977" s="191"/>
      <c r="AF977" s="192">
        <v>92.041129131210894</v>
      </c>
      <c r="AG977" s="192"/>
      <c r="AH977" s="192"/>
    </row>
    <row r="978" spans="2:34" ht="45.75" customHeight="1" x14ac:dyDescent="0.25">
      <c r="B978" s="5"/>
      <c r="C978" s="5"/>
      <c r="D978" s="5"/>
      <c r="E978" s="6"/>
      <c r="F978" s="6"/>
      <c r="G978" s="6"/>
      <c r="H978" s="189" t="s">
        <v>59</v>
      </c>
      <c r="I978" s="189"/>
      <c r="J978" s="189"/>
      <c r="K978" s="189"/>
      <c r="L978" s="189"/>
      <c r="M978" s="189"/>
      <c r="N978" s="189"/>
      <c r="O978" s="189"/>
      <c r="P978" s="189"/>
      <c r="Q978" s="189"/>
      <c r="R978" s="189"/>
      <c r="S978" s="190" t="s">
        <v>863</v>
      </c>
      <c r="T978" s="190"/>
      <c r="U978" s="190"/>
      <c r="V978" s="4" t="s">
        <v>786</v>
      </c>
      <c r="W978" s="190" t="s">
        <v>60</v>
      </c>
      <c r="X978" s="190"/>
      <c r="Y978" s="190"/>
      <c r="Z978" s="190"/>
      <c r="AA978" s="191">
        <v>57701000</v>
      </c>
      <c r="AB978" s="191"/>
      <c r="AC978" s="191"/>
      <c r="AD978" s="191">
        <v>53108651.920000002</v>
      </c>
      <c r="AE978" s="191"/>
      <c r="AF978" s="192">
        <v>92.041129131210894</v>
      </c>
      <c r="AG978" s="192"/>
      <c r="AH978" s="192"/>
    </row>
    <row r="979" spans="2:34" ht="23.25" customHeight="1" x14ac:dyDescent="0.25">
      <c r="B979" s="5"/>
      <c r="C979" s="5"/>
      <c r="D979" s="5"/>
      <c r="E979" s="5"/>
      <c r="F979" s="5"/>
      <c r="G979" s="5"/>
      <c r="H979" s="189" t="s">
        <v>787</v>
      </c>
      <c r="I979" s="189"/>
      <c r="J979" s="189"/>
      <c r="K979" s="189"/>
      <c r="L979" s="189"/>
      <c r="M979" s="189"/>
      <c r="N979" s="189"/>
      <c r="O979" s="189"/>
      <c r="P979" s="189"/>
      <c r="Q979" s="189"/>
      <c r="R979" s="189"/>
      <c r="S979" s="190" t="s">
        <v>863</v>
      </c>
      <c r="T979" s="190"/>
      <c r="U979" s="190"/>
      <c r="V979" s="4" t="s">
        <v>786</v>
      </c>
      <c r="W979" s="190" t="s">
        <v>788</v>
      </c>
      <c r="X979" s="190"/>
      <c r="Y979" s="190"/>
      <c r="Z979" s="190"/>
      <c r="AA979" s="191">
        <v>57701000</v>
      </c>
      <c r="AB979" s="191"/>
      <c r="AC979" s="191"/>
      <c r="AD979" s="191">
        <v>53108651.920000002</v>
      </c>
      <c r="AE979" s="191"/>
      <c r="AF979" s="192">
        <v>92.041129131210894</v>
      </c>
      <c r="AG979" s="192"/>
      <c r="AH979" s="192"/>
    </row>
    <row r="980" spans="2:34" ht="23.25" customHeight="1" x14ac:dyDescent="0.25">
      <c r="B980" s="5"/>
      <c r="C980" s="5"/>
      <c r="D980" s="5"/>
      <c r="E980" s="5"/>
      <c r="F980" s="5"/>
      <c r="G980" s="5"/>
      <c r="H980" s="5"/>
      <c r="I980" s="189" t="s">
        <v>29</v>
      </c>
      <c r="J980" s="189"/>
      <c r="K980" s="189"/>
      <c r="L980" s="189"/>
      <c r="M980" s="189"/>
      <c r="N980" s="189"/>
      <c r="O980" s="189"/>
      <c r="P980" s="189"/>
      <c r="Q980" s="189"/>
      <c r="R980" s="189"/>
      <c r="S980" s="190" t="s">
        <v>863</v>
      </c>
      <c r="T980" s="190"/>
      <c r="U980" s="190"/>
      <c r="V980" s="4" t="s">
        <v>786</v>
      </c>
      <c r="W980" s="190" t="s">
        <v>788</v>
      </c>
      <c r="X980" s="190"/>
      <c r="Y980" s="190" t="s">
        <v>30</v>
      </c>
      <c r="Z980" s="190"/>
      <c r="AA980" s="191">
        <v>606513.61</v>
      </c>
      <c r="AB980" s="191"/>
      <c r="AC980" s="191"/>
      <c r="AD980" s="191">
        <v>547388.63</v>
      </c>
      <c r="AE980" s="191"/>
      <c r="AF980" s="192">
        <v>90.251664756541899</v>
      </c>
      <c r="AG980" s="192"/>
      <c r="AH980" s="192"/>
    </row>
    <row r="981" spans="2:34" ht="23.25" customHeight="1" x14ac:dyDescent="0.25">
      <c r="B981" s="5"/>
      <c r="C981" s="5"/>
      <c r="D981" s="5"/>
      <c r="E981" s="5"/>
      <c r="F981" s="5"/>
      <c r="G981" s="5"/>
      <c r="H981" s="5"/>
      <c r="I981" s="6"/>
      <c r="J981" s="189" t="s">
        <v>31</v>
      </c>
      <c r="K981" s="189"/>
      <c r="L981" s="189"/>
      <c r="M981" s="189"/>
      <c r="N981" s="189"/>
      <c r="O981" s="189"/>
      <c r="P981" s="189"/>
      <c r="Q981" s="189"/>
      <c r="R981" s="189"/>
      <c r="S981" s="190" t="s">
        <v>863</v>
      </c>
      <c r="T981" s="190"/>
      <c r="U981" s="190"/>
      <c r="V981" s="4" t="s">
        <v>786</v>
      </c>
      <c r="W981" s="190" t="s">
        <v>788</v>
      </c>
      <c r="X981" s="190"/>
      <c r="Y981" s="190" t="s">
        <v>32</v>
      </c>
      <c r="Z981" s="190"/>
      <c r="AA981" s="191">
        <v>606513.61</v>
      </c>
      <c r="AB981" s="191"/>
      <c r="AC981" s="191"/>
      <c r="AD981" s="191">
        <v>547388.63</v>
      </c>
      <c r="AE981" s="191"/>
      <c r="AF981" s="192">
        <v>90.251664756541899</v>
      </c>
      <c r="AG981" s="192"/>
      <c r="AH981" s="192"/>
    </row>
    <row r="982" spans="2:34" ht="15" customHeight="1" x14ac:dyDescent="0.25">
      <c r="B982" s="5"/>
      <c r="C982" s="5"/>
      <c r="D982" s="5"/>
      <c r="E982" s="5"/>
      <c r="F982" s="5"/>
      <c r="G982" s="5"/>
      <c r="H982" s="5"/>
      <c r="I982" s="189" t="s">
        <v>91</v>
      </c>
      <c r="J982" s="189"/>
      <c r="K982" s="189"/>
      <c r="L982" s="189"/>
      <c r="M982" s="189"/>
      <c r="N982" s="189"/>
      <c r="O982" s="189"/>
      <c r="P982" s="189"/>
      <c r="Q982" s="189"/>
      <c r="R982" s="189"/>
      <c r="S982" s="190" t="s">
        <v>863</v>
      </c>
      <c r="T982" s="190"/>
      <c r="U982" s="190"/>
      <c r="V982" s="4" t="s">
        <v>786</v>
      </c>
      <c r="W982" s="190" t="s">
        <v>788</v>
      </c>
      <c r="X982" s="190"/>
      <c r="Y982" s="190" t="s">
        <v>92</v>
      </c>
      <c r="Z982" s="190"/>
      <c r="AA982" s="191">
        <v>57094486.390000001</v>
      </c>
      <c r="AB982" s="191"/>
      <c r="AC982" s="191"/>
      <c r="AD982" s="191">
        <v>52561263.289999999</v>
      </c>
      <c r="AE982" s="191"/>
      <c r="AF982" s="192">
        <v>92.060138576193609</v>
      </c>
      <c r="AG982" s="192"/>
      <c r="AH982" s="192"/>
    </row>
    <row r="983" spans="2:34" ht="23.25" customHeight="1" x14ac:dyDescent="0.25">
      <c r="B983" s="5"/>
      <c r="C983" s="5"/>
      <c r="D983" s="5"/>
      <c r="E983" s="5"/>
      <c r="F983" s="5"/>
      <c r="G983" s="5"/>
      <c r="H983" s="5"/>
      <c r="I983" s="6"/>
      <c r="J983" s="189" t="s">
        <v>93</v>
      </c>
      <c r="K983" s="189"/>
      <c r="L983" s="189"/>
      <c r="M983" s="189"/>
      <c r="N983" s="189"/>
      <c r="O983" s="189"/>
      <c r="P983" s="189"/>
      <c r="Q983" s="189"/>
      <c r="R983" s="189"/>
      <c r="S983" s="190" t="s">
        <v>863</v>
      </c>
      <c r="T983" s="190"/>
      <c r="U983" s="190"/>
      <c r="V983" s="4" t="s">
        <v>786</v>
      </c>
      <c r="W983" s="190" t="s">
        <v>788</v>
      </c>
      <c r="X983" s="190"/>
      <c r="Y983" s="190" t="s">
        <v>94</v>
      </c>
      <c r="Z983" s="190"/>
      <c r="AA983" s="191">
        <v>57094486.390000001</v>
      </c>
      <c r="AB983" s="191"/>
      <c r="AC983" s="191"/>
      <c r="AD983" s="191">
        <v>52561263.289999999</v>
      </c>
      <c r="AE983" s="191"/>
      <c r="AF983" s="192">
        <v>92.060138576193609</v>
      </c>
      <c r="AG983" s="192"/>
      <c r="AH983" s="192"/>
    </row>
    <row r="984" spans="2:34" ht="15" customHeight="1" x14ac:dyDescent="0.25">
      <c r="B984" s="5"/>
      <c r="C984" s="5"/>
      <c r="D984" s="5"/>
      <c r="E984" s="6"/>
      <c r="F984" s="189" t="s">
        <v>283</v>
      </c>
      <c r="G984" s="189"/>
      <c r="H984" s="189"/>
      <c r="I984" s="189"/>
      <c r="J984" s="189"/>
      <c r="K984" s="189"/>
      <c r="L984" s="189"/>
      <c r="M984" s="189"/>
      <c r="N984" s="189"/>
      <c r="O984" s="189"/>
      <c r="P984" s="189"/>
      <c r="Q984" s="189"/>
      <c r="R984" s="189"/>
      <c r="S984" s="190" t="s">
        <v>863</v>
      </c>
      <c r="T984" s="190"/>
      <c r="U984" s="190"/>
      <c r="V984" s="4" t="s">
        <v>786</v>
      </c>
      <c r="W984" s="190" t="s">
        <v>284</v>
      </c>
      <c r="X984" s="190"/>
      <c r="Y984" s="190"/>
      <c r="Z984" s="190"/>
      <c r="AA984" s="191">
        <v>53324.24</v>
      </c>
      <c r="AB984" s="191"/>
      <c r="AC984" s="191"/>
      <c r="AD984" s="191">
        <v>53324.24</v>
      </c>
      <c r="AE984" s="191"/>
      <c r="AF984" s="192">
        <v>100</v>
      </c>
      <c r="AG984" s="192"/>
      <c r="AH984" s="192"/>
    </row>
    <row r="985" spans="2:34" ht="15" customHeight="1" x14ac:dyDescent="0.25">
      <c r="B985" s="5"/>
      <c r="C985" s="5"/>
      <c r="D985" s="5"/>
      <c r="E985" s="6"/>
      <c r="F985" s="189" t="s">
        <v>305</v>
      </c>
      <c r="G985" s="189"/>
      <c r="H985" s="189"/>
      <c r="I985" s="189"/>
      <c r="J985" s="189"/>
      <c r="K985" s="189"/>
      <c r="L985" s="189"/>
      <c r="M985" s="189"/>
      <c r="N985" s="189"/>
      <c r="O985" s="189"/>
      <c r="P985" s="189"/>
      <c r="Q985" s="189"/>
      <c r="R985" s="189"/>
      <c r="S985" s="190" t="s">
        <v>863</v>
      </c>
      <c r="T985" s="190"/>
      <c r="U985" s="190"/>
      <c r="V985" s="4" t="s">
        <v>786</v>
      </c>
      <c r="W985" s="190" t="s">
        <v>306</v>
      </c>
      <c r="X985" s="190"/>
      <c r="Y985" s="190"/>
      <c r="Z985" s="190"/>
      <c r="AA985" s="191">
        <v>53324.24</v>
      </c>
      <c r="AB985" s="191"/>
      <c r="AC985" s="191"/>
      <c r="AD985" s="191">
        <v>53324.24</v>
      </c>
      <c r="AE985" s="191"/>
      <c r="AF985" s="192">
        <v>100</v>
      </c>
      <c r="AG985" s="192"/>
      <c r="AH985" s="192"/>
    </row>
    <row r="986" spans="2:34" ht="23.25" customHeight="1" x14ac:dyDescent="0.25">
      <c r="B986" s="5"/>
      <c r="C986" s="5"/>
      <c r="D986" s="5"/>
      <c r="E986" s="6"/>
      <c r="F986" s="6"/>
      <c r="G986" s="6"/>
      <c r="H986" s="189" t="s">
        <v>789</v>
      </c>
      <c r="I986" s="189"/>
      <c r="J986" s="189"/>
      <c r="K986" s="189"/>
      <c r="L986" s="189"/>
      <c r="M986" s="189"/>
      <c r="N986" s="189"/>
      <c r="O986" s="189"/>
      <c r="P986" s="189"/>
      <c r="Q986" s="189"/>
      <c r="R986" s="189"/>
      <c r="S986" s="190" t="s">
        <v>863</v>
      </c>
      <c r="T986" s="190"/>
      <c r="U986" s="190"/>
      <c r="V986" s="4" t="s">
        <v>786</v>
      </c>
      <c r="W986" s="190" t="s">
        <v>790</v>
      </c>
      <c r="X986" s="190"/>
      <c r="Y986" s="190"/>
      <c r="Z986" s="190"/>
      <c r="AA986" s="191">
        <v>53324.24</v>
      </c>
      <c r="AB986" s="191"/>
      <c r="AC986" s="191"/>
      <c r="AD986" s="191">
        <v>53324.24</v>
      </c>
      <c r="AE986" s="191"/>
      <c r="AF986" s="192">
        <v>100</v>
      </c>
      <c r="AG986" s="192"/>
      <c r="AH986" s="192"/>
    </row>
    <row r="987" spans="2:34" ht="23.25" customHeight="1" x14ac:dyDescent="0.25">
      <c r="B987" s="5"/>
      <c r="C987" s="5"/>
      <c r="D987" s="5"/>
      <c r="E987" s="5"/>
      <c r="F987" s="5"/>
      <c r="G987" s="5"/>
      <c r="H987" s="189" t="s">
        <v>791</v>
      </c>
      <c r="I987" s="189"/>
      <c r="J987" s="189"/>
      <c r="K987" s="189"/>
      <c r="L987" s="189"/>
      <c r="M987" s="189"/>
      <c r="N987" s="189"/>
      <c r="O987" s="189"/>
      <c r="P987" s="189"/>
      <c r="Q987" s="189"/>
      <c r="R987" s="189"/>
      <c r="S987" s="190" t="s">
        <v>863</v>
      </c>
      <c r="T987" s="190"/>
      <c r="U987" s="190"/>
      <c r="V987" s="4" t="s">
        <v>786</v>
      </c>
      <c r="W987" s="190" t="s">
        <v>792</v>
      </c>
      <c r="X987" s="190"/>
      <c r="Y987" s="190"/>
      <c r="Z987" s="190"/>
      <c r="AA987" s="191">
        <v>53324.24</v>
      </c>
      <c r="AB987" s="191"/>
      <c r="AC987" s="191"/>
      <c r="AD987" s="191">
        <v>53324.24</v>
      </c>
      <c r="AE987" s="191"/>
      <c r="AF987" s="192">
        <v>100</v>
      </c>
      <c r="AG987" s="192"/>
      <c r="AH987" s="192"/>
    </row>
    <row r="988" spans="2:34" ht="15" customHeight="1" x14ac:dyDescent="0.25">
      <c r="B988" s="5"/>
      <c r="C988" s="5"/>
      <c r="D988" s="5"/>
      <c r="E988" s="5"/>
      <c r="F988" s="5"/>
      <c r="G988" s="5"/>
      <c r="H988" s="5"/>
      <c r="I988" s="189" t="s">
        <v>91</v>
      </c>
      <c r="J988" s="189"/>
      <c r="K988" s="189"/>
      <c r="L988" s="189"/>
      <c r="M988" s="189"/>
      <c r="N988" s="189"/>
      <c r="O988" s="189"/>
      <c r="P988" s="189"/>
      <c r="Q988" s="189"/>
      <c r="R988" s="189"/>
      <c r="S988" s="190" t="s">
        <v>863</v>
      </c>
      <c r="T988" s="190"/>
      <c r="U988" s="190"/>
      <c r="V988" s="4" t="s">
        <v>786</v>
      </c>
      <c r="W988" s="190" t="s">
        <v>792</v>
      </c>
      <c r="X988" s="190"/>
      <c r="Y988" s="190" t="s">
        <v>92</v>
      </c>
      <c r="Z988" s="190"/>
      <c r="AA988" s="191">
        <v>53324.24</v>
      </c>
      <c r="AB988" s="191"/>
      <c r="AC988" s="191"/>
      <c r="AD988" s="191">
        <v>53324.24</v>
      </c>
      <c r="AE988" s="191"/>
      <c r="AF988" s="192">
        <v>100</v>
      </c>
      <c r="AG988" s="192"/>
      <c r="AH988" s="192"/>
    </row>
    <row r="989" spans="2:34" ht="23.25" customHeight="1" x14ac:dyDescent="0.25">
      <c r="B989" s="5"/>
      <c r="C989" s="5"/>
      <c r="D989" s="5"/>
      <c r="E989" s="5"/>
      <c r="F989" s="5"/>
      <c r="G989" s="5"/>
      <c r="H989" s="5"/>
      <c r="I989" s="6"/>
      <c r="J989" s="189" t="s">
        <v>93</v>
      </c>
      <c r="K989" s="189"/>
      <c r="L989" s="189"/>
      <c r="M989" s="189"/>
      <c r="N989" s="189"/>
      <c r="O989" s="189"/>
      <c r="P989" s="189"/>
      <c r="Q989" s="189"/>
      <c r="R989" s="189"/>
      <c r="S989" s="190" t="s">
        <v>863</v>
      </c>
      <c r="T989" s="190"/>
      <c r="U989" s="190"/>
      <c r="V989" s="4" t="s">
        <v>786</v>
      </c>
      <c r="W989" s="190" t="s">
        <v>792</v>
      </c>
      <c r="X989" s="190"/>
      <c r="Y989" s="190" t="s">
        <v>94</v>
      </c>
      <c r="Z989" s="190"/>
      <c r="AA989" s="191">
        <v>53324.24</v>
      </c>
      <c r="AB989" s="191"/>
      <c r="AC989" s="191"/>
      <c r="AD989" s="191">
        <v>53324.24</v>
      </c>
      <c r="AE989" s="191"/>
      <c r="AF989" s="192">
        <v>100</v>
      </c>
      <c r="AG989" s="192"/>
      <c r="AH989" s="192"/>
    </row>
    <row r="990" spans="2:34" ht="15" customHeight="1" x14ac:dyDescent="0.25">
      <c r="B990" s="5"/>
      <c r="C990" s="5"/>
      <c r="D990" s="189" t="s">
        <v>793</v>
      </c>
      <c r="E990" s="189"/>
      <c r="F990" s="189"/>
      <c r="G990" s="189"/>
      <c r="H990" s="189"/>
      <c r="I990" s="189"/>
      <c r="J990" s="189"/>
      <c r="K990" s="189"/>
      <c r="L990" s="189"/>
      <c r="M990" s="189"/>
      <c r="N990" s="189"/>
      <c r="O990" s="189"/>
      <c r="P990" s="189"/>
      <c r="Q990" s="189"/>
      <c r="R990" s="189"/>
      <c r="S990" s="190" t="s">
        <v>863</v>
      </c>
      <c r="T990" s="190"/>
      <c r="U990" s="190"/>
      <c r="V990" s="4" t="s">
        <v>794</v>
      </c>
      <c r="W990" s="190"/>
      <c r="X990" s="190"/>
      <c r="Y990" s="190"/>
      <c r="Z990" s="190"/>
      <c r="AA990" s="191">
        <v>76499924.150000006</v>
      </c>
      <c r="AB990" s="191"/>
      <c r="AC990" s="191"/>
      <c r="AD990" s="191">
        <v>70347545.090000004</v>
      </c>
      <c r="AE990" s="191"/>
      <c r="AF990" s="192">
        <v>91.957666457372554</v>
      </c>
      <c r="AG990" s="192"/>
      <c r="AH990" s="192"/>
    </row>
    <row r="991" spans="2:34" ht="15" customHeight="1" x14ac:dyDescent="0.25">
      <c r="B991" s="5"/>
      <c r="C991" s="5"/>
      <c r="D991" s="5"/>
      <c r="E991" s="6"/>
      <c r="F991" s="189" t="s">
        <v>47</v>
      </c>
      <c r="G991" s="189"/>
      <c r="H991" s="189"/>
      <c r="I991" s="189"/>
      <c r="J991" s="189"/>
      <c r="K991" s="189"/>
      <c r="L991" s="189"/>
      <c r="M991" s="189"/>
      <c r="N991" s="189"/>
      <c r="O991" s="189"/>
      <c r="P991" s="189"/>
      <c r="Q991" s="189"/>
      <c r="R991" s="189"/>
      <c r="S991" s="190" t="s">
        <v>863</v>
      </c>
      <c r="T991" s="190"/>
      <c r="U991" s="190"/>
      <c r="V991" s="4" t="s">
        <v>794</v>
      </c>
      <c r="W991" s="190" t="s">
        <v>48</v>
      </c>
      <c r="X991" s="190"/>
      <c r="Y991" s="190"/>
      <c r="Z991" s="190"/>
      <c r="AA991" s="191">
        <v>36189000</v>
      </c>
      <c r="AB991" s="191"/>
      <c r="AC991" s="191"/>
      <c r="AD991" s="191">
        <v>31264422.27</v>
      </c>
      <c r="AE991" s="191"/>
      <c r="AF991" s="192">
        <v>86.392059106358289</v>
      </c>
      <c r="AG991" s="192"/>
      <c r="AH991" s="192"/>
    </row>
    <row r="992" spans="2:34" ht="15" customHeight="1" x14ac:dyDescent="0.25">
      <c r="B992" s="5"/>
      <c r="C992" s="5"/>
      <c r="D992" s="5"/>
      <c r="E992" s="6"/>
      <c r="F992" s="189" t="s">
        <v>123</v>
      </c>
      <c r="G992" s="189"/>
      <c r="H992" s="189"/>
      <c r="I992" s="189"/>
      <c r="J992" s="189"/>
      <c r="K992" s="189"/>
      <c r="L992" s="189"/>
      <c r="M992" s="189"/>
      <c r="N992" s="189"/>
      <c r="O992" s="189"/>
      <c r="P992" s="189"/>
      <c r="Q992" s="189"/>
      <c r="R992" s="189"/>
      <c r="S992" s="190" t="s">
        <v>863</v>
      </c>
      <c r="T992" s="190"/>
      <c r="U992" s="190"/>
      <c r="V992" s="4" t="s">
        <v>794</v>
      </c>
      <c r="W992" s="190" t="s">
        <v>124</v>
      </c>
      <c r="X992" s="190"/>
      <c r="Y992" s="190"/>
      <c r="Z992" s="190"/>
      <c r="AA992" s="191">
        <v>36189000</v>
      </c>
      <c r="AB992" s="191"/>
      <c r="AC992" s="191"/>
      <c r="AD992" s="191">
        <v>31264422.27</v>
      </c>
      <c r="AE992" s="191"/>
      <c r="AF992" s="192">
        <v>86.392059106358289</v>
      </c>
      <c r="AG992" s="192"/>
      <c r="AH992" s="192"/>
    </row>
    <row r="993" spans="2:34" ht="34.5" customHeight="1" x14ac:dyDescent="0.25">
      <c r="B993" s="5"/>
      <c r="C993" s="5"/>
      <c r="D993" s="5"/>
      <c r="E993" s="6"/>
      <c r="F993" s="6"/>
      <c r="G993" s="6"/>
      <c r="H993" s="189" t="s">
        <v>125</v>
      </c>
      <c r="I993" s="189"/>
      <c r="J993" s="189"/>
      <c r="K993" s="189"/>
      <c r="L993" s="189"/>
      <c r="M993" s="189"/>
      <c r="N993" s="189"/>
      <c r="O993" s="189"/>
      <c r="P993" s="189"/>
      <c r="Q993" s="189"/>
      <c r="R993" s="189"/>
      <c r="S993" s="190" t="s">
        <v>863</v>
      </c>
      <c r="T993" s="190"/>
      <c r="U993" s="190"/>
      <c r="V993" s="4" t="s">
        <v>794</v>
      </c>
      <c r="W993" s="190" t="s">
        <v>126</v>
      </c>
      <c r="X993" s="190"/>
      <c r="Y993" s="190"/>
      <c r="Z993" s="190"/>
      <c r="AA993" s="191">
        <v>36189000</v>
      </c>
      <c r="AB993" s="191"/>
      <c r="AC993" s="191"/>
      <c r="AD993" s="191">
        <v>31264422.27</v>
      </c>
      <c r="AE993" s="191"/>
      <c r="AF993" s="192">
        <v>86.392059106358289</v>
      </c>
      <c r="AG993" s="192"/>
      <c r="AH993" s="192"/>
    </row>
    <row r="994" spans="2:34" ht="45.75" customHeight="1" x14ac:dyDescent="0.25">
      <c r="B994" s="5"/>
      <c r="C994" s="5"/>
      <c r="D994" s="5"/>
      <c r="E994" s="5"/>
      <c r="F994" s="5"/>
      <c r="G994" s="5"/>
      <c r="H994" s="189" t="s">
        <v>127</v>
      </c>
      <c r="I994" s="189"/>
      <c r="J994" s="189"/>
      <c r="K994" s="189"/>
      <c r="L994" s="189"/>
      <c r="M994" s="189"/>
      <c r="N994" s="189"/>
      <c r="O994" s="189"/>
      <c r="P994" s="189"/>
      <c r="Q994" s="189"/>
      <c r="R994" s="189"/>
      <c r="S994" s="190" t="s">
        <v>863</v>
      </c>
      <c r="T994" s="190"/>
      <c r="U994" s="190"/>
      <c r="V994" s="4" t="s">
        <v>794</v>
      </c>
      <c r="W994" s="190" t="s">
        <v>128</v>
      </c>
      <c r="X994" s="190"/>
      <c r="Y994" s="190"/>
      <c r="Z994" s="190"/>
      <c r="AA994" s="191">
        <v>36189000</v>
      </c>
      <c r="AB994" s="191"/>
      <c r="AC994" s="191"/>
      <c r="AD994" s="191">
        <v>31264422.27</v>
      </c>
      <c r="AE994" s="191"/>
      <c r="AF994" s="192">
        <v>86.392059106358289</v>
      </c>
      <c r="AG994" s="192"/>
      <c r="AH994" s="192"/>
    </row>
    <row r="995" spans="2:34" ht="23.25" customHeight="1" x14ac:dyDescent="0.25">
      <c r="B995" s="5"/>
      <c r="C995" s="5"/>
      <c r="D995" s="5"/>
      <c r="E995" s="5"/>
      <c r="F995" s="5"/>
      <c r="G995" s="5"/>
      <c r="H995" s="5"/>
      <c r="I995" s="189" t="s">
        <v>29</v>
      </c>
      <c r="J995" s="189"/>
      <c r="K995" s="189"/>
      <c r="L995" s="189"/>
      <c r="M995" s="189"/>
      <c r="N995" s="189"/>
      <c r="O995" s="189"/>
      <c r="P995" s="189"/>
      <c r="Q995" s="189"/>
      <c r="R995" s="189"/>
      <c r="S995" s="190" t="s">
        <v>863</v>
      </c>
      <c r="T995" s="190"/>
      <c r="U995" s="190"/>
      <c r="V995" s="4" t="s">
        <v>794</v>
      </c>
      <c r="W995" s="190" t="s">
        <v>128</v>
      </c>
      <c r="X995" s="190"/>
      <c r="Y995" s="190" t="s">
        <v>30</v>
      </c>
      <c r="Z995" s="190"/>
      <c r="AA995" s="191">
        <v>358000</v>
      </c>
      <c r="AB995" s="191"/>
      <c r="AC995" s="191"/>
      <c r="AD995" s="191">
        <v>219098.76</v>
      </c>
      <c r="AE995" s="191"/>
      <c r="AF995" s="192">
        <v>61.20077094972067</v>
      </c>
      <c r="AG995" s="192"/>
      <c r="AH995" s="192"/>
    </row>
    <row r="996" spans="2:34" ht="23.25" customHeight="1" x14ac:dyDescent="0.25">
      <c r="B996" s="5"/>
      <c r="C996" s="5"/>
      <c r="D996" s="5"/>
      <c r="E996" s="5"/>
      <c r="F996" s="5"/>
      <c r="G996" s="5"/>
      <c r="H996" s="5"/>
      <c r="I996" s="6"/>
      <c r="J996" s="189" t="s">
        <v>31</v>
      </c>
      <c r="K996" s="189"/>
      <c r="L996" s="189"/>
      <c r="M996" s="189"/>
      <c r="N996" s="189"/>
      <c r="O996" s="189"/>
      <c r="P996" s="189"/>
      <c r="Q996" s="189"/>
      <c r="R996" s="189"/>
      <c r="S996" s="190" t="s">
        <v>863</v>
      </c>
      <c r="T996" s="190"/>
      <c r="U996" s="190"/>
      <c r="V996" s="4" t="s">
        <v>794</v>
      </c>
      <c r="W996" s="190" t="s">
        <v>128</v>
      </c>
      <c r="X996" s="190"/>
      <c r="Y996" s="190" t="s">
        <v>32</v>
      </c>
      <c r="Z996" s="190"/>
      <c r="AA996" s="191">
        <v>358000</v>
      </c>
      <c r="AB996" s="191"/>
      <c r="AC996" s="191"/>
      <c r="AD996" s="191">
        <v>219098.76</v>
      </c>
      <c r="AE996" s="191"/>
      <c r="AF996" s="192">
        <v>61.20077094972067</v>
      </c>
      <c r="AG996" s="192"/>
      <c r="AH996" s="192"/>
    </row>
    <row r="997" spans="2:34" ht="15" customHeight="1" x14ac:dyDescent="0.25">
      <c r="B997" s="5"/>
      <c r="C997" s="5"/>
      <c r="D997" s="5"/>
      <c r="E997" s="5"/>
      <c r="F997" s="5"/>
      <c r="G997" s="5"/>
      <c r="H997" s="5"/>
      <c r="I997" s="189" t="s">
        <v>91</v>
      </c>
      <c r="J997" s="189"/>
      <c r="K997" s="189"/>
      <c r="L997" s="189"/>
      <c r="M997" s="189"/>
      <c r="N997" s="189"/>
      <c r="O997" s="189"/>
      <c r="P997" s="189"/>
      <c r="Q997" s="189"/>
      <c r="R997" s="189"/>
      <c r="S997" s="190" t="s">
        <v>863</v>
      </c>
      <c r="T997" s="190"/>
      <c r="U997" s="190"/>
      <c r="V997" s="4" t="s">
        <v>794</v>
      </c>
      <c r="W997" s="190" t="s">
        <v>128</v>
      </c>
      <c r="X997" s="190"/>
      <c r="Y997" s="190" t="s">
        <v>92</v>
      </c>
      <c r="Z997" s="190"/>
      <c r="AA997" s="191">
        <v>35831000</v>
      </c>
      <c r="AB997" s="191"/>
      <c r="AC997" s="191"/>
      <c r="AD997" s="191">
        <v>31045323.510000002</v>
      </c>
      <c r="AE997" s="191"/>
      <c r="AF997" s="192">
        <v>86.643754039797955</v>
      </c>
      <c r="AG997" s="192"/>
      <c r="AH997" s="192"/>
    </row>
    <row r="998" spans="2:34" ht="15" customHeight="1" x14ac:dyDescent="0.25">
      <c r="B998" s="5"/>
      <c r="C998" s="5"/>
      <c r="D998" s="5"/>
      <c r="E998" s="5"/>
      <c r="F998" s="5"/>
      <c r="G998" s="5"/>
      <c r="H998" s="5"/>
      <c r="I998" s="6"/>
      <c r="J998" s="189" t="s">
        <v>795</v>
      </c>
      <c r="K998" s="189"/>
      <c r="L998" s="189"/>
      <c r="M998" s="189"/>
      <c r="N998" s="189"/>
      <c r="O998" s="189"/>
      <c r="P998" s="189"/>
      <c r="Q998" s="189"/>
      <c r="R998" s="189"/>
      <c r="S998" s="190" t="s">
        <v>863</v>
      </c>
      <c r="T998" s="190"/>
      <c r="U998" s="190"/>
      <c r="V998" s="4" t="s">
        <v>794</v>
      </c>
      <c r="W998" s="190" t="s">
        <v>128</v>
      </c>
      <c r="X998" s="190"/>
      <c r="Y998" s="190" t="s">
        <v>796</v>
      </c>
      <c r="Z998" s="190"/>
      <c r="AA998" s="191">
        <v>35831000</v>
      </c>
      <c r="AB998" s="191"/>
      <c r="AC998" s="191"/>
      <c r="AD998" s="191">
        <v>31045323.510000002</v>
      </c>
      <c r="AE998" s="191"/>
      <c r="AF998" s="192">
        <v>86.643754039797955</v>
      </c>
      <c r="AG998" s="192"/>
      <c r="AH998" s="192"/>
    </row>
    <row r="999" spans="2:34" ht="15" customHeight="1" x14ac:dyDescent="0.25">
      <c r="B999" s="5"/>
      <c r="C999" s="5"/>
      <c r="D999" s="5"/>
      <c r="E999" s="6"/>
      <c r="F999" s="189" t="s">
        <v>63</v>
      </c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89"/>
      <c r="S999" s="190" t="s">
        <v>863</v>
      </c>
      <c r="T999" s="190"/>
      <c r="U999" s="190"/>
      <c r="V999" s="4" t="s">
        <v>794</v>
      </c>
      <c r="W999" s="190" t="s">
        <v>64</v>
      </c>
      <c r="X999" s="190"/>
      <c r="Y999" s="190"/>
      <c r="Z999" s="190"/>
      <c r="AA999" s="191">
        <v>40310924.149999999</v>
      </c>
      <c r="AB999" s="191"/>
      <c r="AC999" s="191"/>
      <c r="AD999" s="191">
        <v>39083122.82</v>
      </c>
      <c r="AE999" s="191"/>
      <c r="AF999" s="192">
        <v>96.954172210413091</v>
      </c>
      <c r="AG999" s="192"/>
      <c r="AH999" s="192"/>
    </row>
    <row r="1000" spans="2:34" ht="15" customHeight="1" x14ac:dyDescent="0.25">
      <c r="B1000" s="5"/>
      <c r="C1000" s="5"/>
      <c r="D1000" s="5"/>
      <c r="E1000" s="6"/>
      <c r="F1000" s="189" t="s">
        <v>797</v>
      </c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89"/>
      <c r="Q1000" s="189"/>
      <c r="R1000" s="189"/>
      <c r="S1000" s="190" t="s">
        <v>863</v>
      </c>
      <c r="T1000" s="190"/>
      <c r="U1000" s="190"/>
      <c r="V1000" s="4" t="s">
        <v>794</v>
      </c>
      <c r="W1000" s="190" t="s">
        <v>798</v>
      </c>
      <c r="X1000" s="190"/>
      <c r="Y1000" s="190"/>
      <c r="Z1000" s="190"/>
      <c r="AA1000" s="191">
        <v>7229924.1500000004</v>
      </c>
      <c r="AB1000" s="191"/>
      <c r="AC1000" s="191"/>
      <c r="AD1000" s="191">
        <v>7229825.4000000004</v>
      </c>
      <c r="AE1000" s="191"/>
      <c r="AF1000" s="192">
        <v>99.998634148879688</v>
      </c>
      <c r="AG1000" s="192"/>
      <c r="AH1000" s="192"/>
    </row>
    <row r="1001" spans="2:34" ht="34.5" customHeight="1" x14ac:dyDescent="0.25">
      <c r="B1001" s="5"/>
      <c r="C1001" s="5"/>
      <c r="D1001" s="5"/>
      <c r="E1001" s="6"/>
      <c r="F1001" s="6"/>
      <c r="G1001" s="6"/>
      <c r="H1001" s="189" t="s">
        <v>799</v>
      </c>
      <c r="I1001" s="189"/>
      <c r="J1001" s="189"/>
      <c r="K1001" s="189"/>
      <c r="L1001" s="189"/>
      <c r="M1001" s="189"/>
      <c r="N1001" s="189"/>
      <c r="O1001" s="189"/>
      <c r="P1001" s="189"/>
      <c r="Q1001" s="189"/>
      <c r="R1001" s="189"/>
      <c r="S1001" s="190" t="s">
        <v>863</v>
      </c>
      <c r="T1001" s="190"/>
      <c r="U1001" s="190"/>
      <c r="V1001" s="4" t="s">
        <v>794</v>
      </c>
      <c r="W1001" s="190" t="s">
        <v>800</v>
      </c>
      <c r="X1001" s="190"/>
      <c r="Y1001" s="190"/>
      <c r="Z1001" s="190"/>
      <c r="AA1001" s="191">
        <v>7229924.1500000004</v>
      </c>
      <c r="AB1001" s="191"/>
      <c r="AC1001" s="191"/>
      <c r="AD1001" s="191">
        <v>7229825.4000000004</v>
      </c>
      <c r="AE1001" s="191"/>
      <c r="AF1001" s="192">
        <v>99.998634148879688</v>
      </c>
      <c r="AG1001" s="192"/>
      <c r="AH1001" s="192"/>
    </row>
    <row r="1002" spans="2:34" ht="15" customHeight="1" x14ac:dyDescent="0.25">
      <c r="B1002" s="5"/>
      <c r="C1002" s="5"/>
      <c r="D1002" s="5"/>
      <c r="E1002" s="5"/>
      <c r="F1002" s="5"/>
      <c r="G1002" s="5"/>
      <c r="H1002" s="189" t="s">
        <v>801</v>
      </c>
      <c r="I1002" s="189"/>
      <c r="J1002" s="189"/>
      <c r="K1002" s="189"/>
      <c r="L1002" s="189"/>
      <c r="M1002" s="189"/>
      <c r="N1002" s="189"/>
      <c r="O1002" s="189"/>
      <c r="P1002" s="189"/>
      <c r="Q1002" s="189"/>
      <c r="R1002" s="189"/>
      <c r="S1002" s="190" t="s">
        <v>863</v>
      </c>
      <c r="T1002" s="190"/>
      <c r="U1002" s="190"/>
      <c r="V1002" s="4" t="s">
        <v>794</v>
      </c>
      <c r="W1002" s="190" t="s">
        <v>802</v>
      </c>
      <c r="X1002" s="190"/>
      <c r="Y1002" s="190"/>
      <c r="Z1002" s="190"/>
      <c r="AA1002" s="191">
        <v>7229924.1500000004</v>
      </c>
      <c r="AB1002" s="191"/>
      <c r="AC1002" s="191"/>
      <c r="AD1002" s="191">
        <v>7229825.4000000004</v>
      </c>
      <c r="AE1002" s="191"/>
      <c r="AF1002" s="192">
        <v>99.998634148879688</v>
      </c>
      <c r="AG1002" s="192"/>
      <c r="AH1002" s="192"/>
    </row>
    <row r="1003" spans="2:34" ht="15" customHeight="1" x14ac:dyDescent="0.25">
      <c r="B1003" s="5"/>
      <c r="C1003" s="5"/>
      <c r="D1003" s="5"/>
      <c r="E1003" s="5"/>
      <c r="F1003" s="5"/>
      <c r="G1003" s="5"/>
      <c r="H1003" s="5"/>
      <c r="I1003" s="189" t="s">
        <v>91</v>
      </c>
      <c r="J1003" s="189"/>
      <c r="K1003" s="189"/>
      <c r="L1003" s="189"/>
      <c r="M1003" s="189"/>
      <c r="N1003" s="189"/>
      <c r="O1003" s="189"/>
      <c r="P1003" s="189"/>
      <c r="Q1003" s="189"/>
      <c r="R1003" s="189"/>
      <c r="S1003" s="190" t="s">
        <v>863</v>
      </c>
      <c r="T1003" s="190"/>
      <c r="U1003" s="190"/>
      <c r="V1003" s="4" t="s">
        <v>794</v>
      </c>
      <c r="W1003" s="190" t="s">
        <v>802</v>
      </c>
      <c r="X1003" s="190"/>
      <c r="Y1003" s="190" t="s">
        <v>92</v>
      </c>
      <c r="Z1003" s="190"/>
      <c r="AA1003" s="191">
        <v>7229924.1500000004</v>
      </c>
      <c r="AB1003" s="191"/>
      <c r="AC1003" s="191"/>
      <c r="AD1003" s="191">
        <v>7229825.4000000004</v>
      </c>
      <c r="AE1003" s="191"/>
      <c r="AF1003" s="192">
        <v>99.998634148879688</v>
      </c>
      <c r="AG1003" s="192"/>
      <c r="AH1003" s="192"/>
    </row>
    <row r="1004" spans="2:34" ht="23.25" customHeight="1" x14ac:dyDescent="0.25">
      <c r="B1004" s="5"/>
      <c r="C1004" s="5"/>
      <c r="D1004" s="5"/>
      <c r="E1004" s="5"/>
      <c r="F1004" s="5"/>
      <c r="G1004" s="5"/>
      <c r="H1004" s="5"/>
      <c r="I1004" s="6"/>
      <c r="J1004" s="189" t="s">
        <v>93</v>
      </c>
      <c r="K1004" s="189"/>
      <c r="L1004" s="189"/>
      <c r="M1004" s="189"/>
      <c r="N1004" s="189"/>
      <c r="O1004" s="189"/>
      <c r="P1004" s="189"/>
      <c r="Q1004" s="189"/>
      <c r="R1004" s="189"/>
      <c r="S1004" s="190" t="s">
        <v>863</v>
      </c>
      <c r="T1004" s="190"/>
      <c r="U1004" s="190"/>
      <c r="V1004" s="4" t="s">
        <v>794</v>
      </c>
      <c r="W1004" s="190" t="s">
        <v>802</v>
      </c>
      <c r="X1004" s="190"/>
      <c r="Y1004" s="190" t="s">
        <v>94</v>
      </c>
      <c r="Z1004" s="190"/>
      <c r="AA1004" s="191">
        <v>7229924.1500000004</v>
      </c>
      <c r="AB1004" s="191"/>
      <c r="AC1004" s="191"/>
      <c r="AD1004" s="191">
        <v>7229825.4000000004</v>
      </c>
      <c r="AE1004" s="191"/>
      <c r="AF1004" s="192">
        <v>99.998634148879688</v>
      </c>
      <c r="AG1004" s="192"/>
      <c r="AH1004" s="192"/>
    </row>
    <row r="1005" spans="2:34" ht="34.5" customHeight="1" x14ac:dyDescent="0.25">
      <c r="B1005" s="5"/>
      <c r="C1005" s="5"/>
      <c r="D1005" s="5"/>
      <c r="E1005" s="6"/>
      <c r="F1005" s="189" t="s">
        <v>803</v>
      </c>
      <c r="G1005" s="189"/>
      <c r="H1005" s="189"/>
      <c r="I1005" s="189"/>
      <c r="J1005" s="189"/>
      <c r="K1005" s="189"/>
      <c r="L1005" s="189"/>
      <c r="M1005" s="189"/>
      <c r="N1005" s="189"/>
      <c r="O1005" s="189"/>
      <c r="P1005" s="189"/>
      <c r="Q1005" s="189"/>
      <c r="R1005" s="189"/>
      <c r="S1005" s="190" t="s">
        <v>863</v>
      </c>
      <c r="T1005" s="190"/>
      <c r="U1005" s="190"/>
      <c r="V1005" s="4" t="s">
        <v>794</v>
      </c>
      <c r="W1005" s="190" t="s">
        <v>804</v>
      </c>
      <c r="X1005" s="190"/>
      <c r="Y1005" s="190"/>
      <c r="Z1005" s="190"/>
      <c r="AA1005" s="191">
        <v>33081000</v>
      </c>
      <c r="AB1005" s="191"/>
      <c r="AC1005" s="191"/>
      <c r="AD1005" s="191">
        <v>31853297.420000002</v>
      </c>
      <c r="AE1005" s="191"/>
      <c r="AF1005" s="192">
        <v>96.288798464375319</v>
      </c>
      <c r="AG1005" s="192"/>
      <c r="AH1005" s="192"/>
    </row>
    <row r="1006" spans="2:34" ht="45.75" customHeight="1" x14ac:dyDescent="0.25">
      <c r="B1006" s="5"/>
      <c r="C1006" s="5"/>
      <c r="D1006" s="5"/>
      <c r="E1006" s="6"/>
      <c r="F1006" s="6"/>
      <c r="G1006" s="6"/>
      <c r="H1006" s="189" t="s">
        <v>805</v>
      </c>
      <c r="I1006" s="189"/>
      <c r="J1006" s="189"/>
      <c r="K1006" s="189"/>
      <c r="L1006" s="189"/>
      <c r="M1006" s="189"/>
      <c r="N1006" s="189"/>
      <c r="O1006" s="189"/>
      <c r="P1006" s="189"/>
      <c r="Q1006" s="189"/>
      <c r="R1006" s="189"/>
      <c r="S1006" s="190" t="s">
        <v>863</v>
      </c>
      <c r="T1006" s="190"/>
      <c r="U1006" s="190"/>
      <c r="V1006" s="4" t="s">
        <v>794</v>
      </c>
      <c r="W1006" s="190" t="s">
        <v>806</v>
      </c>
      <c r="X1006" s="190"/>
      <c r="Y1006" s="190"/>
      <c r="Z1006" s="190"/>
      <c r="AA1006" s="191">
        <v>33081000</v>
      </c>
      <c r="AB1006" s="191"/>
      <c r="AC1006" s="191"/>
      <c r="AD1006" s="191">
        <v>31853297.420000002</v>
      </c>
      <c r="AE1006" s="191"/>
      <c r="AF1006" s="192">
        <v>96.288798464375319</v>
      </c>
      <c r="AG1006" s="192"/>
      <c r="AH1006" s="192"/>
    </row>
    <row r="1007" spans="2:34" ht="45.75" customHeight="1" x14ac:dyDescent="0.25">
      <c r="B1007" s="5"/>
      <c r="C1007" s="5"/>
      <c r="D1007" s="5"/>
      <c r="E1007" s="5"/>
      <c r="F1007" s="5"/>
      <c r="G1007" s="5"/>
      <c r="H1007" s="189" t="s">
        <v>807</v>
      </c>
      <c r="I1007" s="189"/>
      <c r="J1007" s="189"/>
      <c r="K1007" s="189"/>
      <c r="L1007" s="189"/>
      <c r="M1007" s="189"/>
      <c r="N1007" s="189"/>
      <c r="O1007" s="189"/>
      <c r="P1007" s="189"/>
      <c r="Q1007" s="189"/>
      <c r="R1007" s="189"/>
      <c r="S1007" s="190" t="s">
        <v>863</v>
      </c>
      <c r="T1007" s="190"/>
      <c r="U1007" s="190"/>
      <c r="V1007" s="4" t="s">
        <v>794</v>
      </c>
      <c r="W1007" s="190" t="s">
        <v>808</v>
      </c>
      <c r="X1007" s="190"/>
      <c r="Y1007" s="190"/>
      <c r="Z1007" s="190"/>
      <c r="AA1007" s="191">
        <v>33081000</v>
      </c>
      <c r="AB1007" s="191"/>
      <c r="AC1007" s="191"/>
      <c r="AD1007" s="191">
        <v>31853297.420000002</v>
      </c>
      <c r="AE1007" s="191"/>
      <c r="AF1007" s="192">
        <v>96.288798464375319</v>
      </c>
      <c r="AG1007" s="192"/>
      <c r="AH1007" s="192"/>
    </row>
    <row r="1008" spans="2:34" ht="23.25" customHeight="1" x14ac:dyDescent="0.25">
      <c r="B1008" s="5"/>
      <c r="C1008" s="5"/>
      <c r="D1008" s="5"/>
      <c r="E1008" s="5"/>
      <c r="F1008" s="5"/>
      <c r="G1008" s="5"/>
      <c r="H1008" s="5"/>
      <c r="I1008" s="189" t="s">
        <v>411</v>
      </c>
      <c r="J1008" s="189"/>
      <c r="K1008" s="189"/>
      <c r="L1008" s="189"/>
      <c r="M1008" s="189"/>
      <c r="N1008" s="189"/>
      <c r="O1008" s="189"/>
      <c r="P1008" s="189"/>
      <c r="Q1008" s="189"/>
      <c r="R1008" s="189"/>
      <c r="S1008" s="190" t="s">
        <v>863</v>
      </c>
      <c r="T1008" s="190"/>
      <c r="U1008" s="190"/>
      <c r="V1008" s="4" t="s">
        <v>794</v>
      </c>
      <c r="W1008" s="190" t="s">
        <v>808</v>
      </c>
      <c r="X1008" s="190"/>
      <c r="Y1008" s="190" t="s">
        <v>412</v>
      </c>
      <c r="Z1008" s="190"/>
      <c r="AA1008" s="191">
        <v>33081000</v>
      </c>
      <c r="AB1008" s="191"/>
      <c r="AC1008" s="191"/>
      <c r="AD1008" s="191">
        <v>31853297.420000002</v>
      </c>
      <c r="AE1008" s="191"/>
      <c r="AF1008" s="192">
        <v>96.288798464375319</v>
      </c>
      <c r="AG1008" s="192"/>
      <c r="AH1008" s="192"/>
    </row>
    <row r="1009" spans="2:34" ht="15" customHeight="1" x14ac:dyDescent="0.25">
      <c r="B1009" s="5"/>
      <c r="C1009" s="5"/>
      <c r="D1009" s="5"/>
      <c r="E1009" s="5"/>
      <c r="F1009" s="5"/>
      <c r="G1009" s="5"/>
      <c r="H1009" s="5"/>
      <c r="I1009" s="6"/>
      <c r="J1009" s="189" t="s">
        <v>413</v>
      </c>
      <c r="K1009" s="189"/>
      <c r="L1009" s="189"/>
      <c r="M1009" s="189"/>
      <c r="N1009" s="189"/>
      <c r="O1009" s="189"/>
      <c r="P1009" s="189"/>
      <c r="Q1009" s="189"/>
      <c r="R1009" s="189"/>
      <c r="S1009" s="190" t="s">
        <v>863</v>
      </c>
      <c r="T1009" s="190"/>
      <c r="U1009" s="190"/>
      <c r="V1009" s="4" t="s">
        <v>794</v>
      </c>
      <c r="W1009" s="190" t="s">
        <v>808</v>
      </c>
      <c r="X1009" s="190"/>
      <c r="Y1009" s="190" t="s">
        <v>414</v>
      </c>
      <c r="Z1009" s="190"/>
      <c r="AA1009" s="191">
        <v>33081000</v>
      </c>
      <c r="AB1009" s="191"/>
      <c r="AC1009" s="191"/>
      <c r="AD1009" s="191">
        <v>31853297.420000002</v>
      </c>
      <c r="AE1009" s="191"/>
      <c r="AF1009" s="192">
        <v>96.288798464375319</v>
      </c>
      <c r="AG1009" s="192"/>
      <c r="AH1009" s="192"/>
    </row>
    <row r="1010" spans="2:34" ht="15" customHeight="1" x14ac:dyDescent="0.25">
      <c r="B1010" s="5"/>
      <c r="C1010" s="189" t="s">
        <v>809</v>
      </c>
      <c r="D1010" s="189"/>
      <c r="E1010" s="189"/>
      <c r="F1010" s="189"/>
      <c r="G1010" s="189"/>
      <c r="H1010" s="189"/>
      <c r="I1010" s="189"/>
      <c r="J1010" s="189"/>
      <c r="K1010" s="189"/>
      <c r="L1010" s="189"/>
      <c r="M1010" s="189"/>
      <c r="N1010" s="189"/>
      <c r="O1010" s="189"/>
      <c r="P1010" s="189"/>
      <c r="Q1010" s="189"/>
      <c r="R1010" s="189"/>
      <c r="S1010" s="190" t="s">
        <v>863</v>
      </c>
      <c r="T1010" s="190"/>
      <c r="U1010" s="190"/>
      <c r="V1010" s="4" t="s">
        <v>810</v>
      </c>
      <c r="W1010" s="190"/>
      <c r="X1010" s="190"/>
      <c r="Y1010" s="190"/>
      <c r="Z1010" s="190"/>
      <c r="AA1010" s="191">
        <v>356825862</v>
      </c>
      <c r="AB1010" s="191"/>
      <c r="AC1010" s="191"/>
      <c r="AD1010" s="191">
        <v>348909993.06999999</v>
      </c>
      <c r="AE1010" s="191"/>
      <c r="AF1010" s="192">
        <v>97.781587666983611</v>
      </c>
      <c r="AG1010" s="192"/>
      <c r="AH1010" s="192"/>
    </row>
    <row r="1011" spans="2:34" ht="15" customHeight="1" x14ac:dyDescent="0.25">
      <c r="B1011" s="5"/>
      <c r="C1011" s="5"/>
      <c r="D1011" s="189" t="s">
        <v>811</v>
      </c>
      <c r="E1011" s="189"/>
      <c r="F1011" s="189"/>
      <c r="G1011" s="189"/>
      <c r="H1011" s="189"/>
      <c r="I1011" s="189"/>
      <c r="J1011" s="189"/>
      <c r="K1011" s="189"/>
      <c r="L1011" s="189"/>
      <c r="M1011" s="189"/>
      <c r="N1011" s="189"/>
      <c r="O1011" s="189"/>
      <c r="P1011" s="189"/>
      <c r="Q1011" s="189"/>
      <c r="R1011" s="189"/>
      <c r="S1011" s="190" t="s">
        <v>863</v>
      </c>
      <c r="T1011" s="190"/>
      <c r="U1011" s="190"/>
      <c r="V1011" s="4" t="s">
        <v>812</v>
      </c>
      <c r="W1011" s="190"/>
      <c r="X1011" s="190"/>
      <c r="Y1011" s="190"/>
      <c r="Z1011" s="190"/>
      <c r="AA1011" s="191">
        <v>356825862</v>
      </c>
      <c r="AB1011" s="191"/>
      <c r="AC1011" s="191"/>
      <c r="AD1011" s="191">
        <v>348909993.06999999</v>
      </c>
      <c r="AE1011" s="191"/>
      <c r="AF1011" s="192">
        <v>97.781587666983611</v>
      </c>
      <c r="AG1011" s="192"/>
      <c r="AH1011" s="192"/>
    </row>
    <row r="1012" spans="2:34" ht="15" customHeight="1" x14ac:dyDescent="0.25">
      <c r="B1012" s="5"/>
      <c r="C1012" s="5"/>
      <c r="D1012" s="5"/>
      <c r="E1012" s="6"/>
      <c r="F1012" s="189" t="s">
        <v>813</v>
      </c>
      <c r="G1012" s="189"/>
      <c r="H1012" s="189"/>
      <c r="I1012" s="189"/>
      <c r="J1012" s="189"/>
      <c r="K1012" s="189"/>
      <c r="L1012" s="189"/>
      <c r="M1012" s="189"/>
      <c r="N1012" s="189"/>
      <c r="O1012" s="189"/>
      <c r="P1012" s="189"/>
      <c r="Q1012" s="189"/>
      <c r="R1012" s="189"/>
      <c r="S1012" s="190" t="s">
        <v>863</v>
      </c>
      <c r="T1012" s="190"/>
      <c r="U1012" s="190"/>
      <c r="V1012" s="4" t="s">
        <v>812</v>
      </c>
      <c r="W1012" s="190" t="s">
        <v>814</v>
      </c>
      <c r="X1012" s="190"/>
      <c r="Y1012" s="190"/>
      <c r="Z1012" s="190"/>
      <c r="AA1012" s="191">
        <v>346400312</v>
      </c>
      <c r="AB1012" s="191"/>
      <c r="AC1012" s="191"/>
      <c r="AD1012" s="191">
        <v>342745036.99000001</v>
      </c>
      <c r="AE1012" s="191"/>
      <c r="AF1012" s="192">
        <v>98.944782991419473</v>
      </c>
      <c r="AG1012" s="192"/>
      <c r="AH1012" s="192"/>
    </row>
    <row r="1013" spans="2:34" ht="15" customHeight="1" x14ac:dyDescent="0.25">
      <c r="B1013" s="5"/>
      <c r="C1013" s="5"/>
      <c r="D1013" s="5"/>
      <c r="E1013" s="6"/>
      <c r="F1013" s="189" t="s">
        <v>815</v>
      </c>
      <c r="G1013" s="189"/>
      <c r="H1013" s="189"/>
      <c r="I1013" s="189"/>
      <c r="J1013" s="189"/>
      <c r="K1013" s="189"/>
      <c r="L1013" s="189"/>
      <c r="M1013" s="189"/>
      <c r="N1013" s="189"/>
      <c r="O1013" s="189"/>
      <c r="P1013" s="189"/>
      <c r="Q1013" s="189"/>
      <c r="R1013" s="189"/>
      <c r="S1013" s="190" t="s">
        <v>863</v>
      </c>
      <c r="T1013" s="190"/>
      <c r="U1013" s="190"/>
      <c r="V1013" s="4" t="s">
        <v>812</v>
      </c>
      <c r="W1013" s="190" t="s">
        <v>816</v>
      </c>
      <c r="X1013" s="190"/>
      <c r="Y1013" s="190"/>
      <c r="Z1013" s="190"/>
      <c r="AA1013" s="191">
        <v>102348105.73</v>
      </c>
      <c r="AB1013" s="191"/>
      <c r="AC1013" s="191"/>
      <c r="AD1013" s="191">
        <v>99301484.370000005</v>
      </c>
      <c r="AE1013" s="191"/>
      <c r="AF1013" s="192">
        <v>97.023275283631378</v>
      </c>
      <c r="AG1013" s="192"/>
      <c r="AH1013" s="192"/>
    </row>
    <row r="1014" spans="2:34" ht="34.5" customHeight="1" x14ac:dyDescent="0.25">
      <c r="B1014" s="5"/>
      <c r="C1014" s="5"/>
      <c r="D1014" s="5"/>
      <c r="E1014" s="6"/>
      <c r="F1014" s="6"/>
      <c r="G1014" s="6"/>
      <c r="H1014" s="189" t="s">
        <v>817</v>
      </c>
      <c r="I1014" s="189"/>
      <c r="J1014" s="189"/>
      <c r="K1014" s="189"/>
      <c r="L1014" s="189"/>
      <c r="M1014" s="189"/>
      <c r="N1014" s="189"/>
      <c r="O1014" s="189"/>
      <c r="P1014" s="189"/>
      <c r="Q1014" s="189"/>
      <c r="R1014" s="189"/>
      <c r="S1014" s="190" t="s">
        <v>863</v>
      </c>
      <c r="T1014" s="190"/>
      <c r="U1014" s="190"/>
      <c r="V1014" s="4" t="s">
        <v>812</v>
      </c>
      <c r="W1014" s="190" t="s">
        <v>818</v>
      </c>
      <c r="X1014" s="190"/>
      <c r="Y1014" s="190"/>
      <c r="Z1014" s="190"/>
      <c r="AA1014" s="191">
        <v>102348105.73</v>
      </c>
      <c r="AB1014" s="191"/>
      <c r="AC1014" s="191"/>
      <c r="AD1014" s="191">
        <v>99301484.370000005</v>
      </c>
      <c r="AE1014" s="191"/>
      <c r="AF1014" s="192">
        <v>97.023275283631378</v>
      </c>
      <c r="AG1014" s="192"/>
      <c r="AH1014" s="192"/>
    </row>
    <row r="1015" spans="2:34" ht="23.25" customHeight="1" x14ac:dyDescent="0.25">
      <c r="B1015" s="5"/>
      <c r="C1015" s="5"/>
      <c r="D1015" s="5"/>
      <c r="E1015" s="5"/>
      <c r="F1015" s="5"/>
      <c r="G1015" s="5"/>
      <c r="H1015" s="189" t="s">
        <v>819</v>
      </c>
      <c r="I1015" s="189"/>
      <c r="J1015" s="189"/>
      <c r="K1015" s="189"/>
      <c r="L1015" s="189"/>
      <c r="M1015" s="189"/>
      <c r="N1015" s="189"/>
      <c r="O1015" s="189"/>
      <c r="P1015" s="189"/>
      <c r="Q1015" s="189"/>
      <c r="R1015" s="189"/>
      <c r="S1015" s="190" t="s">
        <v>863</v>
      </c>
      <c r="T1015" s="190"/>
      <c r="U1015" s="190"/>
      <c r="V1015" s="4" t="s">
        <v>812</v>
      </c>
      <c r="W1015" s="190" t="s">
        <v>820</v>
      </c>
      <c r="X1015" s="190"/>
      <c r="Y1015" s="190"/>
      <c r="Z1015" s="190"/>
      <c r="AA1015" s="191">
        <v>705000</v>
      </c>
      <c r="AB1015" s="191"/>
      <c r="AC1015" s="191"/>
      <c r="AD1015" s="191">
        <v>705000</v>
      </c>
      <c r="AE1015" s="191"/>
      <c r="AF1015" s="192">
        <v>100</v>
      </c>
      <c r="AG1015" s="192"/>
      <c r="AH1015" s="192"/>
    </row>
    <row r="1016" spans="2:34" ht="23.25" customHeight="1" x14ac:dyDescent="0.25">
      <c r="B1016" s="5"/>
      <c r="C1016" s="5"/>
      <c r="D1016" s="5"/>
      <c r="E1016" s="5"/>
      <c r="F1016" s="5"/>
      <c r="G1016" s="5"/>
      <c r="H1016" s="5"/>
      <c r="I1016" s="189" t="s">
        <v>149</v>
      </c>
      <c r="J1016" s="189"/>
      <c r="K1016" s="189"/>
      <c r="L1016" s="189"/>
      <c r="M1016" s="189"/>
      <c r="N1016" s="189"/>
      <c r="O1016" s="189"/>
      <c r="P1016" s="189"/>
      <c r="Q1016" s="189"/>
      <c r="R1016" s="189"/>
      <c r="S1016" s="190" t="s">
        <v>863</v>
      </c>
      <c r="T1016" s="190"/>
      <c r="U1016" s="190"/>
      <c r="V1016" s="4" t="s">
        <v>812</v>
      </c>
      <c r="W1016" s="190" t="s">
        <v>820</v>
      </c>
      <c r="X1016" s="190"/>
      <c r="Y1016" s="190" t="s">
        <v>150</v>
      </c>
      <c r="Z1016" s="190"/>
      <c r="AA1016" s="191">
        <v>705000</v>
      </c>
      <c r="AB1016" s="191"/>
      <c r="AC1016" s="191"/>
      <c r="AD1016" s="191">
        <v>705000</v>
      </c>
      <c r="AE1016" s="191"/>
      <c r="AF1016" s="192">
        <v>100</v>
      </c>
      <c r="AG1016" s="192"/>
      <c r="AH1016" s="192"/>
    </row>
    <row r="1017" spans="2:34" ht="15" customHeight="1" x14ac:dyDescent="0.25">
      <c r="B1017" s="5"/>
      <c r="C1017" s="5"/>
      <c r="D1017" s="5"/>
      <c r="E1017" s="5"/>
      <c r="F1017" s="5"/>
      <c r="G1017" s="5"/>
      <c r="H1017" s="5"/>
      <c r="I1017" s="6"/>
      <c r="J1017" s="189" t="s">
        <v>151</v>
      </c>
      <c r="K1017" s="189"/>
      <c r="L1017" s="189"/>
      <c r="M1017" s="189"/>
      <c r="N1017" s="189"/>
      <c r="O1017" s="189"/>
      <c r="P1017" s="189"/>
      <c r="Q1017" s="189"/>
      <c r="R1017" s="189"/>
      <c r="S1017" s="190" t="s">
        <v>863</v>
      </c>
      <c r="T1017" s="190"/>
      <c r="U1017" s="190"/>
      <c r="V1017" s="4" t="s">
        <v>812</v>
      </c>
      <c r="W1017" s="190" t="s">
        <v>820</v>
      </c>
      <c r="X1017" s="190"/>
      <c r="Y1017" s="190" t="s">
        <v>152</v>
      </c>
      <c r="Z1017" s="190"/>
      <c r="AA1017" s="191">
        <v>705000</v>
      </c>
      <c r="AB1017" s="191"/>
      <c r="AC1017" s="191"/>
      <c r="AD1017" s="191">
        <v>705000</v>
      </c>
      <c r="AE1017" s="191"/>
      <c r="AF1017" s="192">
        <v>100</v>
      </c>
      <c r="AG1017" s="192"/>
      <c r="AH1017" s="192"/>
    </row>
    <row r="1018" spans="2:34" ht="23.25" customHeight="1" x14ac:dyDescent="0.25">
      <c r="B1018" s="5"/>
      <c r="C1018" s="5"/>
      <c r="D1018" s="5"/>
      <c r="E1018" s="5"/>
      <c r="F1018" s="5"/>
      <c r="G1018" s="5"/>
      <c r="H1018" s="189" t="s">
        <v>821</v>
      </c>
      <c r="I1018" s="189"/>
      <c r="J1018" s="189"/>
      <c r="K1018" s="189"/>
      <c r="L1018" s="189"/>
      <c r="M1018" s="189"/>
      <c r="N1018" s="189"/>
      <c r="O1018" s="189"/>
      <c r="P1018" s="189"/>
      <c r="Q1018" s="189"/>
      <c r="R1018" s="189"/>
      <c r="S1018" s="190" t="s">
        <v>863</v>
      </c>
      <c r="T1018" s="190"/>
      <c r="U1018" s="190"/>
      <c r="V1018" s="4" t="s">
        <v>812</v>
      </c>
      <c r="W1018" s="190" t="s">
        <v>822</v>
      </c>
      <c r="X1018" s="190"/>
      <c r="Y1018" s="190"/>
      <c r="Z1018" s="190"/>
      <c r="AA1018" s="191">
        <v>101643105.73</v>
      </c>
      <c r="AB1018" s="191"/>
      <c r="AC1018" s="191"/>
      <c r="AD1018" s="191">
        <v>98596484.370000005</v>
      </c>
      <c r="AE1018" s="191"/>
      <c r="AF1018" s="192">
        <v>97.002628620879705</v>
      </c>
      <c r="AG1018" s="192"/>
      <c r="AH1018" s="192"/>
    </row>
    <row r="1019" spans="2:34" ht="45.75" customHeight="1" x14ac:dyDescent="0.25">
      <c r="B1019" s="5"/>
      <c r="C1019" s="5"/>
      <c r="D1019" s="5"/>
      <c r="E1019" s="5"/>
      <c r="F1019" s="5"/>
      <c r="G1019" s="5"/>
      <c r="H1019" s="5"/>
      <c r="I1019" s="189" t="s">
        <v>17</v>
      </c>
      <c r="J1019" s="189"/>
      <c r="K1019" s="189"/>
      <c r="L1019" s="189"/>
      <c r="M1019" s="189"/>
      <c r="N1019" s="189"/>
      <c r="O1019" s="189"/>
      <c r="P1019" s="189"/>
      <c r="Q1019" s="189"/>
      <c r="R1019" s="189"/>
      <c r="S1019" s="190" t="s">
        <v>863</v>
      </c>
      <c r="T1019" s="190"/>
      <c r="U1019" s="190"/>
      <c r="V1019" s="4" t="s">
        <v>812</v>
      </c>
      <c r="W1019" s="190" t="s">
        <v>822</v>
      </c>
      <c r="X1019" s="190"/>
      <c r="Y1019" s="190" t="s">
        <v>18</v>
      </c>
      <c r="Z1019" s="190"/>
      <c r="AA1019" s="191">
        <v>6031464.9500000002</v>
      </c>
      <c r="AB1019" s="191"/>
      <c r="AC1019" s="191"/>
      <c r="AD1019" s="191">
        <v>6025787.8799999999</v>
      </c>
      <c r="AE1019" s="191"/>
      <c r="AF1019" s="192">
        <v>99.90587576903684</v>
      </c>
      <c r="AG1019" s="192"/>
      <c r="AH1019" s="192"/>
    </row>
    <row r="1020" spans="2:34" ht="15" customHeight="1" x14ac:dyDescent="0.25">
      <c r="B1020" s="5"/>
      <c r="C1020" s="5"/>
      <c r="D1020" s="5"/>
      <c r="E1020" s="5"/>
      <c r="F1020" s="5"/>
      <c r="G1020" s="5"/>
      <c r="H1020" s="5"/>
      <c r="I1020" s="6"/>
      <c r="J1020" s="189" t="s">
        <v>129</v>
      </c>
      <c r="K1020" s="189"/>
      <c r="L1020" s="189"/>
      <c r="M1020" s="189"/>
      <c r="N1020" s="189"/>
      <c r="O1020" s="189"/>
      <c r="P1020" s="189"/>
      <c r="Q1020" s="189"/>
      <c r="R1020" s="189"/>
      <c r="S1020" s="190" t="s">
        <v>863</v>
      </c>
      <c r="T1020" s="190"/>
      <c r="U1020" s="190"/>
      <c r="V1020" s="4" t="s">
        <v>812</v>
      </c>
      <c r="W1020" s="190" t="s">
        <v>822</v>
      </c>
      <c r="X1020" s="190"/>
      <c r="Y1020" s="190" t="s">
        <v>130</v>
      </c>
      <c r="Z1020" s="190"/>
      <c r="AA1020" s="191">
        <v>6031464.9500000002</v>
      </c>
      <c r="AB1020" s="191"/>
      <c r="AC1020" s="191"/>
      <c r="AD1020" s="191">
        <v>6025787.8799999999</v>
      </c>
      <c r="AE1020" s="191"/>
      <c r="AF1020" s="192">
        <v>99.90587576903684</v>
      </c>
      <c r="AG1020" s="192"/>
      <c r="AH1020" s="192"/>
    </row>
    <row r="1021" spans="2:34" ht="23.25" customHeight="1" x14ac:dyDescent="0.25">
      <c r="B1021" s="5"/>
      <c r="C1021" s="5"/>
      <c r="D1021" s="5"/>
      <c r="E1021" s="5"/>
      <c r="F1021" s="5"/>
      <c r="G1021" s="5"/>
      <c r="H1021" s="5"/>
      <c r="I1021" s="189" t="s">
        <v>29</v>
      </c>
      <c r="J1021" s="189"/>
      <c r="K1021" s="189"/>
      <c r="L1021" s="189"/>
      <c r="M1021" s="189"/>
      <c r="N1021" s="189"/>
      <c r="O1021" s="189"/>
      <c r="P1021" s="189"/>
      <c r="Q1021" s="189"/>
      <c r="R1021" s="189"/>
      <c r="S1021" s="190" t="s">
        <v>863</v>
      </c>
      <c r="T1021" s="190"/>
      <c r="U1021" s="190"/>
      <c r="V1021" s="4" t="s">
        <v>812</v>
      </c>
      <c r="W1021" s="190" t="s">
        <v>822</v>
      </c>
      <c r="X1021" s="190"/>
      <c r="Y1021" s="190" t="s">
        <v>30</v>
      </c>
      <c r="Z1021" s="190"/>
      <c r="AA1021" s="191">
        <v>6595544.7800000003</v>
      </c>
      <c r="AB1021" s="191"/>
      <c r="AC1021" s="191"/>
      <c r="AD1021" s="191">
        <v>4612282.26</v>
      </c>
      <c r="AE1021" s="191"/>
      <c r="AF1021" s="192">
        <v>69.930269808584328</v>
      </c>
      <c r="AG1021" s="192"/>
      <c r="AH1021" s="192"/>
    </row>
    <row r="1022" spans="2:34" ht="23.25" customHeight="1" x14ac:dyDescent="0.25">
      <c r="B1022" s="5"/>
      <c r="C1022" s="5"/>
      <c r="D1022" s="5"/>
      <c r="E1022" s="5"/>
      <c r="F1022" s="5"/>
      <c r="G1022" s="5"/>
      <c r="H1022" s="5"/>
      <c r="I1022" s="6"/>
      <c r="J1022" s="189" t="s">
        <v>31</v>
      </c>
      <c r="K1022" s="189"/>
      <c r="L1022" s="189"/>
      <c r="M1022" s="189"/>
      <c r="N1022" s="189"/>
      <c r="O1022" s="189"/>
      <c r="P1022" s="189"/>
      <c r="Q1022" s="189"/>
      <c r="R1022" s="189"/>
      <c r="S1022" s="190" t="s">
        <v>863</v>
      </c>
      <c r="T1022" s="190"/>
      <c r="U1022" s="190"/>
      <c r="V1022" s="4" t="s">
        <v>812</v>
      </c>
      <c r="W1022" s="190" t="s">
        <v>822</v>
      </c>
      <c r="X1022" s="190"/>
      <c r="Y1022" s="190" t="s">
        <v>32</v>
      </c>
      <c r="Z1022" s="190"/>
      <c r="AA1022" s="191">
        <v>6595544.7800000003</v>
      </c>
      <c r="AB1022" s="191"/>
      <c r="AC1022" s="191"/>
      <c r="AD1022" s="191">
        <v>4612282.26</v>
      </c>
      <c r="AE1022" s="191"/>
      <c r="AF1022" s="192">
        <v>69.930269808584328</v>
      </c>
      <c r="AG1022" s="192"/>
      <c r="AH1022" s="192"/>
    </row>
    <row r="1023" spans="2:34" ht="23.25" customHeight="1" x14ac:dyDescent="0.25">
      <c r="B1023" s="5"/>
      <c r="C1023" s="5"/>
      <c r="D1023" s="5"/>
      <c r="E1023" s="5"/>
      <c r="F1023" s="5"/>
      <c r="G1023" s="5"/>
      <c r="H1023" s="5"/>
      <c r="I1023" s="189" t="s">
        <v>149</v>
      </c>
      <c r="J1023" s="189"/>
      <c r="K1023" s="189"/>
      <c r="L1023" s="189"/>
      <c r="M1023" s="189"/>
      <c r="N1023" s="189"/>
      <c r="O1023" s="189"/>
      <c r="P1023" s="189"/>
      <c r="Q1023" s="189"/>
      <c r="R1023" s="189"/>
      <c r="S1023" s="190" t="s">
        <v>863</v>
      </c>
      <c r="T1023" s="190"/>
      <c r="U1023" s="190"/>
      <c r="V1023" s="4" t="s">
        <v>812</v>
      </c>
      <c r="W1023" s="190" t="s">
        <v>822</v>
      </c>
      <c r="X1023" s="190"/>
      <c r="Y1023" s="190" t="s">
        <v>150</v>
      </c>
      <c r="Z1023" s="190"/>
      <c r="AA1023" s="191">
        <v>88607448.230000004</v>
      </c>
      <c r="AB1023" s="191"/>
      <c r="AC1023" s="191"/>
      <c r="AD1023" s="191">
        <v>87552260.230000004</v>
      </c>
      <c r="AE1023" s="191"/>
      <c r="AF1023" s="192">
        <v>98.80914299973854</v>
      </c>
      <c r="AG1023" s="192"/>
      <c r="AH1023" s="192"/>
    </row>
    <row r="1024" spans="2:34" ht="15" customHeight="1" x14ac:dyDescent="0.25">
      <c r="B1024" s="5"/>
      <c r="C1024" s="5"/>
      <c r="D1024" s="5"/>
      <c r="E1024" s="5"/>
      <c r="F1024" s="5"/>
      <c r="G1024" s="5"/>
      <c r="H1024" s="5"/>
      <c r="I1024" s="6"/>
      <c r="J1024" s="189" t="s">
        <v>151</v>
      </c>
      <c r="K1024" s="189"/>
      <c r="L1024" s="189"/>
      <c r="M1024" s="189"/>
      <c r="N1024" s="189"/>
      <c r="O1024" s="189"/>
      <c r="P1024" s="189"/>
      <c r="Q1024" s="189"/>
      <c r="R1024" s="189"/>
      <c r="S1024" s="190" t="s">
        <v>863</v>
      </c>
      <c r="T1024" s="190"/>
      <c r="U1024" s="190"/>
      <c r="V1024" s="4" t="s">
        <v>812</v>
      </c>
      <c r="W1024" s="190" t="s">
        <v>822</v>
      </c>
      <c r="X1024" s="190"/>
      <c r="Y1024" s="190" t="s">
        <v>152</v>
      </c>
      <c r="Z1024" s="190"/>
      <c r="AA1024" s="191">
        <v>88607448.230000004</v>
      </c>
      <c r="AB1024" s="191"/>
      <c r="AC1024" s="191"/>
      <c r="AD1024" s="191">
        <v>87552260.230000004</v>
      </c>
      <c r="AE1024" s="191"/>
      <c r="AF1024" s="192">
        <v>98.80914299973854</v>
      </c>
      <c r="AG1024" s="192"/>
      <c r="AH1024" s="192"/>
    </row>
    <row r="1025" spans="2:34" ht="15" customHeight="1" x14ac:dyDescent="0.25">
      <c r="B1025" s="5"/>
      <c r="C1025" s="5"/>
      <c r="D1025" s="5"/>
      <c r="E1025" s="5"/>
      <c r="F1025" s="5"/>
      <c r="G1025" s="5"/>
      <c r="H1025" s="5"/>
      <c r="I1025" s="189" t="s">
        <v>33</v>
      </c>
      <c r="J1025" s="189"/>
      <c r="K1025" s="189"/>
      <c r="L1025" s="189"/>
      <c r="M1025" s="189"/>
      <c r="N1025" s="189"/>
      <c r="O1025" s="189"/>
      <c r="P1025" s="189"/>
      <c r="Q1025" s="189"/>
      <c r="R1025" s="189"/>
      <c r="S1025" s="190" t="s">
        <v>863</v>
      </c>
      <c r="T1025" s="190"/>
      <c r="U1025" s="190"/>
      <c r="V1025" s="4" t="s">
        <v>812</v>
      </c>
      <c r="W1025" s="190" t="s">
        <v>822</v>
      </c>
      <c r="X1025" s="190"/>
      <c r="Y1025" s="190" t="s">
        <v>34</v>
      </c>
      <c r="Z1025" s="190"/>
      <c r="AA1025" s="191">
        <v>408647.77</v>
      </c>
      <c r="AB1025" s="191"/>
      <c r="AC1025" s="191"/>
      <c r="AD1025" s="191">
        <v>406154</v>
      </c>
      <c r="AE1025" s="191"/>
      <c r="AF1025" s="192">
        <v>99.38975073814791</v>
      </c>
      <c r="AG1025" s="192"/>
      <c r="AH1025" s="192"/>
    </row>
    <row r="1026" spans="2:34" ht="15" customHeight="1" x14ac:dyDescent="0.25">
      <c r="B1026" s="5"/>
      <c r="C1026" s="5"/>
      <c r="D1026" s="5"/>
      <c r="E1026" s="5"/>
      <c r="F1026" s="5"/>
      <c r="G1026" s="5"/>
      <c r="H1026" s="5"/>
      <c r="I1026" s="6"/>
      <c r="J1026" s="189" t="s">
        <v>35</v>
      </c>
      <c r="K1026" s="189"/>
      <c r="L1026" s="189"/>
      <c r="M1026" s="189"/>
      <c r="N1026" s="189"/>
      <c r="O1026" s="189"/>
      <c r="P1026" s="189"/>
      <c r="Q1026" s="189"/>
      <c r="R1026" s="189"/>
      <c r="S1026" s="190" t="s">
        <v>863</v>
      </c>
      <c r="T1026" s="190"/>
      <c r="U1026" s="190"/>
      <c r="V1026" s="4" t="s">
        <v>812</v>
      </c>
      <c r="W1026" s="190" t="s">
        <v>822</v>
      </c>
      <c r="X1026" s="190"/>
      <c r="Y1026" s="190" t="s">
        <v>36</v>
      </c>
      <c r="Z1026" s="190"/>
      <c r="AA1026" s="191">
        <v>408647.77</v>
      </c>
      <c r="AB1026" s="191"/>
      <c r="AC1026" s="191"/>
      <c r="AD1026" s="191">
        <v>406154</v>
      </c>
      <c r="AE1026" s="191"/>
      <c r="AF1026" s="192">
        <v>99.38975073814791</v>
      </c>
      <c r="AG1026" s="192"/>
      <c r="AH1026" s="192"/>
    </row>
    <row r="1027" spans="2:34" ht="15" customHeight="1" x14ac:dyDescent="0.25">
      <c r="B1027" s="5"/>
      <c r="C1027" s="5"/>
      <c r="D1027" s="5"/>
      <c r="E1027" s="6"/>
      <c r="F1027" s="189" t="s">
        <v>823</v>
      </c>
      <c r="G1027" s="189"/>
      <c r="H1027" s="189"/>
      <c r="I1027" s="189"/>
      <c r="J1027" s="189"/>
      <c r="K1027" s="189"/>
      <c r="L1027" s="189"/>
      <c r="M1027" s="189"/>
      <c r="N1027" s="189"/>
      <c r="O1027" s="189"/>
      <c r="P1027" s="189"/>
      <c r="Q1027" s="189"/>
      <c r="R1027" s="189"/>
      <c r="S1027" s="190" t="s">
        <v>863</v>
      </c>
      <c r="T1027" s="190"/>
      <c r="U1027" s="190"/>
      <c r="V1027" s="4" t="s">
        <v>812</v>
      </c>
      <c r="W1027" s="190" t="s">
        <v>824</v>
      </c>
      <c r="X1027" s="190"/>
      <c r="Y1027" s="190"/>
      <c r="Z1027" s="190"/>
      <c r="AA1027" s="191">
        <v>244052206.27000001</v>
      </c>
      <c r="AB1027" s="191"/>
      <c r="AC1027" s="191"/>
      <c r="AD1027" s="191">
        <v>243443552.62</v>
      </c>
      <c r="AE1027" s="191"/>
      <c r="AF1027" s="192">
        <v>99.750605143341076</v>
      </c>
      <c r="AG1027" s="192"/>
      <c r="AH1027" s="192"/>
    </row>
    <row r="1028" spans="2:34" ht="15" customHeight="1" x14ac:dyDescent="0.25">
      <c r="B1028" s="5"/>
      <c r="C1028" s="5"/>
      <c r="D1028" s="5"/>
      <c r="E1028" s="6"/>
      <c r="F1028" s="6"/>
      <c r="G1028" s="6"/>
      <c r="H1028" s="189" t="s">
        <v>825</v>
      </c>
      <c r="I1028" s="189"/>
      <c r="J1028" s="189"/>
      <c r="K1028" s="189"/>
      <c r="L1028" s="189"/>
      <c r="M1028" s="189"/>
      <c r="N1028" s="189"/>
      <c r="O1028" s="189"/>
      <c r="P1028" s="189"/>
      <c r="Q1028" s="189"/>
      <c r="R1028" s="189"/>
      <c r="S1028" s="190" t="s">
        <v>863</v>
      </c>
      <c r="T1028" s="190"/>
      <c r="U1028" s="190"/>
      <c r="V1028" s="4" t="s">
        <v>812</v>
      </c>
      <c r="W1028" s="190" t="s">
        <v>826</v>
      </c>
      <c r="X1028" s="190"/>
      <c r="Y1028" s="190"/>
      <c r="Z1028" s="190"/>
      <c r="AA1028" s="191">
        <v>244052206.27000001</v>
      </c>
      <c r="AB1028" s="191"/>
      <c r="AC1028" s="191"/>
      <c r="AD1028" s="191">
        <v>243443552.62</v>
      </c>
      <c r="AE1028" s="191"/>
      <c r="AF1028" s="192">
        <v>99.750605143341076</v>
      </c>
      <c r="AG1028" s="192"/>
      <c r="AH1028" s="192"/>
    </row>
    <row r="1029" spans="2:34" ht="23.25" customHeight="1" x14ac:dyDescent="0.25">
      <c r="B1029" s="5"/>
      <c r="C1029" s="5"/>
      <c r="D1029" s="5"/>
      <c r="E1029" s="5"/>
      <c r="F1029" s="5"/>
      <c r="G1029" s="5"/>
      <c r="H1029" s="189" t="s">
        <v>827</v>
      </c>
      <c r="I1029" s="189"/>
      <c r="J1029" s="189"/>
      <c r="K1029" s="189"/>
      <c r="L1029" s="189"/>
      <c r="M1029" s="189"/>
      <c r="N1029" s="189"/>
      <c r="O1029" s="189"/>
      <c r="P1029" s="189"/>
      <c r="Q1029" s="189"/>
      <c r="R1029" s="189"/>
      <c r="S1029" s="190" t="s">
        <v>863</v>
      </c>
      <c r="T1029" s="190"/>
      <c r="U1029" s="190"/>
      <c r="V1029" s="4" t="s">
        <v>812</v>
      </c>
      <c r="W1029" s="190" t="s">
        <v>828</v>
      </c>
      <c r="X1029" s="190"/>
      <c r="Y1029" s="190"/>
      <c r="Z1029" s="190"/>
      <c r="AA1029" s="191">
        <v>244052206.27000001</v>
      </c>
      <c r="AB1029" s="191"/>
      <c r="AC1029" s="191"/>
      <c r="AD1029" s="191">
        <v>243443552.62</v>
      </c>
      <c r="AE1029" s="191"/>
      <c r="AF1029" s="192">
        <v>99.750605143341076</v>
      </c>
      <c r="AG1029" s="192"/>
      <c r="AH1029" s="192"/>
    </row>
    <row r="1030" spans="2:34" ht="23.25" customHeight="1" x14ac:dyDescent="0.25">
      <c r="B1030" s="5"/>
      <c r="C1030" s="5"/>
      <c r="D1030" s="5"/>
      <c r="E1030" s="5"/>
      <c r="F1030" s="5"/>
      <c r="G1030" s="5"/>
      <c r="H1030" s="5"/>
      <c r="I1030" s="189" t="s">
        <v>149</v>
      </c>
      <c r="J1030" s="189"/>
      <c r="K1030" s="189"/>
      <c r="L1030" s="189"/>
      <c r="M1030" s="189"/>
      <c r="N1030" s="189"/>
      <c r="O1030" s="189"/>
      <c r="P1030" s="189"/>
      <c r="Q1030" s="189"/>
      <c r="R1030" s="189"/>
      <c r="S1030" s="190" t="s">
        <v>863</v>
      </c>
      <c r="T1030" s="190"/>
      <c r="U1030" s="190"/>
      <c r="V1030" s="4" t="s">
        <v>812</v>
      </c>
      <c r="W1030" s="190" t="s">
        <v>828</v>
      </c>
      <c r="X1030" s="190"/>
      <c r="Y1030" s="190" t="s">
        <v>150</v>
      </c>
      <c r="Z1030" s="190"/>
      <c r="AA1030" s="191">
        <v>244052206.27000001</v>
      </c>
      <c r="AB1030" s="191"/>
      <c r="AC1030" s="191"/>
      <c r="AD1030" s="191">
        <v>243443552.62</v>
      </c>
      <c r="AE1030" s="191"/>
      <c r="AF1030" s="192">
        <v>99.750605143341076</v>
      </c>
      <c r="AG1030" s="192"/>
      <c r="AH1030" s="192"/>
    </row>
    <row r="1031" spans="2:34" ht="15" customHeight="1" x14ac:dyDescent="0.25">
      <c r="B1031" s="5"/>
      <c r="C1031" s="5"/>
      <c r="D1031" s="5"/>
      <c r="E1031" s="5"/>
      <c r="F1031" s="5"/>
      <c r="G1031" s="5"/>
      <c r="H1031" s="5"/>
      <c r="I1031" s="6"/>
      <c r="J1031" s="189" t="s">
        <v>151</v>
      </c>
      <c r="K1031" s="189"/>
      <c r="L1031" s="189"/>
      <c r="M1031" s="189"/>
      <c r="N1031" s="189"/>
      <c r="O1031" s="189"/>
      <c r="P1031" s="189"/>
      <c r="Q1031" s="189"/>
      <c r="R1031" s="189"/>
      <c r="S1031" s="190" t="s">
        <v>863</v>
      </c>
      <c r="T1031" s="190"/>
      <c r="U1031" s="190"/>
      <c r="V1031" s="4" t="s">
        <v>812</v>
      </c>
      <c r="W1031" s="190" t="s">
        <v>828</v>
      </c>
      <c r="X1031" s="190"/>
      <c r="Y1031" s="190" t="s">
        <v>152</v>
      </c>
      <c r="Z1031" s="190"/>
      <c r="AA1031" s="191">
        <v>244052206.27000001</v>
      </c>
      <c r="AB1031" s="191"/>
      <c r="AC1031" s="191"/>
      <c r="AD1031" s="191">
        <v>243443552.62</v>
      </c>
      <c r="AE1031" s="191"/>
      <c r="AF1031" s="192">
        <v>99.750605143341076</v>
      </c>
      <c r="AG1031" s="192"/>
      <c r="AH1031" s="192"/>
    </row>
    <row r="1032" spans="2:34" ht="34.5" customHeight="1" x14ac:dyDescent="0.25">
      <c r="B1032" s="5"/>
      <c r="C1032" s="5"/>
      <c r="D1032" s="5"/>
      <c r="E1032" s="6"/>
      <c r="F1032" s="189" t="s">
        <v>170</v>
      </c>
      <c r="G1032" s="189"/>
      <c r="H1032" s="189"/>
      <c r="I1032" s="189"/>
      <c r="J1032" s="189"/>
      <c r="K1032" s="189"/>
      <c r="L1032" s="189"/>
      <c r="M1032" s="189"/>
      <c r="N1032" s="189"/>
      <c r="O1032" s="189"/>
      <c r="P1032" s="189"/>
      <c r="Q1032" s="189"/>
      <c r="R1032" s="189"/>
      <c r="S1032" s="190" t="s">
        <v>863</v>
      </c>
      <c r="T1032" s="190"/>
      <c r="U1032" s="190"/>
      <c r="V1032" s="4" t="s">
        <v>812</v>
      </c>
      <c r="W1032" s="190" t="s">
        <v>171</v>
      </c>
      <c r="X1032" s="190"/>
      <c r="Y1032" s="190"/>
      <c r="Z1032" s="190"/>
      <c r="AA1032" s="191">
        <v>2973490</v>
      </c>
      <c r="AB1032" s="191"/>
      <c r="AC1032" s="191"/>
      <c r="AD1032" s="191">
        <v>2887259</v>
      </c>
      <c r="AE1032" s="191"/>
      <c r="AF1032" s="192">
        <v>97.100007062408139</v>
      </c>
      <c r="AG1032" s="192"/>
      <c r="AH1032" s="192"/>
    </row>
    <row r="1033" spans="2:34" ht="23.25" customHeight="1" x14ac:dyDescent="0.25">
      <c r="B1033" s="5"/>
      <c r="C1033" s="5"/>
      <c r="D1033" s="5"/>
      <c r="E1033" s="6"/>
      <c r="F1033" s="189" t="s">
        <v>498</v>
      </c>
      <c r="G1033" s="189"/>
      <c r="H1033" s="189"/>
      <c r="I1033" s="189"/>
      <c r="J1033" s="189"/>
      <c r="K1033" s="189"/>
      <c r="L1033" s="189"/>
      <c r="M1033" s="189"/>
      <c r="N1033" s="189"/>
      <c r="O1033" s="189"/>
      <c r="P1033" s="189"/>
      <c r="Q1033" s="189"/>
      <c r="R1033" s="189"/>
      <c r="S1033" s="190" t="s">
        <v>863</v>
      </c>
      <c r="T1033" s="190"/>
      <c r="U1033" s="190"/>
      <c r="V1033" s="4" t="s">
        <v>812</v>
      </c>
      <c r="W1033" s="190" t="s">
        <v>499</v>
      </c>
      <c r="X1033" s="190"/>
      <c r="Y1033" s="190"/>
      <c r="Z1033" s="190"/>
      <c r="AA1033" s="191">
        <v>2973490</v>
      </c>
      <c r="AB1033" s="191"/>
      <c r="AC1033" s="191"/>
      <c r="AD1033" s="191">
        <v>2887259</v>
      </c>
      <c r="AE1033" s="191"/>
      <c r="AF1033" s="192">
        <v>97.100007062408139</v>
      </c>
      <c r="AG1033" s="192"/>
      <c r="AH1033" s="192"/>
    </row>
    <row r="1034" spans="2:34" ht="34.5" customHeight="1" x14ac:dyDescent="0.25">
      <c r="B1034" s="5"/>
      <c r="C1034" s="5"/>
      <c r="D1034" s="5"/>
      <c r="E1034" s="6"/>
      <c r="F1034" s="6"/>
      <c r="G1034" s="6"/>
      <c r="H1034" s="189" t="s">
        <v>500</v>
      </c>
      <c r="I1034" s="189"/>
      <c r="J1034" s="189"/>
      <c r="K1034" s="189"/>
      <c r="L1034" s="189"/>
      <c r="M1034" s="189"/>
      <c r="N1034" s="189"/>
      <c r="O1034" s="189"/>
      <c r="P1034" s="189"/>
      <c r="Q1034" s="189"/>
      <c r="R1034" s="189"/>
      <c r="S1034" s="190" t="s">
        <v>863</v>
      </c>
      <c r="T1034" s="190"/>
      <c r="U1034" s="190"/>
      <c r="V1034" s="4" t="s">
        <v>812</v>
      </c>
      <c r="W1034" s="190" t="s">
        <v>501</v>
      </c>
      <c r="X1034" s="190"/>
      <c r="Y1034" s="190"/>
      <c r="Z1034" s="190"/>
      <c r="AA1034" s="191">
        <v>2973490</v>
      </c>
      <c r="AB1034" s="191"/>
      <c r="AC1034" s="191"/>
      <c r="AD1034" s="191">
        <v>2887259</v>
      </c>
      <c r="AE1034" s="191"/>
      <c r="AF1034" s="192">
        <v>97.100007062408139</v>
      </c>
      <c r="AG1034" s="192"/>
      <c r="AH1034" s="192"/>
    </row>
    <row r="1035" spans="2:34" ht="23.25" customHeight="1" x14ac:dyDescent="0.25">
      <c r="B1035" s="5"/>
      <c r="C1035" s="5"/>
      <c r="D1035" s="5"/>
      <c r="E1035" s="5"/>
      <c r="F1035" s="5"/>
      <c r="G1035" s="5"/>
      <c r="H1035" s="189" t="s">
        <v>829</v>
      </c>
      <c r="I1035" s="189"/>
      <c r="J1035" s="189"/>
      <c r="K1035" s="189"/>
      <c r="L1035" s="189"/>
      <c r="M1035" s="189"/>
      <c r="N1035" s="189"/>
      <c r="O1035" s="189"/>
      <c r="P1035" s="189"/>
      <c r="Q1035" s="189"/>
      <c r="R1035" s="189"/>
      <c r="S1035" s="190" t="s">
        <v>863</v>
      </c>
      <c r="T1035" s="190"/>
      <c r="U1035" s="190"/>
      <c r="V1035" s="4" t="s">
        <v>812</v>
      </c>
      <c r="W1035" s="190" t="s">
        <v>830</v>
      </c>
      <c r="X1035" s="190"/>
      <c r="Y1035" s="190"/>
      <c r="Z1035" s="190"/>
      <c r="AA1035" s="191">
        <v>700000</v>
      </c>
      <c r="AB1035" s="191"/>
      <c r="AC1035" s="191"/>
      <c r="AD1035" s="191">
        <v>674774.21</v>
      </c>
      <c r="AE1035" s="191"/>
      <c r="AF1035" s="192">
        <v>96.396315714285706</v>
      </c>
      <c r="AG1035" s="192"/>
      <c r="AH1035" s="192"/>
    </row>
    <row r="1036" spans="2:34" ht="23.25" customHeight="1" x14ac:dyDescent="0.25">
      <c r="B1036" s="5"/>
      <c r="C1036" s="5"/>
      <c r="D1036" s="5"/>
      <c r="E1036" s="5"/>
      <c r="F1036" s="5"/>
      <c r="G1036" s="5"/>
      <c r="H1036" s="5"/>
      <c r="I1036" s="189" t="s">
        <v>29</v>
      </c>
      <c r="J1036" s="189"/>
      <c r="K1036" s="189"/>
      <c r="L1036" s="189"/>
      <c r="M1036" s="189"/>
      <c r="N1036" s="189"/>
      <c r="O1036" s="189"/>
      <c r="P1036" s="189"/>
      <c r="Q1036" s="189"/>
      <c r="R1036" s="189"/>
      <c r="S1036" s="190" t="s">
        <v>863</v>
      </c>
      <c r="T1036" s="190"/>
      <c r="U1036" s="190"/>
      <c r="V1036" s="4" t="s">
        <v>812</v>
      </c>
      <c r="W1036" s="190" t="s">
        <v>830</v>
      </c>
      <c r="X1036" s="190"/>
      <c r="Y1036" s="190" t="s">
        <v>30</v>
      </c>
      <c r="Z1036" s="190"/>
      <c r="AA1036" s="191">
        <v>200000</v>
      </c>
      <c r="AB1036" s="191"/>
      <c r="AC1036" s="191"/>
      <c r="AD1036" s="191">
        <v>199994.21</v>
      </c>
      <c r="AE1036" s="191"/>
      <c r="AF1036" s="192">
        <v>99.997104999999991</v>
      </c>
      <c r="AG1036" s="192"/>
      <c r="AH1036" s="192"/>
    </row>
    <row r="1037" spans="2:34" ht="23.25" customHeight="1" x14ac:dyDescent="0.25">
      <c r="B1037" s="5"/>
      <c r="C1037" s="5"/>
      <c r="D1037" s="5"/>
      <c r="E1037" s="5"/>
      <c r="F1037" s="5"/>
      <c r="G1037" s="5"/>
      <c r="H1037" s="5"/>
      <c r="I1037" s="6"/>
      <c r="J1037" s="189" t="s">
        <v>31</v>
      </c>
      <c r="K1037" s="189"/>
      <c r="L1037" s="189"/>
      <c r="M1037" s="189"/>
      <c r="N1037" s="189"/>
      <c r="O1037" s="189"/>
      <c r="P1037" s="189"/>
      <c r="Q1037" s="189"/>
      <c r="R1037" s="189"/>
      <c r="S1037" s="190" t="s">
        <v>863</v>
      </c>
      <c r="T1037" s="190"/>
      <c r="U1037" s="190"/>
      <c r="V1037" s="4" t="s">
        <v>812</v>
      </c>
      <c r="W1037" s="190" t="s">
        <v>830</v>
      </c>
      <c r="X1037" s="190"/>
      <c r="Y1037" s="190" t="s">
        <v>32</v>
      </c>
      <c r="Z1037" s="190"/>
      <c r="AA1037" s="191">
        <v>200000</v>
      </c>
      <c r="AB1037" s="191"/>
      <c r="AC1037" s="191"/>
      <c r="AD1037" s="191">
        <v>199994.21</v>
      </c>
      <c r="AE1037" s="191"/>
      <c r="AF1037" s="192">
        <v>99.997104999999991</v>
      </c>
      <c r="AG1037" s="192"/>
      <c r="AH1037" s="192"/>
    </row>
    <row r="1038" spans="2:34" ht="23.25" customHeight="1" x14ac:dyDescent="0.25">
      <c r="B1038" s="5"/>
      <c r="C1038" s="5"/>
      <c r="D1038" s="5"/>
      <c r="E1038" s="5"/>
      <c r="F1038" s="5"/>
      <c r="G1038" s="5"/>
      <c r="H1038" s="5"/>
      <c r="I1038" s="189" t="s">
        <v>149</v>
      </c>
      <c r="J1038" s="189"/>
      <c r="K1038" s="189"/>
      <c r="L1038" s="189"/>
      <c r="M1038" s="189"/>
      <c r="N1038" s="189"/>
      <c r="O1038" s="189"/>
      <c r="P1038" s="189"/>
      <c r="Q1038" s="189"/>
      <c r="R1038" s="189"/>
      <c r="S1038" s="190" t="s">
        <v>863</v>
      </c>
      <c r="T1038" s="190"/>
      <c r="U1038" s="190"/>
      <c r="V1038" s="4" t="s">
        <v>812</v>
      </c>
      <c r="W1038" s="190" t="s">
        <v>830</v>
      </c>
      <c r="X1038" s="190"/>
      <c r="Y1038" s="190" t="s">
        <v>150</v>
      </c>
      <c r="Z1038" s="190"/>
      <c r="AA1038" s="191">
        <v>500000</v>
      </c>
      <c r="AB1038" s="191"/>
      <c r="AC1038" s="191"/>
      <c r="AD1038" s="191">
        <v>474780</v>
      </c>
      <c r="AE1038" s="191"/>
      <c r="AF1038" s="192">
        <v>94.955999999999989</v>
      </c>
      <c r="AG1038" s="192"/>
      <c r="AH1038" s="192"/>
    </row>
    <row r="1039" spans="2:34" ht="15" customHeight="1" x14ac:dyDescent="0.25">
      <c r="B1039" s="5"/>
      <c r="C1039" s="5"/>
      <c r="D1039" s="5"/>
      <c r="E1039" s="5"/>
      <c r="F1039" s="5"/>
      <c r="G1039" s="5"/>
      <c r="H1039" s="5"/>
      <c r="I1039" s="6"/>
      <c r="J1039" s="189" t="s">
        <v>151</v>
      </c>
      <c r="K1039" s="189"/>
      <c r="L1039" s="189"/>
      <c r="M1039" s="189"/>
      <c r="N1039" s="189"/>
      <c r="O1039" s="189"/>
      <c r="P1039" s="189"/>
      <c r="Q1039" s="189"/>
      <c r="R1039" s="189"/>
      <c r="S1039" s="190" t="s">
        <v>863</v>
      </c>
      <c r="T1039" s="190"/>
      <c r="U1039" s="190"/>
      <c r="V1039" s="4" t="s">
        <v>812</v>
      </c>
      <c r="W1039" s="190" t="s">
        <v>830</v>
      </c>
      <c r="X1039" s="190"/>
      <c r="Y1039" s="190" t="s">
        <v>152</v>
      </c>
      <c r="Z1039" s="190"/>
      <c r="AA1039" s="191">
        <v>500000</v>
      </c>
      <c r="AB1039" s="191"/>
      <c r="AC1039" s="191"/>
      <c r="AD1039" s="191">
        <v>474780</v>
      </c>
      <c r="AE1039" s="191"/>
      <c r="AF1039" s="192">
        <v>94.955999999999989</v>
      </c>
      <c r="AG1039" s="192"/>
      <c r="AH1039" s="192"/>
    </row>
    <row r="1040" spans="2:34" ht="57" customHeight="1" x14ac:dyDescent="0.25">
      <c r="B1040" s="5"/>
      <c r="C1040" s="5"/>
      <c r="D1040" s="5"/>
      <c r="E1040" s="5"/>
      <c r="F1040" s="5"/>
      <c r="G1040" s="5"/>
      <c r="H1040" s="189" t="s">
        <v>831</v>
      </c>
      <c r="I1040" s="189"/>
      <c r="J1040" s="189"/>
      <c r="K1040" s="189"/>
      <c r="L1040" s="189"/>
      <c r="M1040" s="189"/>
      <c r="N1040" s="189"/>
      <c r="O1040" s="189"/>
      <c r="P1040" s="189"/>
      <c r="Q1040" s="189"/>
      <c r="R1040" s="189"/>
      <c r="S1040" s="190" t="s">
        <v>863</v>
      </c>
      <c r="T1040" s="190"/>
      <c r="U1040" s="190"/>
      <c r="V1040" s="4" t="s">
        <v>812</v>
      </c>
      <c r="W1040" s="190" t="s">
        <v>832</v>
      </c>
      <c r="X1040" s="190"/>
      <c r="Y1040" s="190"/>
      <c r="Z1040" s="190"/>
      <c r="AA1040" s="191">
        <v>1933490</v>
      </c>
      <c r="AB1040" s="191"/>
      <c r="AC1040" s="191"/>
      <c r="AD1040" s="191">
        <v>1933490</v>
      </c>
      <c r="AE1040" s="191"/>
      <c r="AF1040" s="192">
        <v>100</v>
      </c>
      <c r="AG1040" s="192"/>
      <c r="AH1040" s="192"/>
    </row>
    <row r="1041" spans="2:34" ht="23.25" customHeight="1" x14ac:dyDescent="0.25">
      <c r="B1041" s="5"/>
      <c r="C1041" s="5"/>
      <c r="D1041" s="5"/>
      <c r="E1041" s="5"/>
      <c r="F1041" s="5"/>
      <c r="G1041" s="5"/>
      <c r="H1041" s="5"/>
      <c r="I1041" s="189" t="s">
        <v>149</v>
      </c>
      <c r="J1041" s="189"/>
      <c r="K1041" s="189"/>
      <c r="L1041" s="189"/>
      <c r="M1041" s="189"/>
      <c r="N1041" s="189"/>
      <c r="O1041" s="189"/>
      <c r="P1041" s="189"/>
      <c r="Q1041" s="189"/>
      <c r="R1041" s="189"/>
      <c r="S1041" s="190" t="s">
        <v>863</v>
      </c>
      <c r="T1041" s="190"/>
      <c r="U1041" s="190"/>
      <c r="V1041" s="4" t="s">
        <v>812</v>
      </c>
      <c r="W1041" s="190" t="s">
        <v>832</v>
      </c>
      <c r="X1041" s="190"/>
      <c r="Y1041" s="190" t="s">
        <v>150</v>
      </c>
      <c r="Z1041" s="190"/>
      <c r="AA1041" s="191">
        <v>1933490</v>
      </c>
      <c r="AB1041" s="191"/>
      <c r="AC1041" s="191"/>
      <c r="AD1041" s="191">
        <v>1933490</v>
      </c>
      <c r="AE1041" s="191"/>
      <c r="AF1041" s="192">
        <v>100</v>
      </c>
      <c r="AG1041" s="192"/>
      <c r="AH1041" s="192"/>
    </row>
    <row r="1042" spans="2:34" ht="15" customHeight="1" x14ac:dyDescent="0.25">
      <c r="B1042" s="5"/>
      <c r="C1042" s="5"/>
      <c r="D1042" s="5"/>
      <c r="E1042" s="5"/>
      <c r="F1042" s="5"/>
      <c r="G1042" s="5"/>
      <c r="H1042" s="5"/>
      <c r="I1042" s="6"/>
      <c r="J1042" s="189" t="s">
        <v>151</v>
      </c>
      <c r="K1042" s="189"/>
      <c r="L1042" s="189"/>
      <c r="M1042" s="189"/>
      <c r="N1042" s="189"/>
      <c r="O1042" s="189"/>
      <c r="P1042" s="189"/>
      <c r="Q1042" s="189"/>
      <c r="R1042" s="189"/>
      <c r="S1042" s="190" t="s">
        <v>863</v>
      </c>
      <c r="T1042" s="190"/>
      <c r="U1042" s="190"/>
      <c r="V1042" s="4" t="s">
        <v>812</v>
      </c>
      <c r="W1042" s="190" t="s">
        <v>832</v>
      </c>
      <c r="X1042" s="190"/>
      <c r="Y1042" s="190" t="s">
        <v>152</v>
      </c>
      <c r="Z1042" s="190"/>
      <c r="AA1042" s="191">
        <v>1933490</v>
      </c>
      <c r="AB1042" s="191"/>
      <c r="AC1042" s="191"/>
      <c r="AD1042" s="191">
        <v>1933490</v>
      </c>
      <c r="AE1042" s="191"/>
      <c r="AF1042" s="192">
        <v>100</v>
      </c>
      <c r="AG1042" s="192"/>
      <c r="AH1042" s="192"/>
    </row>
    <row r="1043" spans="2:34" ht="68.25" customHeight="1" x14ac:dyDescent="0.25">
      <c r="B1043" s="5"/>
      <c r="C1043" s="5"/>
      <c r="D1043" s="5"/>
      <c r="E1043" s="5"/>
      <c r="F1043" s="5"/>
      <c r="G1043" s="5"/>
      <c r="H1043" s="189" t="s">
        <v>833</v>
      </c>
      <c r="I1043" s="189"/>
      <c r="J1043" s="189"/>
      <c r="K1043" s="189"/>
      <c r="L1043" s="189"/>
      <c r="M1043" s="189"/>
      <c r="N1043" s="189"/>
      <c r="O1043" s="189"/>
      <c r="P1043" s="189"/>
      <c r="Q1043" s="189"/>
      <c r="R1043" s="189"/>
      <c r="S1043" s="190" t="s">
        <v>863</v>
      </c>
      <c r="T1043" s="190"/>
      <c r="U1043" s="190"/>
      <c r="V1043" s="4" t="s">
        <v>812</v>
      </c>
      <c r="W1043" s="190" t="s">
        <v>834</v>
      </c>
      <c r="X1043" s="190"/>
      <c r="Y1043" s="190"/>
      <c r="Z1043" s="190"/>
      <c r="AA1043" s="191">
        <v>180000</v>
      </c>
      <c r="AB1043" s="191"/>
      <c r="AC1043" s="191"/>
      <c r="AD1043" s="191">
        <v>179994.79</v>
      </c>
      <c r="AE1043" s="191"/>
      <c r="AF1043" s="192">
        <v>99.997105555555564</v>
      </c>
      <c r="AG1043" s="192"/>
      <c r="AH1043" s="192"/>
    </row>
    <row r="1044" spans="2:34" ht="23.25" customHeight="1" x14ac:dyDescent="0.25">
      <c r="B1044" s="5"/>
      <c r="C1044" s="5"/>
      <c r="D1044" s="5"/>
      <c r="E1044" s="5"/>
      <c r="F1044" s="5"/>
      <c r="G1044" s="5"/>
      <c r="H1044" s="5"/>
      <c r="I1044" s="189" t="s">
        <v>29</v>
      </c>
      <c r="J1044" s="189"/>
      <c r="K1044" s="189"/>
      <c r="L1044" s="189"/>
      <c r="M1044" s="189"/>
      <c r="N1044" s="189"/>
      <c r="O1044" s="189"/>
      <c r="P1044" s="189"/>
      <c r="Q1044" s="189"/>
      <c r="R1044" s="189"/>
      <c r="S1044" s="190" t="s">
        <v>863</v>
      </c>
      <c r="T1044" s="190"/>
      <c r="U1044" s="190"/>
      <c r="V1044" s="4" t="s">
        <v>812</v>
      </c>
      <c r="W1044" s="190" t="s">
        <v>834</v>
      </c>
      <c r="X1044" s="190"/>
      <c r="Y1044" s="190" t="s">
        <v>30</v>
      </c>
      <c r="Z1044" s="190"/>
      <c r="AA1044" s="191">
        <v>180000</v>
      </c>
      <c r="AB1044" s="191"/>
      <c r="AC1044" s="191"/>
      <c r="AD1044" s="191">
        <v>179994.79</v>
      </c>
      <c r="AE1044" s="191"/>
      <c r="AF1044" s="192">
        <v>99.997105555555564</v>
      </c>
      <c r="AG1044" s="192"/>
      <c r="AH1044" s="192"/>
    </row>
    <row r="1045" spans="2:34" ht="23.25" customHeight="1" x14ac:dyDescent="0.25">
      <c r="B1045" s="5"/>
      <c r="C1045" s="5"/>
      <c r="D1045" s="5"/>
      <c r="E1045" s="5"/>
      <c r="F1045" s="5"/>
      <c r="G1045" s="5"/>
      <c r="H1045" s="5"/>
      <c r="I1045" s="6"/>
      <c r="J1045" s="189" t="s">
        <v>31</v>
      </c>
      <c r="K1045" s="189"/>
      <c r="L1045" s="189"/>
      <c r="M1045" s="189"/>
      <c r="N1045" s="189"/>
      <c r="O1045" s="189"/>
      <c r="P1045" s="189"/>
      <c r="Q1045" s="189"/>
      <c r="R1045" s="189"/>
      <c r="S1045" s="190" t="s">
        <v>863</v>
      </c>
      <c r="T1045" s="190"/>
      <c r="U1045" s="190"/>
      <c r="V1045" s="4" t="s">
        <v>812</v>
      </c>
      <c r="W1045" s="190" t="s">
        <v>834</v>
      </c>
      <c r="X1045" s="190"/>
      <c r="Y1045" s="190" t="s">
        <v>32</v>
      </c>
      <c r="Z1045" s="190"/>
      <c r="AA1045" s="191">
        <v>180000</v>
      </c>
      <c r="AB1045" s="191"/>
      <c r="AC1045" s="191"/>
      <c r="AD1045" s="191">
        <v>179994.79</v>
      </c>
      <c r="AE1045" s="191"/>
      <c r="AF1045" s="192">
        <v>99.997105555555564</v>
      </c>
      <c r="AG1045" s="192"/>
      <c r="AH1045" s="192"/>
    </row>
    <row r="1046" spans="2:34" ht="45.75" customHeight="1" x14ac:dyDescent="0.25">
      <c r="B1046" s="5"/>
      <c r="C1046" s="5"/>
      <c r="D1046" s="5"/>
      <c r="E1046" s="5"/>
      <c r="F1046" s="5"/>
      <c r="G1046" s="5"/>
      <c r="H1046" s="189" t="s">
        <v>835</v>
      </c>
      <c r="I1046" s="189"/>
      <c r="J1046" s="189"/>
      <c r="K1046" s="189"/>
      <c r="L1046" s="189"/>
      <c r="M1046" s="189"/>
      <c r="N1046" s="189"/>
      <c r="O1046" s="189"/>
      <c r="P1046" s="189"/>
      <c r="Q1046" s="189"/>
      <c r="R1046" s="189"/>
      <c r="S1046" s="190" t="s">
        <v>863</v>
      </c>
      <c r="T1046" s="190"/>
      <c r="U1046" s="190"/>
      <c r="V1046" s="4" t="s">
        <v>812</v>
      </c>
      <c r="W1046" s="190" t="s">
        <v>836</v>
      </c>
      <c r="X1046" s="190"/>
      <c r="Y1046" s="190"/>
      <c r="Z1046" s="190"/>
      <c r="AA1046" s="191">
        <v>160000</v>
      </c>
      <c r="AB1046" s="191"/>
      <c r="AC1046" s="191"/>
      <c r="AD1046" s="191">
        <v>99000</v>
      </c>
      <c r="AE1046" s="191"/>
      <c r="AF1046" s="192">
        <v>61.875</v>
      </c>
      <c r="AG1046" s="192"/>
      <c r="AH1046" s="192"/>
    </row>
    <row r="1047" spans="2:34" ht="23.25" customHeight="1" x14ac:dyDescent="0.25">
      <c r="B1047" s="5"/>
      <c r="C1047" s="5"/>
      <c r="D1047" s="5"/>
      <c r="E1047" s="5"/>
      <c r="F1047" s="5"/>
      <c r="G1047" s="5"/>
      <c r="H1047" s="5"/>
      <c r="I1047" s="189" t="s">
        <v>149</v>
      </c>
      <c r="J1047" s="189"/>
      <c r="K1047" s="189"/>
      <c r="L1047" s="189"/>
      <c r="M1047" s="189"/>
      <c r="N1047" s="189"/>
      <c r="O1047" s="189"/>
      <c r="P1047" s="189"/>
      <c r="Q1047" s="189"/>
      <c r="R1047" s="189"/>
      <c r="S1047" s="190" t="s">
        <v>863</v>
      </c>
      <c r="T1047" s="190"/>
      <c r="U1047" s="190"/>
      <c r="V1047" s="4" t="s">
        <v>812</v>
      </c>
      <c r="W1047" s="190" t="s">
        <v>836</v>
      </c>
      <c r="X1047" s="190"/>
      <c r="Y1047" s="190" t="s">
        <v>150</v>
      </c>
      <c r="Z1047" s="190"/>
      <c r="AA1047" s="191">
        <v>160000</v>
      </c>
      <c r="AB1047" s="191"/>
      <c r="AC1047" s="191"/>
      <c r="AD1047" s="191">
        <v>99000</v>
      </c>
      <c r="AE1047" s="191"/>
      <c r="AF1047" s="192">
        <v>61.875</v>
      </c>
      <c r="AG1047" s="192"/>
      <c r="AH1047" s="192"/>
    </row>
    <row r="1048" spans="2:34" ht="15" customHeight="1" x14ac:dyDescent="0.25">
      <c r="B1048" s="5"/>
      <c r="C1048" s="5"/>
      <c r="D1048" s="5"/>
      <c r="E1048" s="5"/>
      <c r="F1048" s="5"/>
      <c r="G1048" s="5"/>
      <c r="H1048" s="5"/>
      <c r="I1048" s="6"/>
      <c r="J1048" s="189" t="s">
        <v>151</v>
      </c>
      <c r="K1048" s="189"/>
      <c r="L1048" s="189"/>
      <c r="M1048" s="189"/>
      <c r="N1048" s="189"/>
      <c r="O1048" s="189"/>
      <c r="P1048" s="189"/>
      <c r="Q1048" s="189"/>
      <c r="R1048" s="189"/>
      <c r="S1048" s="190" t="s">
        <v>863</v>
      </c>
      <c r="T1048" s="190"/>
      <c r="U1048" s="190"/>
      <c r="V1048" s="4" t="s">
        <v>812</v>
      </c>
      <c r="W1048" s="190" t="s">
        <v>836</v>
      </c>
      <c r="X1048" s="190"/>
      <c r="Y1048" s="190" t="s">
        <v>152</v>
      </c>
      <c r="Z1048" s="190"/>
      <c r="AA1048" s="191">
        <v>160000</v>
      </c>
      <c r="AB1048" s="191"/>
      <c r="AC1048" s="191"/>
      <c r="AD1048" s="191">
        <v>99000</v>
      </c>
      <c r="AE1048" s="191"/>
      <c r="AF1048" s="192">
        <v>61.875</v>
      </c>
      <c r="AG1048" s="192"/>
      <c r="AH1048" s="192"/>
    </row>
    <row r="1049" spans="2:34" ht="23.25" customHeight="1" x14ac:dyDescent="0.25">
      <c r="B1049" s="5"/>
      <c r="C1049" s="5"/>
      <c r="D1049" s="5"/>
      <c r="E1049" s="6"/>
      <c r="F1049" s="189" t="s">
        <v>590</v>
      </c>
      <c r="G1049" s="189"/>
      <c r="H1049" s="189"/>
      <c r="I1049" s="189"/>
      <c r="J1049" s="189"/>
      <c r="K1049" s="189"/>
      <c r="L1049" s="189"/>
      <c r="M1049" s="189"/>
      <c r="N1049" s="189"/>
      <c r="O1049" s="189"/>
      <c r="P1049" s="189"/>
      <c r="Q1049" s="189"/>
      <c r="R1049" s="189"/>
      <c r="S1049" s="190" t="s">
        <v>863</v>
      </c>
      <c r="T1049" s="190"/>
      <c r="U1049" s="190"/>
      <c r="V1049" s="4" t="s">
        <v>812</v>
      </c>
      <c r="W1049" s="190" t="s">
        <v>591</v>
      </c>
      <c r="X1049" s="190"/>
      <c r="Y1049" s="190"/>
      <c r="Z1049" s="190"/>
      <c r="AA1049" s="191">
        <v>7452060</v>
      </c>
      <c r="AB1049" s="191"/>
      <c r="AC1049" s="191"/>
      <c r="AD1049" s="191">
        <v>3277697.08</v>
      </c>
      <c r="AE1049" s="191"/>
      <c r="AF1049" s="192">
        <v>43.983772003982793</v>
      </c>
      <c r="AG1049" s="192"/>
      <c r="AH1049" s="192"/>
    </row>
    <row r="1050" spans="2:34" ht="23.25" customHeight="1" x14ac:dyDescent="0.25">
      <c r="B1050" s="5"/>
      <c r="C1050" s="5"/>
      <c r="D1050" s="5"/>
      <c r="E1050" s="6"/>
      <c r="F1050" s="189" t="s">
        <v>837</v>
      </c>
      <c r="G1050" s="189"/>
      <c r="H1050" s="189"/>
      <c r="I1050" s="189"/>
      <c r="J1050" s="189"/>
      <c r="K1050" s="189"/>
      <c r="L1050" s="189"/>
      <c r="M1050" s="189"/>
      <c r="N1050" s="189"/>
      <c r="O1050" s="189"/>
      <c r="P1050" s="189"/>
      <c r="Q1050" s="189"/>
      <c r="R1050" s="189"/>
      <c r="S1050" s="190" t="s">
        <v>863</v>
      </c>
      <c r="T1050" s="190"/>
      <c r="U1050" s="190"/>
      <c r="V1050" s="4" t="s">
        <v>812</v>
      </c>
      <c r="W1050" s="190" t="s">
        <v>838</v>
      </c>
      <c r="X1050" s="190"/>
      <c r="Y1050" s="190"/>
      <c r="Z1050" s="190"/>
      <c r="AA1050" s="191">
        <v>7452060</v>
      </c>
      <c r="AB1050" s="191"/>
      <c r="AC1050" s="191"/>
      <c r="AD1050" s="191">
        <v>3277697.08</v>
      </c>
      <c r="AE1050" s="191"/>
      <c r="AF1050" s="192">
        <v>43.983772003982793</v>
      </c>
      <c r="AG1050" s="192"/>
      <c r="AH1050" s="192"/>
    </row>
    <row r="1051" spans="2:34" ht="15" customHeight="1" x14ac:dyDescent="0.25">
      <c r="B1051" s="5"/>
      <c r="C1051" s="5"/>
      <c r="D1051" s="5"/>
      <c r="E1051" s="6"/>
      <c r="F1051" s="6"/>
      <c r="G1051" s="6"/>
      <c r="H1051" s="189" t="s">
        <v>839</v>
      </c>
      <c r="I1051" s="189"/>
      <c r="J1051" s="189"/>
      <c r="K1051" s="189"/>
      <c r="L1051" s="189"/>
      <c r="M1051" s="189"/>
      <c r="N1051" s="189"/>
      <c r="O1051" s="189"/>
      <c r="P1051" s="189"/>
      <c r="Q1051" s="189"/>
      <c r="R1051" s="189"/>
      <c r="S1051" s="190" t="s">
        <v>863</v>
      </c>
      <c r="T1051" s="190"/>
      <c r="U1051" s="190"/>
      <c r="V1051" s="4" t="s">
        <v>812</v>
      </c>
      <c r="W1051" s="190" t="s">
        <v>840</v>
      </c>
      <c r="X1051" s="190"/>
      <c r="Y1051" s="190"/>
      <c r="Z1051" s="190"/>
      <c r="AA1051" s="191">
        <v>7452060</v>
      </c>
      <c r="AB1051" s="191"/>
      <c r="AC1051" s="191"/>
      <c r="AD1051" s="191">
        <v>3277697.08</v>
      </c>
      <c r="AE1051" s="191"/>
      <c r="AF1051" s="192">
        <v>43.983772003982793</v>
      </c>
      <c r="AG1051" s="192"/>
      <c r="AH1051" s="192"/>
    </row>
    <row r="1052" spans="2:34" ht="15" customHeight="1" x14ac:dyDescent="0.25">
      <c r="B1052" s="5"/>
      <c r="C1052" s="5"/>
      <c r="D1052" s="5"/>
      <c r="E1052" s="5"/>
      <c r="F1052" s="5"/>
      <c r="G1052" s="5"/>
      <c r="H1052" s="189" t="s">
        <v>841</v>
      </c>
      <c r="I1052" s="189"/>
      <c r="J1052" s="189"/>
      <c r="K1052" s="189"/>
      <c r="L1052" s="189"/>
      <c r="M1052" s="189"/>
      <c r="N1052" s="189"/>
      <c r="O1052" s="189"/>
      <c r="P1052" s="189"/>
      <c r="Q1052" s="189"/>
      <c r="R1052" s="189"/>
      <c r="S1052" s="190" t="s">
        <v>863</v>
      </c>
      <c r="T1052" s="190"/>
      <c r="U1052" s="190"/>
      <c r="V1052" s="4" t="s">
        <v>812</v>
      </c>
      <c r="W1052" s="190" t="s">
        <v>842</v>
      </c>
      <c r="X1052" s="190"/>
      <c r="Y1052" s="190"/>
      <c r="Z1052" s="190"/>
      <c r="AA1052" s="191">
        <v>7452060</v>
      </c>
      <c r="AB1052" s="191"/>
      <c r="AC1052" s="191"/>
      <c r="AD1052" s="191">
        <v>3277697.08</v>
      </c>
      <c r="AE1052" s="191"/>
      <c r="AF1052" s="192">
        <v>43.983772003982793</v>
      </c>
      <c r="AG1052" s="192"/>
      <c r="AH1052" s="192"/>
    </row>
    <row r="1053" spans="2:34" ht="23.25" customHeight="1" x14ac:dyDescent="0.25">
      <c r="B1053" s="5"/>
      <c r="C1053" s="5"/>
      <c r="D1053" s="5"/>
      <c r="E1053" s="5"/>
      <c r="F1053" s="5"/>
      <c r="G1053" s="5"/>
      <c r="H1053" s="5"/>
      <c r="I1053" s="189" t="s">
        <v>411</v>
      </c>
      <c r="J1053" s="189"/>
      <c r="K1053" s="189"/>
      <c r="L1053" s="189"/>
      <c r="M1053" s="189"/>
      <c r="N1053" s="189"/>
      <c r="O1053" s="189"/>
      <c r="P1053" s="189"/>
      <c r="Q1053" s="189"/>
      <c r="R1053" s="189"/>
      <c r="S1053" s="190" t="s">
        <v>863</v>
      </c>
      <c r="T1053" s="190"/>
      <c r="U1053" s="190"/>
      <c r="V1053" s="4" t="s">
        <v>812</v>
      </c>
      <c r="W1053" s="190" t="s">
        <v>842</v>
      </c>
      <c r="X1053" s="190"/>
      <c r="Y1053" s="190" t="s">
        <v>412</v>
      </c>
      <c r="Z1053" s="190"/>
      <c r="AA1053" s="191">
        <v>7452060</v>
      </c>
      <c r="AB1053" s="191"/>
      <c r="AC1053" s="191"/>
      <c r="AD1053" s="191">
        <v>3277697.08</v>
      </c>
      <c r="AE1053" s="191"/>
      <c r="AF1053" s="192">
        <v>43.983772003982793</v>
      </c>
      <c r="AG1053" s="192"/>
      <c r="AH1053" s="192"/>
    </row>
    <row r="1054" spans="2:34" ht="15" customHeight="1" x14ac:dyDescent="0.25">
      <c r="B1054" s="5"/>
      <c r="C1054" s="5"/>
      <c r="D1054" s="5"/>
      <c r="E1054" s="5"/>
      <c r="F1054" s="5"/>
      <c r="G1054" s="5"/>
      <c r="H1054" s="5"/>
      <c r="I1054" s="6"/>
      <c r="J1054" s="189" t="s">
        <v>413</v>
      </c>
      <c r="K1054" s="189"/>
      <c r="L1054" s="189"/>
      <c r="M1054" s="189"/>
      <c r="N1054" s="189"/>
      <c r="O1054" s="189"/>
      <c r="P1054" s="189"/>
      <c r="Q1054" s="189"/>
      <c r="R1054" s="189"/>
      <c r="S1054" s="190" t="s">
        <v>863</v>
      </c>
      <c r="T1054" s="190"/>
      <c r="U1054" s="190"/>
      <c r="V1054" s="4" t="s">
        <v>812</v>
      </c>
      <c r="W1054" s="190" t="s">
        <v>842</v>
      </c>
      <c r="X1054" s="190"/>
      <c r="Y1054" s="190" t="s">
        <v>414</v>
      </c>
      <c r="Z1054" s="190"/>
      <c r="AA1054" s="191">
        <v>7452060</v>
      </c>
      <c r="AB1054" s="191"/>
      <c r="AC1054" s="191"/>
      <c r="AD1054" s="191">
        <v>3277697.08</v>
      </c>
      <c r="AE1054" s="191"/>
      <c r="AF1054" s="192">
        <v>43.983772003982793</v>
      </c>
      <c r="AG1054" s="192"/>
      <c r="AH1054" s="192"/>
    </row>
    <row r="1055" spans="2:34" ht="15" customHeight="1" x14ac:dyDescent="0.25">
      <c r="B1055" s="5"/>
      <c r="C1055" s="189" t="s">
        <v>843</v>
      </c>
      <c r="D1055" s="189"/>
      <c r="E1055" s="189"/>
      <c r="F1055" s="189"/>
      <c r="G1055" s="189"/>
      <c r="H1055" s="189"/>
      <c r="I1055" s="189"/>
      <c r="J1055" s="189"/>
      <c r="K1055" s="189"/>
      <c r="L1055" s="189"/>
      <c r="M1055" s="189"/>
      <c r="N1055" s="189"/>
      <c r="O1055" s="189"/>
      <c r="P1055" s="189"/>
      <c r="Q1055" s="189"/>
      <c r="R1055" s="189"/>
      <c r="S1055" s="190" t="s">
        <v>863</v>
      </c>
      <c r="T1055" s="190"/>
      <c r="U1055" s="190"/>
      <c r="V1055" s="4" t="s">
        <v>844</v>
      </c>
      <c r="W1055" s="190"/>
      <c r="X1055" s="190"/>
      <c r="Y1055" s="190"/>
      <c r="Z1055" s="190"/>
      <c r="AA1055" s="191">
        <v>18500000</v>
      </c>
      <c r="AB1055" s="191"/>
      <c r="AC1055" s="191"/>
      <c r="AD1055" s="191">
        <v>18333712.949999999</v>
      </c>
      <c r="AE1055" s="191"/>
      <c r="AF1055" s="192">
        <v>99.101151081081071</v>
      </c>
      <c r="AG1055" s="192"/>
      <c r="AH1055" s="192"/>
    </row>
    <row r="1056" spans="2:34" ht="15" customHeight="1" x14ac:dyDescent="0.25">
      <c r="B1056" s="5"/>
      <c r="C1056" s="5"/>
      <c r="D1056" s="189" t="s">
        <v>845</v>
      </c>
      <c r="E1056" s="189"/>
      <c r="F1056" s="189"/>
      <c r="G1056" s="189"/>
      <c r="H1056" s="189"/>
      <c r="I1056" s="189"/>
      <c r="J1056" s="189"/>
      <c r="K1056" s="189"/>
      <c r="L1056" s="189"/>
      <c r="M1056" s="189"/>
      <c r="N1056" s="189"/>
      <c r="O1056" s="189"/>
      <c r="P1056" s="189"/>
      <c r="Q1056" s="189"/>
      <c r="R1056" s="189"/>
      <c r="S1056" s="190" t="s">
        <v>863</v>
      </c>
      <c r="T1056" s="190"/>
      <c r="U1056" s="190"/>
      <c r="V1056" s="4" t="s">
        <v>846</v>
      </c>
      <c r="W1056" s="190"/>
      <c r="X1056" s="190"/>
      <c r="Y1056" s="190"/>
      <c r="Z1056" s="190"/>
      <c r="AA1056" s="191">
        <v>18500000</v>
      </c>
      <c r="AB1056" s="191"/>
      <c r="AC1056" s="191"/>
      <c r="AD1056" s="191">
        <v>18333712.949999999</v>
      </c>
      <c r="AE1056" s="191"/>
      <c r="AF1056" s="192">
        <v>99.101151081081071</v>
      </c>
      <c r="AG1056" s="192"/>
      <c r="AH1056" s="192"/>
    </row>
    <row r="1057" spans="2:34" ht="23.25" customHeight="1" x14ac:dyDescent="0.25">
      <c r="B1057" s="5"/>
      <c r="C1057" s="5"/>
      <c r="D1057" s="5"/>
      <c r="E1057" s="6"/>
      <c r="F1057" s="189" t="s">
        <v>9</v>
      </c>
      <c r="G1057" s="189"/>
      <c r="H1057" s="189"/>
      <c r="I1057" s="189"/>
      <c r="J1057" s="189"/>
      <c r="K1057" s="189"/>
      <c r="L1057" s="189"/>
      <c r="M1057" s="189"/>
      <c r="N1057" s="189"/>
      <c r="O1057" s="189"/>
      <c r="P1057" s="189"/>
      <c r="Q1057" s="189"/>
      <c r="R1057" s="189"/>
      <c r="S1057" s="190" t="s">
        <v>863</v>
      </c>
      <c r="T1057" s="190"/>
      <c r="U1057" s="190"/>
      <c r="V1057" s="4" t="s">
        <v>846</v>
      </c>
      <c r="W1057" s="190" t="s">
        <v>10</v>
      </c>
      <c r="X1057" s="190"/>
      <c r="Y1057" s="190"/>
      <c r="Z1057" s="190"/>
      <c r="AA1057" s="191">
        <v>18500000</v>
      </c>
      <c r="AB1057" s="191"/>
      <c r="AC1057" s="191"/>
      <c r="AD1057" s="191">
        <v>18333712.949999999</v>
      </c>
      <c r="AE1057" s="191"/>
      <c r="AF1057" s="192">
        <v>99.101151081081071</v>
      </c>
      <c r="AG1057" s="192"/>
      <c r="AH1057" s="192"/>
    </row>
    <row r="1058" spans="2:34" ht="15" customHeight="1" x14ac:dyDescent="0.25">
      <c r="B1058" s="5"/>
      <c r="C1058" s="5"/>
      <c r="D1058" s="5"/>
      <c r="E1058" s="6"/>
      <c r="F1058" s="189" t="s">
        <v>847</v>
      </c>
      <c r="G1058" s="189"/>
      <c r="H1058" s="189"/>
      <c r="I1058" s="189"/>
      <c r="J1058" s="189"/>
      <c r="K1058" s="189"/>
      <c r="L1058" s="189"/>
      <c r="M1058" s="189"/>
      <c r="N1058" s="189"/>
      <c r="O1058" s="189"/>
      <c r="P1058" s="189"/>
      <c r="Q1058" s="189"/>
      <c r="R1058" s="189"/>
      <c r="S1058" s="190" t="s">
        <v>863</v>
      </c>
      <c r="T1058" s="190"/>
      <c r="U1058" s="190"/>
      <c r="V1058" s="4" t="s">
        <v>846</v>
      </c>
      <c r="W1058" s="190" t="s">
        <v>848</v>
      </c>
      <c r="X1058" s="190"/>
      <c r="Y1058" s="190"/>
      <c r="Z1058" s="190"/>
      <c r="AA1058" s="191">
        <v>18500000</v>
      </c>
      <c r="AB1058" s="191"/>
      <c r="AC1058" s="191"/>
      <c r="AD1058" s="191">
        <v>18333712.949999999</v>
      </c>
      <c r="AE1058" s="191"/>
      <c r="AF1058" s="192">
        <v>99.101151081081071</v>
      </c>
      <c r="AG1058" s="192"/>
      <c r="AH1058" s="192"/>
    </row>
    <row r="1059" spans="2:34" ht="15" customHeight="1" x14ac:dyDescent="0.25">
      <c r="B1059" s="5"/>
      <c r="C1059" s="5"/>
      <c r="D1059" s="5"/>
      <c r="E1059" s="6"/>
      <c r="F1059" s="6"/>
      <c r="G1059" s="6"/>
      <c r="H1059" s="189" t="s">
        <v>849</v>
      </c>
      <c r="I1059" s="189"/>
      <c r="J1059" s="189"/>
      <c r="K1059" s="189"/>
      <c r="L1059" s="189"/>
      <c r="M1059" s="189"/>
      <c r="N1059" s="189"/>
      <c r="O1059" s="189"/>
      <c r="P1059" s="189"/>
      <c r="Q1059" s="189"/>
      <c r="R1059" s="189"/>
      <c r="S1059" s="190" t="s">
        <v>863</v>
      </c>
      <c r="T1059" s="190"/>
      <c r="U1059" s="190"/>
      <c r="V1059" s="4" t="s">
        <v>846</v>
      </c>
      <c r="W1059" s="190" t="s">
        <v>850</v>
      </c>
      <c r="X1059" s="190"/>
      <c r="Y1059" s="190"/>
      <c r="Z1059" s="190"/>
      <c r="AA1059" s="191">
        <v>18500000</v>
      </c>
      <c r="AB1059" s="191"/>
      <c r="AC1059" s="191"/>
      <c r="AD1059" s="191">
        <v>18333712.949999999</v>
      </c>
      <c r="AE1059" s="191"/>
      <c r="AF1059" s="192">
        <v>99.101151081081071</v>
      </c>
      <c r="AG1059" s="192"/>
      <c r="AH1059" s="192"/>
    </row>
    <row r="1060" spans="2:34" ht="15" customHeight="1" x14ac:dyDescent="0.25">
      <c r="B1060" s="5"/>
      <c r="C1060" s="5"/>
      <c r="D1060" s="5"/>
      <c r="E1060" s="5"/>
      <c r="F1060" s="5"/>
      <c r="G1060" s="5"/>
      <c r="H1060" s="189" t="s">
        <v>851</v>
      </c>
      <c r="I1060" s="189"/>
      <c r="J1060" s="189"/>
      <c r="K1060" s="189"/>
      <c r="L1060" s="189"/>
      <c r="M1060" s="189"/>
      <c r="N1060" s="189"/>
      <c r="O1060" s="189"/>
      <c r="P1060" s="189"/>
      <c r="Q1060" s="189"/>
      <c r="R1060" s="189"/>
      <c r="S1060" s="190" t="s">
        <v>863</v>
      </c>
      <c r="T1060" s="190"/>
      <c r="U1060" s="190"/>
      <c r="V1060" s="4" t="s">
        <v>846</v>
      </c>
      <c r="W1060" s="190" t="s">
        <v>852</v>
      </c>
      <c r="X1060" s="190"/>
      <c r="Y1060" s="190"/>
      <c r="Z1060" s="190"/>
      <c r="AA1060" s="191">
        <v>18500000</v>
      </c>
      <c r="AB1060" s="191"/>
      <c r="AC1060" s="191"/>
      <c r="AD1060" s="191">
        <v>18333712.949999999</v>
      </c>
      <c r="AE1060" s="191"/>
      <c r="AF1060" s="192">
        <v>99.101151081081071</v>
      </c>
      <c r="AG1060" s="192"/>
      <c r="AH1060" s="192"/>
    </row>
    <row r="1061" spans="2:34" ht="15" customHeight="1" x14ac:dyDescent="0.25">
      <c r="B1061" s="5"/>
      <c r="C1061" s="5"/>
      <c r="D1061" s="5"/>
      <c r="E1061" s="5"/>
      <c r="F1061" s="5"/>
      <c r="G1061" s="5"/>
      <c r="H1061" s="5"/>
      <c r="I1061" s="189" t="s">
        <v>853</v>
      </c>
      <c r="J1061" s="189"/>
      <c r="K1061" s="189"/>
      <c r="L1061" s="189"/>
      <c r="M1061" s="189"/>
      <c r="N1061" s="189"/>
      <c r="O1061" s="189"/>
      <c r="P1061" s="189"/>
      <c r="Q1061" s="189"/>
      <c r="R1061" s="189"/>
      <c r="S1061" s="190" t="s">
        <v>863</v>
      </c>
      <c r="T1061" s="190"/>
      <c r="U1061" s="190"/>
      <c r="V1061" s="4" t="s">
        <v>846</v>
      </c>
      <c r="W1061" s="190" t="s">
        <v>852</v>
      </c>
      <c r="X1061" s="190"/>
      <c r="Y1061" s="190" t="s">
        <v>854</v>
      </c>
      <c r="Z1061" s="190"/>
      <c r="AA1061" s="191">
        <v>18500000</v>
      </c>
      <c r="AB1061" s="191"/>
      <c r="AC1061" s="191"/>
      <c r="AD1061" s="191">
        <v>18333712.949999999</v>
      </c>
      <c r="AE1061" s="191"/>
      <c r="AF1061" s="192">
        <v>99.101151081081071</v>
      </c>
      <c r="AG1061" s="192"/>
      <c r="AH1061" s="192"/>
    </row>
    <row r="1062" spans="2:34" ht="15" customHeight="1" x14ac:dyDescent="0.25">
      <c r="B1062" s="5"/>
      <c r="C1062" s="5"/>
      <c r="D1062" s="5"/>
      <c r="E1062" s="5"/>
      <c r="F1062" s="5"/>
      <c r="G1062" s="5"/>
      <c r="H1062" s="5"/>
      <c r="I1062" s="6"/>
      <c r="J1062" s="189" t="s">
        <v>851</v>
      </c>
      <c r="K1062" s="189"/>
      <c r="L1062" s="189"/>
      <c r="M1062" s="189"/>
      <c r="N1062" s="189"/>
      <c r="O1062" s="189"/>
      <c r="P1062" s="189"/>
      <c r="Q1062" s="189"/>
      <c r="R1062" s="189"/>
      <c r="S1062" s="190" t="s">
        <v>863</v>
      </c>
      <c r="T1062" s="190"/>
      <c r="U1062" s="190"/>
      <c r="V1062" s="4" t="s">
        <v>846</v>
      </c>
      <c r="W1062" s="190" t="s">
        <v>852</v>
      </c>
      <c r="X1062" s="190"/>
      <c r="Y1062" s="190" t="s">
        <v>855</v>
      </c>
      <c r="Z1062" s="190"/>
      <c r="AA1062" s="191">
        <v>18500000</v>
      </c>
      <c r="AB1062" s="191"/>
      <c r="AC1062" s="191"/>
      <c r="AD1062" s="191">
        <v>18333712.949999999</v>
      </c>
      <c r="AE1062" s="191"/>
      <c r="AF1062" s="192">
        <v>99.101151081081071</v>
      </c>
      <c r="AG1062" s="192"/>
      <c r="AH1062" s="192"/>
    </row>
    <row r="1063" spans="2:34" ht="15" customHeight="1" x14ac:dyDescent="0.25">
      <c r="B1063" s="189" t="s">
        <v>864</v>
      </c>
      <c r="C1063" s="189"/>
      <c r="D1063" s="189"/>
      <c r="E1063" s="189"/>
      <c r="F1063" s="189"/>
      <c r="G1063" s="189"/>
      <c r="H1063" s="189"/>
      <c r="I1063" s="189"/>
      <c r="J1063" s="189"/>
      <c r="K1063" s="189"/>
      <c r="L1063" s="189"/>
      <c r="M1063" s="189"/>
      <c r="N1063" s="189"/>
      <c r="O1063" s="189"/>
      <c r="P1063" s="189"/>
      <c r="Q1063" s="189"/>
      <c r="R1063" s="189"/>
      <c r="S1063" s="190" t="s">
        <v>865</v>
      </c>
      <c r="T1063" s="190"/>
      <c r="U1063" s="190"/>
      <c r="V1063" s="4"/>
      <c r="W1063" s="190"/>
      <c r="X1063" s="190"/>
      <c r="Y1063" s="190"/>
      <c r="Z1063" s="190"/>
      <c r="AA1063" s="191">
        <v>8737000</v>
      </c>
      <c r="AB1063" s="191"/>
      <c r="AC1063" s="191"/>
      <c r="AD1063" s="191">
        <v>8297588.5999999996</v>
      </c>
      <c r="AE1063" s="191"/>
      <c r="AF1063" s="192">
        <v>94.970683300904199</v>
      </c>
      <c r="AG1063" s="192"/>
      <c r="AH1063" s="192"/>
    </row>
    <row r="1064" spans="2:34" ht="15" customHeight="1" x14ac:dyDescent="0.25">
      <c r="B1064" s="5"/>
      <c r="C1064" s="189" t="s">
        <v>5</v>
      </c>
      <c r="D1064" s="189"/>
      <c r="E1064" s="189"/>
      <c r="F1064" s="189"/>
      <c r="G1064" s="189"/>
      <c r="H1064" s="189"/>
      <c r="I1064" s="189"/>
      <c r="J1064" s="189"/>
      <c r="K1064" s="189"/>
      <c r="L1064" s="189"/>
      <c r="M1064" s="189"/>
      <c r="N1064" s="189"/>
      <c r="O1064" s="189"/>
      <c r="P1064" s="189"/>
      <c r="Q1064" s="189"/>
      <c r="R1064" s="189"/>
      <c r="S1064" s="190" t="s">
        <v>865</v>
      </c>
      <c r="T1064" s="190"/>
      <c r="U1064" s="190"/>
      <c r="V1064" s="4" t="s">
        <v>6</v>
      </c>
      <c r="W1064" s="190"/>
      <c r="X1064" s="190"/>
      <c r="Y1064" s="190"/>
      <c r="Z1064" s="190"/>
      <c r="AA1064" s="191">
        <v>8737000</v>
      </c>
      <c r="AB1064" s="191"/>
      <c r="AC1064" s="191"/>
      <c r="AD1064" s="191">
        <v>8297588.5999999996</v>
      </c>
      <c r="AE1064" s="191"/>
      <c r="AF1064" s="192">
        <v>94.970683300904199</v>
      </c>
      <c r="AG1064" s="192"/>
      <c r="AH1064" s="192"/>
    </row>
    <row r="1065" spans="2:34" ht="34.5" customHeight="1" x14ac:dyDescent="0.25">
      <c r="B1065" s="5"/>
      <c r="C1065" s="5"/>
      <c r="D1065" s="189" t="s">
        <v>21</v>
      </c>
      <c r="E1065" s="189"/>
      <c r="F1065" s="189"/>
      <c r="G1065" s="189"/>
      <c r="H1065" s="189"/>
      <c r="I1065" s="189"/>
      <c r="J1065" s="189"/>
      <c r="K1065" s="189"/>
      <c r="L1065" s="189"/>
      <c r="M1065" s="189"/>
      <c r="N1065" s="189"/>
      <c r="O1065" s="189"/>
      <c r="P1065" s="189"/>
      <c r="Q1065" s="189"/>
      <c r="R1065" s="189"/>
      <c r="S1065" s="190" t="s">
        <v>865</v>
      </c>
      <c r="T1065" s="190"/>
      <c r="U1065" s="190"/>
      <c r="V1065" s="4" t="s">
        <v>22</v>
      </c>
      <c r="W1065" s="190"/>
      <c r="X1065" s="190"/>
      <c r="Y1065" s="190"/>
      <c r="Z1065" s="190"/>
      <c r="AA1065" s="191">
        <v>8737000</v>
      </c>
      <c r="AB1065" s="191"/>
      <c r="AC1065" s="191"/>
      <c r="AD1065" s="191">
        <v>8297588.5999999996</v>
      </c>
      <c r="AE1065" s="191"/>
      <c r="AF1065" s="192">
        <v>94.970683300904199</v>
      </c>
      <c r="AG1065" s="192"/>
      <c r="AH1065" s="192"/>
    </row>
    <row r="1066" spans="2:34" ht="23.25" customHeight="1" x14ac:dyDescent="0.25">
      <c r="B1066" s="5"/>
      <c r="C1066" s="5"/>
      <c r="D1066" s="5"/>
      <c r="E1066" s="6"/>
      <c r="F1066" s="189" t="s">
        <v>23</v>
      </c>
      <c r="G1066" s="189"/>
      <c r="H1066" s="189"/>
      <c r="I1066" s="189"/>
      <c r="J1066" s="189"/>
      <c r="K1066" s="189"/>
      <c r="L1066" s="189"/>
      <c r="M1066" s="189"/>
      <c r="N1066" s="189"/>
      <c r="O1066" s="189"/>
      <c r="P1066" s="189"/>
      <c r="Q1066" s="189"/>
      <c r="R1066" s="189"/>
      <c r="S1066" s="190" t="s">
        <v>865</v>
      </c>
      <c r="T1066" s="190"/>
      <c r="U1066" s="190"/>
      <c r="V1066" s="4" t="s">
        <v>22</v>
      </c>
      <c r="W1066" s="190" t="s">
        <v>24</v>
      </c>
      <c r="X1066" s="190"/>
      <c r="Y1066" s="190"/>
      <c r="Z1066" s="190"/>
      <c r="AA1066" s="191">
        <v>8737000</v>
      </c>
      <c r="AB1066" s="191"/>
      <c r="AC1066" s="191"/>
      <c r="AD1066" s="191">
        <v>8297588.5999999996</v>
      </c>
      <c r="AE1066" s="191"/>
      <c r="AF1066" s="192">
        <v>94.970683300904199</v>
      </c>
      <c r="AG1066" s="192"/>
      <c r="AH1066" s="192"/>
    </row>
    <row r="1067" spans="2:34" ht="15" customHeight="1" x14ac:dyDescent="0.25">
      <c r="B1067" s="5"/>
      <c r="C1067" s="5"/>
      <c r="D1067" s="5"/>
      <c r="E1067" s="5"/>
      <c r="F1067" s="5"/>
      <c r="G1067" s="5"/>
      <c r="H1067" s="189" t="s">
        <v>25</v>
      </c>
      <c r="I1067" s="189"/>
      <c r="J1067" s="189"/>
      <c r="K1067" s="189"/>
      <c r="L1067" s="189"/>
      <c r="M1067" s="189"/>
      <c r="N1067" s="189"/>
      <c r="O1067" s="189"/>
      <c r="P1067" s="189"/>
      <c r="Q1067" s="189"/>
      <c r="R1067" s="189"/>
      <c r="S1067" s="190" t="s">
        <v>865</v>
      </c>
      <c r="T1067" s="190"/>
      <c r="U1067" s="190"/>
      <c r="V1067" s="4" t="s">
        <v>22</v>
      </c>
      <c r="W1067" s="190" t="s">
        <v>26</v>
      </c>
      <c r="X1067" s="190"/>
      <c r="Y1067" s="190"/>
      <c r="Z1067" s="190"/>
      <c r="AA1067" s="191">
        <v>4995500</v>
      </c>
      <c r="AB1067" s="191"/>
      <c r="AC1067" s="191"/>
      <c r="AD1067" s="191">
        <v>4946022.74</v>
      </c>
      <c r="AE1067" s="191"/>
      <c r="AF1067" s="192">
        <v>99.009563407066352</v>
      </c>
      <c r="AG1067" s="192"/>
      <c r="AH1067" s="192"/>
    </row>
    <row r="1068" spans="2:34" ht="45.75" customHeight="1" x14ac:dyDescent="0.25">
      <c r="B1068" s="5"/>
      <c r="C1068" s="5"/>
      <c r="D1068" s="5"/>
      <c r="E1068" s="5"/>
      <c r="F1068" s="5"/>
      <c r="G1068" s="5"/>
      <c r="H1068" s="5"/>
      <c r="I1068" s="189" t="s">
        <v>17</v>
      </c>
      <c r="J1068" s="189"/>
      <c r="K1068" s="189"/>
      <c r="L1068" s="189"/>
      <c r="M1068" s="189"/>
      <c r="N1068" s="189"/>
      <c r="O1068" s="189"/>
      <c r="P1068" s="189"/>
      <c r="Q1068" s="189"/>
      <c r="R1068" s="189"/>
      <c r="S1068" s="190" t="s">
        <v>865</v>
      </c>
      <c r="T1068" s="190"/>
      <c r="U1068" s="190"/>
      <c r="V1068" s="4" t="s">
        <v>22</v>
      </c>
      <c r="W1068" s="190" t="s">
        <v>26</v>
      </c>
      <c r="X1068" s="190"/>
      <c r="Y1068" s="190" t="s">
        <v>18</v>
      </c>
      <c r="Z1068" s="190"/>
      <c r="AA1068" s="191">
        <v>4995500</v>
      </c>
      <c r="AB1068" s="191"/>
      <c r="AC1068" s="191"/>
      <c r="AD1068" s="191">
        <v>4946022.74</v>
      </c>
      <c r="AE1068" s="191"/>
      <c r="AF1068" s="192">
        <v>99.009563407066352</v>
      </c>
      <c r="AG1068" s="192"/>
      <c r="AH1068" s="192"/>
    </row>
    <row r="1069" spans="2:34" ht="23.25" customHeight="1" x14ac:dyDescent="0.25">
      <c r="B1069" s="5"/>
      <c r="C1069" s="5"/>
      <c r="D1069" s="5"/>
      <c r="E1069" s="5"/>
      <c r="F1069" s="5"/>
      <c r="G1069" s="5"/>
      <c r="H1069" s="5"/>
      <c r="I1069" s="6"/>
      <c r="J1069" s="189" t="s">
        <v>19</v>
      </c>
      <c r="K1069" s="189"/>
      <c r="L1069" s="189"/>
      <c r="M1069" s="189"/>
      <c r="N1069" s="189"/>
      <c r="O1069" s="189"/>
      <c r="P1069" s="189"/>
      <c r="Q1069" s="189"/>
      <c r="R1069" s="189"/>
      <c r="S1069" s="190" t="s">
        <v>865</v>
      </c>
      <c r="T1069" s="190"/>
      <c r="U1069" s="190"/>
      <c r="V1069" s="4" t="s">
        <v>22</v>
      </c>
      <c r="W1069" s="190" t="s">
        <v>26</v>
      </c>
      <c r="X1069" s="190"/>
      <c r="Y1069" s="190" t="s">
        <v>20</v>
      </c>
      <c r="Z1069" s="190"/>
      <c r="AA1069" s="191">
        <v>4995500</v>
      </c>
      <c r="AB1069" s="191"/>
      <c r="AC1069" s="191"/>
      <c r="AD1069" s="191">
        <v>4946022.74</v>
      </c>
      <c r="AE1069" s="191"/>
      <c r="AF1069" s="192">
        <v>99.009563407066352</v>
      </c>
      <c r="AG1069" s="192"/>
      <c r="AH1069" s="192"/>
    </row>
    <row r="1070" spans="2:34" ht="23.25" customHeight="1" x14ac:dyDescent="0.25">
      <c r="B1070" s="5"/>
      <c r="C1070" s="5"/>
      <c r="D1070" s="5"/>
      <c r="E1070" s="5"/>
      <c r="F1070" s="5"/>
      <c r="G1070" s="5"/>
      <c r="H1070" s="189" t="s">
        <v>27</v>
      </c>
      <c r="I1070" s="189"/>
      <c r="J1070" s="189"/>
      <c r="K1070" s="189"/>
      <c r="L1070" s="189"/>
      <c r="M1070" s="189"/>
      <c r="N1070" s="189"/>
      <c r="O1070" s="189"/>
      <c r="P1070" s="189"/>
      <c r="Q1070" s="189"/>
      <c r="R1070" s="189"/>
      <c r="S1070" s="190" t="s">
        <v>865</v>
      </c>
      <c r="T1070" s="190"/>
      <c r="U1070" s="190"/>
      <c r="V1070" s="4" t="s">
        <v>22</v>
      </c>
      <c r="W1070" s="190" t="s">
        <v>28</v>
      </c>
      <c r="X1070" s="190"/>
      <c r="Y1070" s="190"/>
      <c r="Z1070" s="190"/>
      <c r="AA1070" s="191">
        <v>3741500</v>
      </c>
      <c r="AB1070" s="191"/>
      <c r="AC1070" s="191"/>
      <c r="AD1070" s="191">
        <v>3351565.86</v>
      </c>
      <c r="AE1070" s="191"/>
      <c r="AF1070" s="192">
        <v>89.57813336896966</v>
      </c>
      <c r="AG1070" s="192"/>
      <c r="AH1070" s="192"/>
    </row>
    <row r="1071" spans="2:34" ht="45.75" customHeight="1" x14ac:dyDescent="0.25">
      <c r="B1071" s="5"/>
      <c r="C1071" s="5"/>
      <c r="D1071" s="5"/>
      <c r="E1071" s="5"/>
      <c r="F1071" s="5"/>
      <c r="G1071" s="5"/>
      <c r="H1071" s="5"/>
      <c r="I1071" s="189" t="s">
        <v>17</v>
      </c>
      <c r="J1071" s="189"/>
      <c r="K1071" s="189"/>
      <c r="L1071" s="189"/>
      <c r="M1071" s="189"/>
      <c r="N1071" s="189"/>
      <c r="O1071" s="189"/>
      <c r="P1071" s="189"/>
      <c r="Q1071" s="189"/>
      <c r="R1071" s="189"/>
      <c r="S1071" s="190" t="s">
        <v>865</v>
      </c>
      <c r="T1071" s="190"/>
      <c r="U1071" s="190"/>
      <c r="V1071" s="4" t="s">
        <v>22</v>
      </c>
      <c r="W1071" s="190" t="s">
        <v>28</v>
      </c>
      <c r="X1071" s="190"/>
      <c r="Y1071" s="190" t="s">
        <v>18</v>
      </c>
      <c r="Z1071" s="190"/>
      <c r="AA1071" s="191">
        <v>2788000</v>
      </c>
      <c r="AB1071" s="191"/>
      <c r="AC1071" s="191"/>
      <c r="AD1071" s="191">
        <v>2760855.13</v>
      </c>
      <c r="AE1071" s="191"/>
      <c r="AF1071" s="192">
        <v>99.026367647058819</v>
      </c>
      <c r="AG1071" s="192"/>
      <c r="AH1071" s="192"/>
    </row>
    <row r="1072" spans="2:34" ht="23.25" customHeight="1" x14ac:dyDescent="0.25">
      <c r="B1072" s="5"/>
      <c r="C1072" s="5"/>
      <c r="D1072" s="5"/>
      <c r="E1072" s="5"/>
      <c r="F1072" s="5"/>
      <c r="G1072" s="5"/>
      <c r="H1072" s="5"/>
      <c r="I1072" s="6"/>
      <c r="J1072" s="189" t="s">
        <v>19</v>
      </c>
      <c r="K1072" s="189"/>
      <c r="L1072" s="189"/>
      <c r="M1072" s="189"/>
      <c r="N1072" s="189"/>
      <c r="O1072" s="189"/>
      <c r="P1072" s="189"/>
      <c r="Q1072" s="189"/>
      <c r="R1072" s="189"/>
      <c r="S1072" s="190" t="s">
        <v>865</v>
      </c>
      <c r="T1072" s="190"/>
      <c r="U1072" s="190"/>
      <c r="V1072" s="4" t="s">
        <v>22</v>
      </c>
      <c r="W1072" s="190" t="s">
        <v>28</v>
      </c>
      <c r="X1072" s="190"/>
      <c r="Y1072" s="190" t="s">
        <v>20</v>
      </c>
      <c r="Z1072" s="190"/>
      <c r="AA1072" s="191">
        <v>2788000</v>
      </c>
      <c r="AB1072" s="191"/>
      <c r="AC1072" s="191"/>
      <c r="AD1072" s="191">
        <v>2760855.13</v>
      </c>
      <c r="AE1072" s="191"/>
      <c r="AF1072" s="192">
        <v>99.026367647058819</v>
      </c>
      <c r="AG1072" s="192"/>
      <c r="AH1072" s="192"/>
    </row>
    <row r="1073" spans="2:34" ht="23.25" customHeight="1" x14ac:dyDescent="0.25">
      <c r="B1073" s="5"/>
      <c r="C1073" s="5"/>
      <c r="D1073" s="5"/>
      <c r="E1073" s="5"/>
      <c r="F1073" s="5"/>
      <c r="G1073" s="5"/>
      <c r="H1073" s="5"/>
      <c r="I1073" s="189" t="s">
        <v>29</v>
      </c>
      <c r="J1073" s="189"/>
      <c r="K1073" s="189"/>
      <c r="L1073" s="189"/>
      <c r="M1073" s="189"/>
      <c r="N1073" s="189"/>
      <c r="O1073" s="189"/>
      <c r="P1073" s="189"/>
      <c r="Q1073" s="189"/>
      <c r="R1073" s="189"/>
      <c r="S1073" s="190" t="s">
        <v>865</v>
      </c>
      <c r="T1073" s="190"/>
      <c r="U1073" s="190"/>
      <c r="V1073" s="4" t="s">
        <v>22</v>
      </c>
      <c r="W1073" s="190" t="s">
        <v>28</v>
      </c>
      <c r="X1073" s="190"/>
      <c r="Y1073" s="190" t="s">
        <v>30</v>
      </c>
      <c r="Z1073" s="190"/>
      <c r="AA1073" s="191">
        <v>948500</v>
      </c>
      <c r="AB1073" s="191"/>
      <c r="AC1073" s="191"/>
      <c r="AD1073" s="191">
        <v>590710.73</v>
      </c>
      <c r="AE1073" s="191"/>
      <c r="AF1073" s="192">
        <v>62.278411175540327</v>
      </c>
      <c r="AG1073" s="192"/>
      <c r="AH1073" s="192"/>
    </row>
    <row r="1074" spans="2:34" ht="23.25" customHeight="1" x14ac:dyDescent="0.25">
      <c r="B1074" s="5"/>
      <c r="C1074" s="5"/>
      <c r="D1074" s="5"/>
      <c r="E1074" s="5"/>
      <c r="F1074" s="5"/>
      <c r="G1074" s="5"/>
      <c r="H1074" s="5"/>
      <c r="I1074" s="6"/>
      <c r="J1074" s="189" t="s">
        <v>31</v>
      </c>
      <c r="K1074" s="189"/>
      <c r="L1074" s="189"/>
      <c r="M1074" s="189"/>
      <c r="N1074" s="189"/>
      <c r="O1074" s="189"/>
      <c r="P1074" s="189"/>
      <c r="Q1074" s="189"/>
      <c r="R1074" s="189"/>
      <c r="S1074" s="190" t="s">
        <v>865</v>
      </c>
      <c r="T1074" s="190"/>
      <c r="U1074" s="190"/>
      <c r="V1074" s="4" t="s">
        <v>22</v>
      </c>
      <c r="W1074" s="190" t="s">
        <v>28</v>
      </c>
      <c r="X1074" s="190"/>
      <c r="Y1074" s="190" t="s">
        <v>32</v>
      </c>
      <c r="Z1074" s="190"/>
      <c r="AA1074" s="191">
        <v>948500</v>
      </c>
      <c r="AB1074" s="191"/>
      <c r="AC1074" s="191"/>
      <c r="AD1074" s="191">
        <v>590710.73</v>
      </c>
      <c r="AE1074" s="191"/>
      <c r="AF1074" s="192">
        <v>62.278411175540327</v>
      </c>
      <c r="AG1074" s="192"/>
      <c r="AH1074" s="192"/>
    </row>
    <row r="1075" spans="2:34" ht="15" customHeight="1" x14ac:dyDescent="0.25">
      <c r="B1075" s="5"/>
      <c r="C1075" s="5"/>
      <c r="D1075" s="5"/>
      <c r="E1075" s="5"/>
      <c r="F1075" s="5"/>
      <c r="G1075" s="5"/>
      <c r="H1075" s="5"/>
      <c r="I1075" s="189" t="s">
        <v>33</v>
      </c>
      <c r="J1075" s="189"/>
      <c r="K1075" s="189"/>
      <c r="L1075" s="189"/>
      <c r="M1075" s="189"/>
      <c r="N1075" s="189"/>
      <c r="O1075" s="189"/>
      <c r="P1075" s="189"/>
      <c r="Q1075" s="189"/>
      <c r="R1075" s="189"/>
      <c r="S1075" s="190" t="s">
        <v>865</v>
      </c>
      <c r="T1075" s="190"/>
      <c r="U1075" s="190"/>
      <c r="V1075" s="4" t="s">
        <v>22</v>
      </c>
      <c r="W1075" s="190" t="s">
        <v>28</v>
      </c>
      <c r="X1075" s="190"/>
      <c r="Y1075" s="190" t="s">
        <v>34</v>
      </c>
      <c r="Z1075" s="190"/>
      <c r="AA1075" s="191">
        <v>5000</v>
      </c>
      <c r="AB1075" s="191"/>
      <c r="AC1075" s="191"/>
      <c r="AD1075" s="191">
        <v>0</v>
      </c>
      <c r="AE1075" s="191"/>
      <c r="AF1075" s="192">
        <v>0</v>
      </c>
      <c r="AG1075" s="192"/>
      <c r="AH1075" s="192"/>
    </row>
    <row r="1076" spans="2:34" ht="15" customHeight="1" x14ac:dyDescent="0.25">
      <c r="B1076" s="5"/>
      <c r="C1076" s="5"/>
      <c r="D1076" s="5"/>
      <c r="E1076" s="5"/>
      <c r="F1076" s="5"/>
      <c r="G1076" s="5"/>
      <c r="H1076" s="5"/>
      <c r="I1076" s="6"/>
      <c r="J1076" s="189" t="s">
        <v>35</v>
      </c>
      <c r="K1076" s="189"/>
      <c r="L1076" s="189"/>
      <c r="M1076" s="189"/>
      <c r="N1076" s="189"/>
      <c r="O1076" s="189"/>
      <c r="P1076" s="189"/>
      <c r="Q1076" s="189"/>
      <c r="R1076" s="189"/>
      <c r="S1076" s="190" t="s">
        <v>865</v>
      </c>
      <c r="T1076" s="190"/>
      <c r="U1076" s="190"/>
      <c r="V1076" s="4" t="s">
        <v>22</v>
      </c>
      <c r="W1076" s="190" t="s">
        <v>28</v>
      </c>
      <c r="X1076" s="190"/>
      <c r="Y1076" s="190" t="s">
        <v>36</v>
      </c>
      <c r="Z1076" s="190"/>
      <c r="AA1076" s="191">
        <v>5000</v>
      </c>
      <c r="AB1076" s="191"/>
      <c r="AC1076" s="191"/>
      <c r="AD1076" s="191">
        <v>0</v>
      </c>
      <c r="AE1076" s="191"/>
      <c r="AF1076" s="192">
        <v>0</v>
      </c>
      <c r="AG1076" s="192"/>
      <c r="AH1076" s="192"/>
    </row>
    <row r="1077" spans="2:34" ht="23.25" customHeight="1" x14ac:dyDescent="0.25">
      <c r="B1077" s="189" t="s">
        <v>866</v>
      </c>
      <c r="C1077" s="189"/>
      <c r="D1077" s="189"/>
      <c r="E1077" s="189"/>
      <c r="F1077" s="189"/>
      <c r="G1077" s="189"/>
      <c r="H1077" s="189"/>
      <c r="I1077" s="189"/>
      <c r="J1077" s="189"/>
      <c r="K1077" s="189"/>
      <c r="L1077" s="189"/>
      <c r="M1077" s="189"/>
      <c r="N1077" s="189"/>
      <c r="O1077" s="189"/>
      <c r="P1077" s="189"/>
      <c r="Q1077" s="189"/>
      <c r="R1077" s="189"/>
      <c r="S1077" s="190" t="s">
        <v>867</v>
      </c>
      <c r="T1077" s="190"/>
      <c r="U1077" s="190"/>
      <c r="V1077" s="4"/>
      <c r="W1077" s="190"/>
      <c r="X1077" s="190"/>
      <c r="Y1077" s="190"/>
      <c r="Z1077" s="190"/>
      <c r="AA1077" s="191">
        <v>8301000</v>
      </c>
      <c r="AB1077" s="191"/>
      <c r="AC1077" s="191"/>
      <c r="AD1077" s="191">
        <v>7716481.0099999998</v>
      </c>
      <c r="AE1077" s="191"/>
      <c r="AF1077" s="192">
        <v>92.958450909528963</v>
      </c>
      <c r="AG1077" s="192"/>
      <c r="AH1077" s="192"/>
    </row>
    <row r="1078" spans="2:34" ht="15" customHeight="1" x14ac:dyDescent="0.25">
      <c r="B1078" s="5"/>
      <c r="C1078" s="189" t="s">
        <v>5</v>
      </c>
      <c r="D1078" s="189"/>
      <c r="E1078" s="189"/>
      <c r="F1078" s="189"/>
      <c r="G1078" s="189"/>
      <c r="H1078" s="189"/>
      <c r="I1078" s="189"/>
      <c r="J1078" s="189"/>
      <c r="K1078" s="189"/>
      <c r="L1078" s="189"/>
      <c r="M1078" s="189"/>
      <c r="N1078" s="189"/>
      <c r="O1078" s="189"/>
      <c r="P1078" s="189"/>
      <c r="Q1078" s="189"/>
      <c r="R1078" s="189"/>
      <c r="S1078" s="190" t="s">
        <v>867</v>
      </c>
      <c r="T1078" s="190"/>
      <c r="U1078" s="190"/>
      <c r="V1078" s="4" t="s">
        <v>6</v>
      </c>
      <c r="W1078" s="190"/>
      <c r="X1078" s="190"/>
      <c r="Y1078" s="190"/>
      <c r="Z1078" s="190"/>
      <c r="AA1078" s="191">
        <v>8301000</v>
      </c>
      <c r="AB1078" s="191"/>
      <c r="AC1078" s="191"/>
      <c r="AD1078" s="191">
        <v>7716481.0099999998</v>
      </c>
      <c r="AE1078" s="191"/>
      <c r="AF1078" s="192">
        <v>92.958450909528963</v>
      </c>
      <c r="AG1078" s="192"/>
      <c r="AH1078" s="192"/>
    </row>
    <row r="1079" spans="2:34" ht="23.25" customHeight="1" x14ac:dyDescent="0.25">
      <c r="B1079" s="5"/>
      <c r="C1079" s="5"/>
      <c r="D1079" s="189" t="s">
        <v>103</v>
      </c>
      <c r="E1079" s="189"/>
      <c r="F1079" s="189"/>
      <c r="G1079" s="189"/>
      <c r="H1079" s="189"/>
      <c r="I1079" s="189"/>
      <c r="J1079" s="189"/>
      <c r="K1079" s="189"/>
      <c r="L1079" s="189"/>
      <c r="M1079" s="189"/>
      <c r="N1079" s="189"/>
      <c r="O1079" s="189"/>
      <c r="P1079" s="189"/>
      <c r="Q1079" s="189"/>
      <c r="R1079" s="189"/>
      <c r="S1079" s="190" t="s">
        <v>867</v>
      </c>
      <c r="T1079" s="190"/>
      <c r="U1079" s="190"/>
      <c r="V1079" s="4" t="s">
        <v>104</v>
      </c>
      <c r="W1079" s="190"/>
      <c r="X1079" s="190"/>
      <c r="Y1079" s="190"/>
      <c r="Z1079" s="190"/>
      <c r="AA1079" s="191">
        <v>8301000</v>
      </c>
      <c r="AB1079" s="191"/>
      <c r="AC1079" s="191"/>
      <c r="AD1079" s="191">
        <v>7716481.0099999998</v>
      </c>
      <c r="AE1079" s="191"/>
      <c r="AF1079" s="192">
        <v>92.958450909528963</v>
      </c>
      <c r="AG1079" s="192"/>
      <c r="AH1079" s="192"/>
    </row>
    <row r="1080" spans="2:34" ht="23.25" customHeight="1" x14ac:dyDescent="0.25">
      <c r="B1080" s="5"/>
      <c r="C1080" s="5"/>
      <c r="D1080" s="5"/>
      <c r="E1080" s="6"/>
      <c r="F1080" s="189" t="s">
        <v>23</v>
      </c>
      <c r="G1080" s="189"/>
      <c r="H1080" s="189"/>
      <c r="I1080" s="189"/>
      <c r="J1080" s="189"/>
      <c r="K1080" s="189"/>
      <c r="L1080" s="189"/>
      <c r="M1080" s="189"/>
      <c r="N1080" s="189"/>
      <c r="O1080" s="189"/>
      <c r="P1080" s="189"/>
      <c r="Q1080" s="189"/>
      <c r="R1080" s="189"/>
      <c r="S1080" s="190" t="s">
        <v>867</v>
      </c>
      <c r="T1080" s="190"/>
      <c r="U1080" s="190"/>
      <c r="V1080" s="4" t="s">
        <v>104</v>
      </c>
      <c r="W1080" s="190" t="s">
        <v>24</v>
      </c>
      <c r="X1080" s="190"/>
      <c r="Y1080" s="190"/>
      <c r="Z1080" s="190"/>
      <c r="AA1080" s="191">
        <v>8301000</v>
      </c>
      <c r="AB1080" s="191"/>
      <c r="AC1080" s="191"/>
      <c r="AD1080" s="191">
        <v>7716481.0099999998</v>
      </c>
      <c r="AE1080" s="191"/>
      <c r="AF1080" s="192">
        <v>92.958450909528963</v>
      </c>
      <c r="AG1080" s="192"/>
      <c r="AH1080" s="192"/>
    </row>
    <row r="1081" spans="2:34" ht="15" customHeight="1" x14ac:dyDescent="0.25">
      <c r="B1081" s="5"/>
      <c r="C1081" s="5"/>
      <c r="D1081" s="5"/>
      <c r="E1081" s="5"/>
      <c r="F1081" s="5"/>
      <c r="G1081" s="5"/>
      <c r="H1081" s="189" t="s">
        <v>107</v>
      </c>
      <c r="I1081" s="189"/>
      <c r="J1081" s="189"/>
      <c r="K1081" s="189"/>
      <c r="L1081" s="189"/>
      <c r="M1081" s="189"/>
      <c r="N1081" s="189"/>
      <c r="O1081" s="189"/>
      <c r="P1081" s="189"/>
      <c r="Q1081" s="189"/>
      <c r="R1081" s="189"/>
      <c r="S1081" s="190" t="s">
        <v>867</v>
      </c>
      <c r="T1081" s="190"/>
      <c r="U1081" s="190"/>
      <c r="V1081" s="4" t="s">
        <v>104</v>
      </c>
      <c r="W1081" s="190" t="s">
        <v>108</v>
      </c>
      <c r="X1081" s="190"/>
      <c r="Y1081" s="190"/>
      <c r="Z1081" s="190"/>
      <c r="AA1081" s="191">
        <v>3289000</v>
      </c>
      <c r="AB1081" s="191"/>
      <c r="AC1081" s="191"/>
      <c r="AD1081" s="191">
        <v>3213478.57</v>
      </c>
      <c r="AE1081" s="191"/>
      <c r="AF1081" s="192">
        <v>97.703817877774384</v>
      </c>
      <c r="AG1081" s="192"/>
      <c r="AH1081" s="192"/>
    </row>
    <row r="1082" spans="2:34" ht="45.75" customHeight="1" x14ac:dyDescent="0.25">
      <c r="B1082" s="5"/>
      <c r="C1082" s="5"/>
      <c r="D1082" s="5"/>
      <c r="E1082" s="5"/>
      <c r="F1082" s="5"/>
      <c r="G1082" s="5"/>
      <c r="H1082" s="5"/>
      <c r="I1082" s="189" t="s">
        <v>17</v>
      </c>
      <c r="J1082" s="189"/>
      <c r="K1082" s="189"/>
      <c r="L1082" s="189"/>
      <c r="M1082" s="189"/>
      <c r="N1082" s="189"/>
      <c r="O1082" s="189"/>
      <c r="P1082" s="189"/>
      <c r="Q1082" s="189"/>
      <c r="R1082" s="189"/>
      <c r="S1082" s="190" t="s">
        <v>867</v>
      </c>
      <c r="T1082" s="190"/>
      <c r="U1082" s="190"/>
      <c r="V1082" s="4" t="s">
        <v>104</v>
      </c>
      <c r="W1082" s="190" t="s">
        <v>108</v>
      </c>
      <c r="X1082" s="190"/>
      <c r="Y1082" s="190" t="s">
        <v>18</v>
      </c>
      <c r="Z1082" s="190"/>
      <c r="AA1082" s="191">
        <v>3289000</v>
      </c>
      <c r="AB1082" s="191"/>
      <c r="AC1082" s="191"/>
      <c r="AD1082" s="191">
        <v>3213478.57</v>
      </c>
      <c r="AE1082" s="191"/>
      <c r="AF1082" s="192">
        <v>97.703817877774384</v>
      </c>
      <c r="AG1082" s="192"/>
      <c r="AH1082" s="192"/>
    </row>
    <row r="1083" spans="2:34" ht="23.25" customHeight="1" x14ac:dyDescent="0.25">
      <c r="B1083" s="5"/>
      <c r="C1083" s="5"/>
      <c r="D1083" s="5"/>
      <c r="E1083" s="5"/>
      <c r="F1083" s="5"/>
      <c r="G1083" s="5"/>
      <c r="H1083" s="5"/>
      <c r="I1083" s="6"/>
      <c r="J1083" s="189" t="s">
        <v>19</v>
      </c>
      <c r="K1083" s="189"/>
      <c r="L1083" s="189"/>
      <c r="M1083" s="189"/>
      <c r="N1083" s="189"/>
      <c r="O1083" s="189"/>
      <c r="P1083" s="189"/>
      <c r="Q1083" s="189"/>
      <c r="R1083" s="189"/>
      <c r="S1083" s="190" t="s">
        <v>867</v>
      </c>
      <c r="T1083" s="190"/>
      <c r="U1083" s="190"/>
      <c r="V1083" s="4" t="s">
        <v>104</v>
      </c>
      <c r="W1083" s="190" t="s">
        <v>108</v>
      </c>
      <c r="X1083" s="190"/>
      <c r="Y1083" s="190" t="s">
        <v>20</v>
      </c>
      <c r="Z1083" s="190"/>
      <c r="AA1083" s="191">
        <v>3289000</v>
      </c>
      <c r="AB1083" s="191"/>
      <c r="AC1083" s="191"/>
      <c r="AD1083" s="191">
        <v>3213478.57</v>
      </c>
      <c r="AE1083" s="191"/>
      <c r="AF1083" s="192">
        <v>97.703817877774384</v>
      </c>
      <c r="AG1083" s="192"/>
      <c r="AH1083" s="192"/>
    </row>
    <row r="1084" spans="2:34" ht="15" customHeight="1" x14ac:dyDescent="0.25">
      <c r="B1084" s="5"/>
      <c r="C1084" s="5"/>
      <c r="D1084" s="5"/>
      <c r="E1084" s="5"/>
      <c r="F1084" s="5"/>
      <c r="G1084" s="5"/>
      <c r="H1084" s="189" t="s">
        <v>109</v>
      </c>
      <c r="I1084" s="189"/>
      <c r="J1084" s="189"/>
      <c r="K1084" s="189"/>
      <c r="L1084" s="189"/>
      <c r="M1084" s="189"/>
      <c r="N1084" s="189"/>
      <c r="O1084" s="189"/>
      <c r="P1084" s="189"/>
      <c r="Q1084" s="189"/>
      <c r="R1084" s="189"/>
      <c r="S1084" s="190" t="s">
        <v>867</v>
      </c>
      <c r="T1084" s="190"/>
      <c r="U1084" s="190"/>
      <c r="V1084" s="4" t="s">
        <v>104</v>
      </c>
      <c r="W1084" s="190" t="s">
        <v>110</v>
      </c>
      <c r="X1084" s="190"/>
      <c r="Y1084" s="190"/>
      <c r="Z1084" s="190"/>
      <c r="AA1084" s="191">
        <v>5012000</v>
      </c>
      <c r="AB1084" s="191"/>
      <c r="AC1084" s="191"/>
      <c r="AD1084" s="191">
        <v>4503002.4400000004</v>
      </c>
      <c r="AE1084" s="191"/>
      <c r="AF1084" s="192">
        <v>89.8444221867518</v>
      </c>
      <c r="AG1084" s="192"/>
      <c r="AH1084" s="192"/>
    </row>
    <row r="1085" spans="2:34" ht="45.75" customHeight="1" x14ac:dyDescent="0.25">
      <c r="B1085" s="5"/>
      <c r="C1085" s="5"/>
      <c r="D1085" s="5"/>
      <c r="E1085" s="5"/>
      <c r="F1085" s="5"/>
      <c r="G1085" s="5"/>
      <c r="H1085" s="5"/>
      <c r="I1085" s="189" t="s">
        <v>17</v>
      </c>
      <c r="J1085" s="189"/>
      <c r="K1085" s="189"/>
      <c r="L1085" s="189"/>
      <c r="M1085" s="189"/>
      <c r="N1085" s="189"/>
      <c r="O1085" s="189"/>
      <c r="P1085" s="189"/>
      <c r="Q1085" s="189"/>
      <c r="R1085" s="189"/>
      <c r="S1085" s="190" t="s">
        <v>867</v>
      </c>
      <c r="T1085" s="190"/>
      <c r="U1085" s="190"/>
      <c r="V1085" s="4" t="s">
        <v>104</v>
      </c>
      <c r="W1085" s="190" t="s">
        <v>110</v>
      </c>
      <c r="X1085" s="190"/>
      <c r="Y1085" s="190" t="s">
        <v>18</v>
      </c>
      <c r="Z1085" s="190"/>
      <c r="AA1085" s="191">
        <v>4424000</v>
      </c>
      <c r="AB1085" s="191"/>
      <c r="AC1085" s="191"/>
      <c r="AD1085" s="191">
        <v>4079373.58</v>
      </c>
      <c r="AE1085" s="191"/>
      <c r="AF1085" s="192">
        <v>92.210071880651</v>
      </c>
      <c r="AG1085" s="192"/>
      <c r="AH1085" s="192"/>
    </row>
    <row r="1086" spans="2:34" ht="23.25" customHeight="1" x14ac:dyDescent="0.25">
      <c r="B1086" s="5"/>
      <c r="C1086" s="5"/>
      <c r="D1086" s="5"/>
      <c r="E1086" s="5"/>
      <c r="F1086" s="5"/>
      <c r="G1086" s="5"/>
      <c r="H1086" s="5"/>
      <c r="I1086" s="6"/>
      <c r="J1086" s="189" t="s">
        <v>19</v>
      </c>
      <c r="K1086" s="189"/>
      <c r="L1086" s="189"/>
      <c r="M1086" s="189"/>
      <c r="N1086" s="189"/>
      <c r="O1086" s="189"/>
      <c r="P1086" s="189"/>
      <c r="Q1086" s="189"/>
      <c r="R1086" s="189"/>
      <c r="S1086" s="190" t="s">
        <v>867</v>
      </c>
      <c r="T1086" s="190"/>
      <c r="U1086" s="190"/>
      <c r="V1086" s="4" t="s">
        <v>104</v>
      </c>
      <c r="W1086" s="190" t="s">
        <v>110</v>
      </c>
      <c r="X1086" s="190"/>
      <c r="Y1086" s="190" t="s">
        <v>20</v>
      </c>
      <c r="Z1086" s="190"/>
      <c r="AA1086" s="191">
        <v>4424000</v>
      </c>
      <c r="AB1086" s="191"/>
      <c r="AC1086" s="191"/>
      <c r="AD1086" s="191">
        <v>4079373.58</v>
      </c>
      <c r="AE1086" s="191"/>
      <c r="AF1086" s="192">
        <v>92.210071880651</v>
      </c>
      <c r="AG1086" s="192"/>
      <c r="AH1086" s="192"/>
    </row>
    <row r="1087" spans="2:34" ht="23.25" customHeight="1" x14ac:dyDescent="0.25">
      <c r="B1087" s="5"/>
      <c r="C1087" s="5"/>
      <c r="D1087" s="5"/>
      <c r="E1087" s="5"/>
      <c r="F1087" s="5"/>
      <c r="G1087" s="5"/>
      <c r="H1087" s="5"/>
      <c r="I1087" s="189" t="s">
        <v>29</v>
      </c>
      <c r="J1087" s="189"/>
      <c r="K1087" s="189"/>
      <c r="L1087" s="189"/>
      <c r="M1087" s="189"/>
      <c r="N1087" s="189"/>
      <c r="O1087" s="189"/>
      <c r="P1087" s="189"/>
      <c r="Q1087" s="189"/>
      <c r="R1087" s="189"/>
      <c r="S1087" s="190" t="s">
        <v>867</v>
      </c>
      <c r="T1087" s="190"/>
      <c r="U1087" s="190"/>
      <c r="V1087" s="4" t="s">
        <v>104</v>
      </c>
      <c r="W1087" s="190" t="s">
        <v>110</v>
      </c>
      <c r="X1087" s="190"/>
      <c r="Y1087" s="190" t="s">
        <v>30</v>
      </c>
      <c r="Z1087" s="190"/>
      <c r="AA1087" s="191">
        <v>588000</v>
      </c>
      <c r="AB1087" s="191"/>
      <c r="AC1087" s="191"/>
      <c r="AD1087" s="191">
        <v>423628.86</v>
      </c>
      <c r="AE1087" s="191"/>
      <c r="AF1087" s="192">
        <v>72.045724489795916</v>
      </c>
      <c r="AG1087" s="192"/>
      <c r="AH1087" s="192"/>
    </row>
    <row r="1088" spans="2:34" ht="23.25" customHeight="1" x14ac:dyDescent="0.25">
      <c r="B1088" s="5"/>
      <c r="C1088" s="5"/>
      <c r="D1088" s="5"/>
      <c r="E1088" s="5"/>
      <c r="F1088" s="5"/>
      <c r="G1088" s="5"/>
      <c r="H1088" s="5"/>
      <c r="I1088" s="6"/>
      <c r="J1088" s="189" t="s">
        <v>31</v>
      </c>
      <c r="K1088" s="189"/>
      <c r="L1088" s="189"/>
      <c r="M1088" s="189"/>
      <c r="N1088" s="189"/>
      <c r="O1088" s="189"/>
      <c r="P1088" s="189"/>
      <c r="Q1088" s="189"/>
      <c r="R1088" s="189"/>
      <c r="S1088" s="190" t="s">
        <v>867</v>
      </c>
      <c r="T1088" s="190"/>
      <c r="U1088" s="190"/>
      <c r="V1088" s="4" t="s">
        <v>104</v>
      </c>
      <c r="W1088" s="190" t="s">
        <v>110</v>
      </c>
      <c r="X1088" s="190"/>
      <c r="Y1088" s="190" t="s">
        <v>32</v>
      </c>
      <c r="Z1088" s="190"/>
      <c r="AA1088" s="191">
        <v>588000</v>
      </c>
      <c r="AB1088" s="191"/>
      <c r="AC1088" s="191"/>
      <c r="AD1088" s="191">
        <v>423628.86</v>
      </c>
      <c r="AE1088" s="191"/>
      <c r="AF1088" s="192">
        <v>72.045724489795916</v>
      </c>
      <c r="AG1088" s="192"/>
      <c r="AH1088" s="192"/>
    </row>
    <row r="1089" spans="2:34" ht="23.25" customHeight="1" x14ac:dyDescent="0.25">
      <c r="B1089" s="189" t="s">
        <v>868</v>
      </c>
      <c r="C1089" s="189"/>
      <c r="D1089" s="189"/>
      <c r="E1089" s="189"/>
      <c r="F1089" s="189"/>
      <c r="G1089" s="189"/>
      <c r="H1089" s="189"/>
      <c r="I1089" s="189"/>
      <c r="J1089" s="189"/>
      <c r="K1089" s="189"/>
      <c r="L1089" s="189"/>
      <c r="M1089" s="189"/>
      <c r="N1089" s="189"/>
      <c r="O1089" s="189"/>
      <c r="P1089" s="189"/>
      <c r="Q1089" s="189"/>
      <c r="R1089" s="189"/>
      <c r="S1089" s="190" t="s">
        <v>869</v>
      </c>
      <c r="T1089" s="190"/>
      <c r="U1089" s="190"/>
      <c r="V1089" s="4"/>
      <c r="W1089" s="190"/>
      <c r="X1089" s="190"/>
      <c r="Y1089" s="190"/>
      <c r="Z1089" s="190"/>
      <c r="AA1089" s="191">
        <v>85311849.370000005</v>
      </c>
      <c r="AB1089" s="191"/>
      <c r="AC1089" s="191"/>
      <c r="AD1089" s="191">
        <v>21798575.239999998</v>
      </c>
      <c r="AE1089" s="191"/>
      <c r="AF1089" s="192">
        <v>25.551638372600426</v>
      </c>
      <c r="AG1089" s="192"/>
      <c r="AH1089" s="192"/>
    </row>
    <row r="1090" spans="2:34" ht="15" customHeight="1" x14ac:dyDescent="0.25">
      <c r="B1090" s="5"/>
      <c r="C1090" s="189" t="s">
        <v>5</v>
      </c>
      <c r="D1090" s="189"/>
      <c r="E1090" s="189"/>
      <c r="F1090" s="189"/>
      <c r="G1090" s="189"/>
      <c r="H1090" s="189"/>
      <c r="I1090" s="189"/>
      <c r="J1090" s="189"/>
      <c r="K1090" s="189"/>
      <c r="L1090" s="189"/>
      <c r="M1090" s="189"/>
      <c r="N1090" s="189"/>
      <c r="O1090" s="189"/>
      <c r="P1090" s="189"/>
      <c r="Q1090" s="189"/>
      <c r="R1090" s="189"/>
      <c r="S1090" s="190" t="s">
        <v>869</v>
      </c>
      <c r="T1090" s="190"/>
      <c r="U1090" s="190"/>
      <c r="V1090" s="4" t="s">
        <v>6</v>
      </c>
      <c r="W1090" s="190"/>
      <c r="X1090" s="190"/>
      <c r="Y1090" s="190"/>
      <c r="Z1090" s="190"/>
      <c r="AA1090" s="191">
        <v>85311849.370000005</v>
      </c>
      <c r="AB1090" s="191"/>
      <c r="AC1090" s="191"/>
      <c r="AD1090" s="191">
        <v>21798575.239999998</v>
      </c>
      <c r="AE1090" s="191"/>
      <c r="AF1090" s="192">
        <v>25.551638372600426</v>
      </c>
      <c r="AG1090" s="192"/>
      <c r="AH1090" s="192"/>
    </row>
    <row r="1091" spans="2:34" ht="23.25" customHeight="1" x14ac:dyDescent="0.25">
      <c r="B1091" s="5"/>
      <c r="C1091" s="5"/>
      <c r="D1091" s="189" t="s">
        <v>103</v>
      </c>
      <c r="E1091" s="189"/>
      <c r="F1091" s="189"/>
      <c r="G1091" s="189"/>
      <c r="H1091" s="189"/>
      <c r="I1091" s="189"/>
      <c r="J1091" s="189"/>
      <c r="K1091" s="189"/>
      <c r="L1091" s="189"/>
      <c r="M1091" s="189"/>
      <c r="N1091" s="189"/>
      <c r="O1091" s="189"/>
      <c r="P1091" s="189"/>
      <c r="Q1091" s="189"/>
      <c r="R1091" s="189"/>
      <c r="S1091" s="190" t="s">
        <v>869</v>
      </c>
      <c r="T1091" s="190"/>
      <c r="U1091" s="190"/>
      <c r="V1091" s="4" t="s">
        <v>104</v>
      </c>
      <c r="W1091" s="190"/>
      <c r="X1091" s="190"/>
      <c r="Y1091" s="190"/>
      <c r="Z1091" s="190"/>
      <c r="AA1091" s="191">
        <v>22509000</v>
      </c>
      <c r="AB1091" s="191"/>
      <c r="AC1091" s="191"/>
      <c r="AD1091" s="191">
        <v>21798575.239999998</v>
      </c>
      <c r="AE1091" s="191"/>
      <c r="AF1091" s="192">
        <v>96.843819094584376</v>
      </c>
      <c r="AG1091" s="192"/>
      <c r="AH1091" s="192"/>
    </row>
    <row r="1092" spans="2:34" ht="23.25" customHeight="1" x14ac:dyDescent="0.25">
      <c r="B1092" s="5"/>
      <c r="C1092" s="5"/>
      <c r="D1092" s="5"/>
      <c r="E1092" s="6"/>
      <c r="F1092" s="189" t="s">
        <v>9</v>
      </c>
      <c r="G1092" s="189"/>
      <c r="H1092" s="189"/>
      <c r="I1092" s="189"/>
      <c r="J1092" s="189"/>
      <c r="K1092" s="189"/>
      <c r="L1092" s="189"/>
      <c r="M1092" s="189"/>
      <c r="N1092" s="189"/>
      <c r="O1092" s="189"/>
      <c r="P1092" s="189"/>
      <c r="Q1092" s="189"/>
      <c r="R1092" s="189"/>
      <c r="S1092" s="190" t="s">
        <v>869</v>
      </c>
      <c r="T1092" s="190"/>
      <c r="U1092" s="190"/>
      <c r="V1092" s="4" t="s">
        <v>104</v>
      </c>
      <c r="W1092" s="190" t="s">
        <v>10</v>
      </c>
      <c r="X1092" s="190"/>
      <c r="Y1092" s="190"/>
      <c r="Z1092" s="190"/>
      <c r="AA1092" s="191">
        <v>22509000</v>
      </c>
      <c r="AB1092" s="191"/>
      <c r="AC1092" s="191"/>
      <c r="AD1092" s="191">
        <v>21798575.239999998</v>
      </c>
      <c r="AE1092" s="191"/>
      <c r="AF1092" s="192">
        <v>96.843819094584376</v>
      </c>
      <c r="AG1092" s="192"/>
      <c r="AH1092" s="192"/>
    </row>
    <row r="1093" spans="2:34" ht="23.25" customHeight="1" x14ac:dyDescent="0.25">
      <c r="B1093" s="5"/>
      <c r="C1093" s="5"/>
      <c r="D1093" s="5"/>
      <c r="E1093" s="6"/>
      <c r="F1093" s="189" t="s">
        <v>83</v>
      </c>
      <c r="G1093" s="189"/>
      <c r="H1093" s="189"/>
      <c r="I1093" s="189"/>
      <c r="J1093" s="189"/>
      <c r="K1093" s="189"/>
      <c r="L1093" s="189"/>
      <c r="M1093" s="189"/>
      <c r="N1093" s="189"/>
      <c r="O1093" s="189"/>
      <c r="P1093" s="189"/>
      <c r="Q1093" s="189"/>
      <c r="R1093" s="189"/>
      <c r="S1093" s="190" t="s">
        <v>869</v>
      </c>
      <c r="T1093" s="190"/>
      <c r="U1093" s="190"/>
      <c r="V1093" s="4" t="s">
        <v>104</v>
      </c>
      <c r="W1093" s="190" t="s">
        <v>84</v>
      </c>
      <c r="X1093" s="190"/>
      <c r="Y1093" s="190"/>
      <c r="Z1093" s="190"/>
      <c r="AA1093" s="191">
        <v>36000</v>
      </c>
      <c r="AB1093" s="191"/>
      <c r="AC1093" s="191"/>
      <c r="AD1093" s="191">
        <v>28850</v>
      </c>
      <c r="AE1093" s="191"/>
      <c r="AF1093" s="192">
        <v>80.138888888888886</v>
      </c>
      <c r="AG1093" s="192"/>
      <c r="AH1093" s="192"/>
    </row>
    <row r="1094" spans="2:34" ht="23.25" customHeight="1" x14ac:dyDescent="0.25">
      <c r="B1094" s="5"/>
      <c r="C1094" s="5"/>
      <c r="D1094" s="5"/>
      <c r="E1094" s="6"/>
      <c r="F1094" s="6"/>
      <c r="G1094" s="6"/>
      <c r="H1094" s="189" t="s">
        <v>85</v>
      </c>
      <c r="I1094" s="189"/>
      <c r="J1094" s="189"/>
      <c r="K1094" s="189"/>
      <c r="L1094" s="189"/>
      <c r="M1094" s="189"/>
      <c r="N1094" s="189"/>
      <c r="O1094" s="189"/>
      <c r="P1094" s="189"/>
      <c r="Q1094" s="189"/>
      <c r="R1094" s="189"/>
      <c r="S1094" s="190" t="s">
        <v>869</v>
      </c>
      <c r="T1094" s="190"/>
      <c r="U1094" s="190"/>
      <c r="V1094" s="4" t="s">
        <v>104</v>
      </c>
      <c r="W1094" s="190" t="s">
        <v>86</v>
      </c>
      <c r="X1094" s="190"/>
      <c r="Y1094" s="190"/>
      <c r="Z1094" s="190"/>
      <c r="AA1094" s="191">
        <v>36000</v>
      </c>
      <c r="AB1094" s="191"/>
      <c r="AC1094" s="191"/>
      <c r="AD1094" s="191">
        <v>28850</v>
      </c>
      <c r="AE1094" s="191"/>
      <c r="AF1094" s="192">
        <v>80.138888888888886</v>
      </c>
      <c r="AG1094" s="192"/>
      <c r="AH1094" s="192"/>
    </row>
    <row r="1095" spans="2:34" ht="68.25" customHeight="1" x14ac:dyDescent="0.25">
      <c r="B1095" s="5"/>
      <c r="C1095" s="5"/>
      <c r="D1095" s="5"/>
      <c r="E1095" s="5"/>
      <c r="F1095" s="5"/>
      <c r="G1095" s="5"/>
      <c r="H1095" s="189" t="s">
        <v>87</v>
      </c>
      <c r="I1095" s="189"/>
      <c r="J1095" s="189"/>
      <c r="K1095" s="189"/>
      <c r="L1095" s="189"/>
      <c r="M1095" s="189"/>
      <c r="N1095" s="189"/>
      <c r="O1095" s="189"/>
      <c r="P1095" s="189"/>
      <c r="Q1095" s="189"/>
      <c r="R1095" s="189"/>
      <c r="S1095" s="190" t="s">
        <v>869</v>
      </c>
      <c r="T1095" s="190"/>
      <c r="U1095" s="190"/>
      <c r="V1095" s="4" t="s">
        <v>104</v>
      </c>
      <c r="W1095" s="190" t="s">
        <v>88</v>
      </c>
      <c r="X1095" s="190"/>
      <c r="Y1095" s="190"/>
      <c r="Z1095" s="190"/>
      <c r="AA1095" s="191">
        <v>36000</v>
      </c>
      <c r="AB1095" s="191"/>
      <c r="AC1095" s="191"/>
      <c r="AD1095" s="191">
        <v>28850</v>
      </c>
      <c r="AE1095" s="191"/>
      <c r="AF1095" s="192">
        <v>80.138888888888886</v>
      </c>
      <c r="AG1095" s="192"/>
      <c r="AH1095" s="192"/>
    </row>
    <row r="1096" spans="2:34" ht="23.25" customHeight="1" x14ac:dyDescent="0.25">
      <c r="B1096" s="5"/>
      <c r="C1096" s="5"/>
      <c r="D1096" s="5"/>
      <c r="E1096" s="5"/>
      <c r="F1096" s="5"/>
      <c r="G1096" s="5"/>
      <c r="H1096" s="5"/>
      <c r="I1096" s="189" t="s">
        <v>29</v>
      </c>
      <c r="J1096" s="189"/>
      <c r="K1096" s="189"/>
      <c r="L1096" s="189"/>
      <c r="M1096" s="189"/>
      <c r="N1096" s="189"/>
      <c r="O1096" s="189"/>
      <c r="P1096" s="189"/>
      <c r="Q1096" s="189"/>
      <c r="R1096" s="189"/>
      <c r="S1096" s="190" t="s">
        <v>869</v>
      </c>
      <c r="T1096" s="190"/>
      <c r="U1096" s="190"/>
      <c r="V1096" s="4" t="s">
        <v>104</v>
      </c>
      <c r="W1096" s="190" t="s">
        <v>88</v>
      </c>
      <c r="X1096" s="190"/>
      <c r="Y1096" s="190" t="s">
        <v>30</v>
      </c>
      <c r="Z1096" s="190"/>
      <c r="AA1096" s="191">
        <v>36000</v>
      </c>
      <c r="AB1096" s="191"/>
      <c r="AC1096" s="191"/>
      <c r="AD1096" s="191">
        <v>28850</v>
      </c>
      <c r="AE1096" s="191"/>
      <c r="AF1096" s="192">
        <v>80.138888888888886</v>
      </c>
      <c r="AG1096" s="192"/>
      <c r="AH1096" s="192"/>
    </row>
    <row r="1097" spans="2:34" ht="23.25" customHeight="1" x14ac:dyDescent="0.25">
      <c r="B1097" s="5"/>
      <c r="C1097" s="5"/>
      <c r="D1097" s="5"/>
      <c r="E1097" s="5"/>
      <c r="F1097" s="5"/>
      <c r="G1097" s="5"/>
      <c r="H1097" s="5"/>
      <c r="I1097" s="6"/>
      <c r="J1097" s="189" t="s">
        <v>31</v>
      </c>
      <c r="K1097" s="189"/>
      <c r="L1097" s="189"/>
      <c r="M1097" s="189"/>
      <c r="N1097" s="189"/>
      <c r="O1097" s="189"/>
      <c r="P1097" s="189"/>
      <c r="Q1097" s="189"/>
      <c r="R1097" s="189"/>
      <c r="S1097" s="190" t="s">
        <v>869</v>
      </c>
      <c r="T1097" s="190"/>
      <c r="U1097" s="190"/>
      <c r="V1097" s="4" t="s">
        <v>104</v>
      </c>
      <c r="W1097" s="190" t="s">
        <v>88</v>
      </c>
      <c r="X1097" s="190"/>
      <c r="Y1097" s="190" t="s">
        <v>32</v>
      </c>
      <c r="Z1097" s="190"/>
      <c r="AA1097" s="191">
        <v>36000</v>
      </c>
      <c r="AB1097" s="191"/>
      <c r="AC1097" s="191"/>
      <c r="AD1097" s="191">
        <v>28850</v>
      </c>
      <c r="AE1097" s="191"/>
      <c r="AF1097" s="192">
        <v>80.138888888888886</v>
      </c>
      <c r="AG1097" s="192"/>
      <c r="AH1097" s="192"/>
    </row>
    <row r="1098" spans="2:34" ht="15" customHeight="1" x14ac:dyDescent="0.25">
      <c r="B1098" s="5"/>
      <c r="C1098" s="5"/>
      <c r="D1098" s="5"/>
      <c r="E1098" s="6"/>
      <c r="F1098" s="189" t="s">
        <v>11</v>
      </c>
      <c r="G1098" s="189"/>
      <c r="H1098" s="189"/>
      <c r="I1098" s="189"/>
      <c r="J1098" s="189"/>
      <c r="K1098" s="189"/>
      <c r="L1098" s="189"/>
      <c r="M1098" s="189"/>
      <c r="N1098" s="189"/>
      <c r="O1098" s="189"/>
      <c r="P1098" s="189"/>
      <c r="Q1098" s="189"/>
      <c r="R1098" s="189"/>
      <c r="S1098" s="190" t="s">
        <v>869</v>
      </c>
      <c r="T1098" s="190"/>
      <c r="U1098" s="190"/>
      <c r="V1098" s="4" t="s">
        <v>104</v>
      </c>
      <c r="W1098" s="190" t="s">
        <v>12</v>
      </c>
      <c r="X1098" s="190"/>
      <c r="Y1098" s="190"/>
      <c r="Z1098" s="190"/>
      <c r="AA1098" s="191">
        <v>22473000</v>
      </c>
      <c r="AB1098" s="191"/>
      <c r="AC1098" s="191"/>
      <c r="AD1098" s="191">
        <v>21769725.239999998</v>
      </c>
      <c r="AE1098" s="191"/>
      <c r="AF1098" s="192">
        <v>96.870579094913893</v>
      </c>
      <c r="AG1098" s="192"/>
      <c r="AH1098" s="192"/>
    </row>
    <row r="1099" spans="2:34" ht="23.25" customHeight="1" x14ac:dyDescent="0.25">
      <c r="B1099" s="5"/>
      <c r="C1099" s="5"/>
      <c r="D1099" s="5"/>
      <c r="E1099" s="6"/>
      <c r="F1099" s="6"/>
      <c r="G1099" s="6"/>
      <c r="H1099" s="189" t="s">
        <v>13</v>
      </c>
      <c r="I1099" s="189"/>
      <c r="J1099" s="189"/>
      <c r="K1099" s="189"/>
      <c r="L1099" s="189"/>
      <c r="M1099" s="189"/>
      <c r="N1099" s="189"/>
      <c r="O1099" s="189"/>
      <c r="P1099" s="189"/>
      <c r="Q1099" s="189"/>
      <c r="R1099" s="189"/>
      <c r="S1099" s="190" t="s">
        <v>869</v>
      </c>
      <c r="T1099" s="190"/>
      <c r="U1099" s="190"/>
      <c r="V1099" s="4" t="s">
        <v>104</v>
      </c>
      <c r="W1099" s="190" t="s">
        <v>14</v>
      </c>
      <c r="X1099" s="190"/>
      <c r="Y1099" s="190"/>
      <c r="Z1099" s="190"/>
      <c r="AA1099" s="191">
        <v>22473000</v>
      </c>
      <c r="AB1099" s="191"/>
      <c r="AC1099" s="191"/>
      <c r="AD1099" s="191">
        <v>21769725.239999998</v>
      </c>
      <c r="AE1099" s="191"/>
      <c r="AF1099" s="192">
        <v>96.870579094913893</v>
      </c>
      <c r="AG1099" s="192"/>
      <c r="AH1099" s="192"/>
    </row>
    <row r="1100" spans="2:34" ht="15" customHeight="1" x14ac:dyDescent="0.25">
      <c r="B1100" s="5"/>
      <c r="C1100" s="5"/>
      <c r="D1100" s="5"/>
      <c r="E1100" s="5"/>
      <c r="F1100" s="5"/>
      <c r="G1100" s="5"/>
      <c r="H1100" s="189" t="s">
        <v>89</v>
      </c>
      <c r="I1100" s="189"/>
      <c r="J1100" s="189"/>
      <c r="K1100" s="189"/>
      <c r="L1100" s="189"/>
      <c r="M1100" s="189"/>
      <c r="N1100" s="189"/>
      <c r="O1100" s="189"/>
      <c r="P1100" s="189"/>
      <c r="Q1100" s="189"/>
      <c r="R1100" s="189"/>
      <c r="S1100" s="190" t="s">
        <v>869</v>
      </c>
      <c r="T1100" s="190"/>
      <c r="U1100" s="190"/>
      <c r="V1100" s="4" t="s">
        <v>104</v>
      </c>
      <c r="W1100" s="190" t="s">
        <v>90</v>
      </c>
      <c r="X1100" s="190"/>
      <c r="Y1100" s="190"/>
      <c r="Z1100" s="190"/>
      <c r="AA1100" s="191">
        <v>22428000</v>
      </c>
      <c r="AB1100" s="191"/>
      <c r="AC1100" s="191"/>
      <c r="AD1100" s="191">
        <v>21724725.239999998</v>
      </c>
      <c r="AE1100" s="191"/>
      <c r="AF1100" s="192">
        <v>96.864300160513636</v>
      </c>
      <c r="AG1100" s="192"/>
      <c r="AH1100" s="192"/>
    </row>
    <row r="1101" spans="2:34" ht="45.75" customHeight="1" x14ac:dyDescent="0.25">
      <c r="B1101" s="5"/>
      <c r="C1101" s="5"/>
      <c r="D1101" s="5"/>
      <c r="E1101" s="5"/>
      <c r="F1101" s="5"/>
      <c r="G1101" s="5"/>
      <c r="H1101" s="5"/>
      <c r="I1101" s="189" t="s">
        <v>17</v>
      </c>
      <c r="J1101" s="189"/>
      <c r="K1101" s="189"/>
      <c r="L1101" s="189"/>
      <c r="M1101" s="189"/>
      <c r="N1101" s="189"/>
      <c r="O1101" s="189"/>
      <c r="P1101" s="189"/>
      <c r="Q1101" s="189"/>
      <c r="R1101" s="189"/>
      <c r="S1101" s="190" t="s">
        <v>869</v>
      </c>
      <c r="T1101" s="190"/>
      <c r="U1101" s="190"/>
      <c r="V1101" s="4" t="s">
        <v>104</v>
      </c>
      <c r="W1101" s="190" t="s">
        <v>90</v>
      </c>
      <c r="X1101" s="190"/>
      <c r="Y1101" s="190" t="s">
        <v>18</v>
      </c>
      <c r="Z1101" s="190"/>
      <c r="AA1101" s="191">
        <v>21136324.52</v>
      </c>
      <c r="AB1101" s="191"/>
      <c r="AC1101" s="191"/>
      <c r="AD1101" s="191">
        <v>20736688.16</v>
      </c>
      <c r="AE1101" s="191"/>
      <c r="AF1101" s="192">
        <v>98.109243829872838</v>
      </c>
      <c r="AG1101" s="192"/>
      <c r="AH1101" s="192"/>
    </row>
    <row r="1102" spans="2:34" ht="23.25" customHeight="1" x14ac:dyDescent="0.25">
      <c r="B1102" s="5"/>
      <c r="C1102" s="5"/>
      <c r="D1102" s="5"/>
      <c r="E1102" s="5"/>
      <c r="F1102" s="5"/>
      <c r="G1102" s="5"/>
      <c r="H1102" s="5"/>
      <c r="I1102" s="6"/>
      <c r="J1102" s="189" t="s">
        <v>19</v>
      </c>
      <c r="K1102" s="189"/>
      <c r="L1102" s="189"/>
      <c r="M1102" s="189"/>
      <c r="N1102" s="189"/>
      <c r="O1102" s="189"/>
      <c r="P1102" s="189"/>
      <c r="Q1102" s="189"/>
      <c r="R1102" s="189"/>
      <c r="S1102" s="190" t="s">
        <v>869</v>
      </c>
      <c r="T1102" s="190"/>
      <c r="U1102" s="190"/>
      <c r="V1102" s="4" t="s">
        <v>104</v>
      </c>
      <c r="W1102" s="190" t="s">
        <v>90</v>
      </c>
      <c r="X1102" s="190"/>
      <c r="Y1102" s="190" t="s">
        <v>20</v>
      </c>
      <c r="Z1102" s="190"/>
      <c r="AA1102" s="191">
        <v>21136324.52</v>
      </c>
      <c r="AB1102" s="191"/>
      <c r="AC1102" s="191"/>
      <c r="AD1102" s="191">
        <v>20736688.16</v>
      </c>
      <c r="AE1102" s="191"/>
      <c r="AF1102" s="192">
        <v>98.109243829872838</v>
      </c>
      <c r="AG1102" s="192"/>
      <c r="AH1102" s="192"/>
    </row>
    <row r="1103" spans="2:34" ht="23.25" customHeight="1" x14ac:dyDescent="0.25">
      <c r="B1103" s="5"/>
      <c r="C1103" s="5"/>
      <c r="D1103" s="5"/>
      <c r="E1103" s="5"/>
      <c r="F1103" s="5"/>
      <c r="G1103" s="5"/>
      <c r="H1103" s="5"/>
      <c r="I1103" s="189" t="s">
        <v>29</v>
      </c>
      <c r="J1103" s="189"/>
      <c r="K1103" s="189"/>
      <c r="L1103" s="189"/>
      <c r="M1103" s="189"/>
      <c r="N1103" s="189"/>
      <c r="O1103" s="189"/>
      <c r="P1103" s="189"/>
      <c r="Q1103" s="189"/>
      <c r="R1103" s="189"/>
      <c r="S1103" s="190" t="s">
        <v>869</v>
      </c>
      <c r="T1103" s="190"/>
      <c r="U1103" s="190"/>
      <c r="V1103" s="4" t="s">
        <v>104</v>
      </c>
      <c r="W1103" s="190" t="s">
        <v>90</v>
      </c>
      <c r="X1103" s="190"/>
      <c r="Y1103" s="190" t="s">
        <v>30</v>
      </c>
      <c r="Z1103" s="190"/>
      <c r="AA1103" s="191">
        <v>1291675.48</v>
      </c>
      <c r="AB1103" s="191"/>
      <c r="AC1103" s="191"/>
      <c r="AD1103" s="191">
        <v>988037.08</v>
      </c>
      <c r="AE1103" s="191"/>
      <c r="AF1103" s="192">
        <v>76.492671363553328</v>
      </c>
      <c r="AG1103" s="192"/>
      <c r="AH1103" s="192"/>
    </row>
    <row r="1104" spans="2:34" ht="23.25" customHeight="1" x14ac:dyDescent="0.25">
      <c r="B1104" s="5"/>
      <c r="C1104" s="5"/>
      <c r="D1104" s="5"/>
      <c r="E1104" s="5"/>
      <c r="F1104" s="5"/>
      <c r="G1104" s="5"/>
      <c r="H1104" s="5"/>
      <c r="I1104" s="6"/>
      <c r="J1104" s="189" t="s">
        <v>31</v>
      </c>
      <c r="K1104" s="189"/>
      <c r="L1104" s="189"/>
      <c r="M1104" s="189"/>
      <c r="N1104" s="189"/>
      <c r="O1104" s="189"/>
      <c r="P1104" s="189"/>
      <c r="Q1104" s="189"/>
      <c r="R1104" s="189"/>
      <c r="S1104" s="190" t="s">
        <v>869</v>
      </c>
      <c r="T1104" s="190"/>
      <c r="U1104" s="190"/>
      <c r="V1104" s="4" t="s">
        <v>104</v>
      </c>
      <c r="W1104" s="190" t="s">
        <v>90</v>
      </c>
      <c r="X1104" s="190"/>
      <c r="Y1104" s="190" t="s">
        <v>32</v>
      </c>
      <c r="Z1104" s="190"/>
      <c r="AA1104" s="191">
        <v>1291675.48</v>
      </c>
      <c r="AB1104" s="191"/>
      <c r="AC1104" s="191"/>
      <c r="AD1104" s="191">
        <v>988037.08</v>
      </c>
      <c r="AE1104" s="191"/>
      <c r="AF1104" s="192">
        <v>76.492671363553328</v>
      </c>
      <c r="AG1104" s="192"/>
      <c r="AH1104" s="192"/>
    </row>
    <row r="1105" spans="2:34" ht="15" customHeight="1" x14ac:dyDescent="0.25">
      <c r="B1105" s="5"/>
      <c r="C1105" s="5"/>
      <c r="D1105" s="5"/>
      <c r="E1105" s="5"/>
      <c r="F1105" s="5"/>
      <c r="G1105" s="5"/>
      <c r="H1105" s="189" t="s">
        <v>105</v>
      </c>
      <c r="I1105" s="189"/>
      <c r="J1105" s="189"/>
      <c r="K1105" s="189"/>
      <c r="L1105" s="189"/>
      <c r="M1105" s="189"/>
      <c r="N1105" s="189"/>
      <c r="O1105" s="189"/>
      <c r="P1105" s="189"/>
      <c r="Q1105" s="189"/>
      <c r="R1105" s="189"/>
      <c r="S1105" s="190" t="s">
        <v>869</v>
      </c>
      <c r="T1105" s="190"/>
      <c r="U1105" s="190"/>
      <c r="V1105" s="4" t="s">
        <v>104</v>
      </c>
      <c r="W1105" s="190" t="s">
        <v>106</v>
      </c>
      <c r="X1105" s="190"/>
      <c r="Y1105" s="190"/>
      <c r="Z1105" s="190"/>
      <c r="AA1105" s="191">
        <v>45000</v>
      </c>
      <c r="AB1105" s="191"/>
      <c r="AC1105" s="191"/>
      <c r="AD1105" s="191">
        <v>45000</v>
      </c>
      <c r="AE1105" s="191"/>
      <c r="AF1105" s="192">
        <v>100</v>
      </c>
      <c r="AG1105" s="192"/>
      <c r="AH1105" s="192"/>
    </row>
    <row r="1106" spans="2:34" ht="15" customHeight="1" x14ac:dyDescent="0.25">
      <c r="B1106" s="5"/>
      <c r="C1106" s="5"/>
      <c r="D1106" s="5"/>
      <c r="E1106" s="5"/>
      <c r="F1106" s="5"/>
      <c r="G1106" s="5"/>
      <c r="H1106" s="5"/>
      <c r="I1106" s="189" t="s">
        <v>33</v>
      </c>
      <c r="J1106" s="189"/>
      <c r="K1106" s="189"/>
      <c r="L1106" s="189"/>
      <c r="M1106" s="189"/>
      <c r="N1106" s="189"/>
      <c r="O1106" s="189"/>
      <c r="P1106" s="189"/>
      <c r="Q1106" s="189"/>
      <c r="R1106" s="189"/>
      <c r="S1106" s="190" t="s">
        <v>869</v>
      </c>
      <c r="T1106" s="190"/>
      <c r="U1106" s="190"/>
      <c r="V1106" s="4" t="s">
        <v>104</v>
      </c>
      <c r="W1106" s="190" t="s">
        <v>106</v>
      </c>
      <c r="X1106" s="190"/>
      <c r="Y1106" s="190" t="s">
        <v>34</v>
      </c>
      <c r="Z1106" s="190"/>
      <c r="AA1106" s="191">
        <v>45000</v>
      </c>
      <c r="AB1106" s="191"/>
      <c r="AC1106" s="191"/>
      <c r="AD1106" s="191">
        <v>45000</v>
      </c>
      <c r="AE1106" s="191"/>
      <c r="AF1106" s="192">
        <v>100</v>
      </c>
      <c r="AG1106" s="192"/>
      <c r="AH1106" s="192"/>
    </row>
    <row r="1107" spans="2:34" ht="15" customHeight="1" x14ac:dyDescent="0.25">
      <c r="B1107" s="5"/>
      <c r="C1107" s="5"/>
      <c r="D1107" s="5"/>
      <c r="E1107" s="5"/>
      <c r="F1107" s="5"/>
      <c r="G1107" s="5"/>
      <c r="H1107" s="5"/>
      <c r="I1107" s="6"/>
      <c r="J1107" s="189" t="s">
        <v>35</v>
      </c>
      <c r="K1107" s="189"/>
      <c r="L1107" s="189"/>
      <c r="M1107" s="189"/>
      <c r="N1107" s="189"/>
      <c r="O1107" s="189"/>
      <c r="P1107" s="189"/>
      <c r="Q1107" s="189"/>
      <c r="R1107" s="189"/>
      <c r="S1107" s="190" t="s">
        <v>869</v>
      </c>
      <c r="T1107" s="190"/>
      <c r="U1107" s="190"/>
      <c r="V1107" s="4" t="s">
        <v>104</v>
      </c>
      <c r="W1107" s="190" t="s">
        <v>106</v>
      </c>
      <c r="X1107" s="190"/>
      <c r="Y1107" s="190" t="s">
        <v>36</v>
      </c>
      <c r="Z1107" s="190"/>
      <c r="AA1107" s="191">
        <v>45000</v>
      </c>
      <c r="AB1107" s="191"/>
      <c r="AC1107" s="191"/>
      <c r="AD1107" s="191">
        <v>45000</v>
      </c>
      <c r="AE1107" s="191"/>
      <c r="AF1107" s="192">
        <v>100</v>
      </c>
      <c r="AG1107" s="192"/>
      <c r="AH1107" s="192"/>
    </row>
    <row r="1108" spans="2:34" ht="15" customHeight="1" x14ac:dyDescent="0.25">
      <c r="B1108" s="5"/>
      <c r="C1108" s="5"/>
      <c r="D1108" s="189" t="s">
        <v>111</v>
      </c>
      <c r="E1108" s="189"/>
      <c r="F1108" s="189"/>
      <c r="G1108" s="189"/>
      <c r="H1108" s="189"/>
      <c r="I1108" s="189"/>
      <c r="J1108" s="189"/>
      <c r="K1108" s="189"/>
      <c r="L1108" s="189"/>
      <c r="M1108" s="189"/>
      <c r="N1108" s="189"/>
      <c r="O1108" s="189"/>
      <c r="P1108" s="189"/>
      <c r="Q1108" s="189"/>
      <c r="R1108" s="189"/>
      <c r="S1108" s="190" t="s">
        <v>869</v>
      </c>
      <c r="T1108" s="190"/>
      <c r="U1108" s="190"/>
      <c r="V1108" s="4" t="s">
        <v>112</v>
      </c>
      <c r="W1108" s="190"/>
      <c r="X1108" s="190"/>
      <c r="Y1108" s="190"/>
      <c r="Z1108" s="190"/>
      <c r="AA1108" s="191">
        <v>2893373.09</v>
      </c>
      <c r="AB1108" s="191"/>
      <c r="AC1108" s="191"/>
      <c r="AD1108" s="191">
        <v>0</v>
      </c>
      <c r="AE1108" s="191"/>
      <c r="AF1108" s="192">
        <v>0</v>
      </c>
      <c r="AG1108" s="192"/>
      <c r="AH1108" s="192"/>
    </row>
    <row r="1109" spans="2:34" ht="15" customHeight="1" x14ac:dyDescent="0.25">
      <c r="B1109" s="5"/>
      <c r="C1109" s="5"/>
      <c r="D1109" s="5"/>
      <c r="E1109" s="6"/>
      <c r="F1109" s="189" t="s">
        <v>113</v>
      </c>
      <c r="G1109" s="189"/>
      <c r="H1109" s="189"/>
      <c r="I1109" s="189"/>
      <c r="J1109" s="189"/>
      <c r="K1109" s="189"/>
      <c r="L1109" s="189"/>
      <c r="M1109" s="189"/>
      <c r="N1109" s="189"/>
      <c r="O1109" s="189"/>
      <c r="P1109" s="189"/>
      <c r="Q1109" s="189"/>
      <c r="R1109" s="189"/>
      <c r="S1109" s="190" t="s">
        <v>869</v>
      </c>
      <c r="T1109" s="190"/>
      <c r="U1109" s="190"/>
      <c r="V1109" s="4" t="s">
        <v>112</v>
      </c>
      <c r="W1109" s="190" t="s">
        <v>114</v>
      </c>
      <c r="X1109" s="190"/>
      <c r="Y1109" s="190"/>
      <c r="Z1109" s="190"/>
      <c r="AA1109" s="191">
        <v>2893373.09</v>
      </c>
      <c r="AB1109" s="191"/>
      <c r="AC1109" s="191"/>
      <c r="AD1109" s="191">
        <v>0</v>
      </c>
      <c r="AE1109" s="191"/>
      <c r="AF1109" s="192">
        <v>0</v>
      </c>
      <c r="AG1109" s="192"/>
      <c r="AH1109" s="192"/>
    </row>
    <row r="1110" spans="2:34" ht="15" customHeight="1" x14ac:dyDescent="0.25">
      <c r="B1110" s="5"/>
      <c r="C1110" s="5"/>
      <c r="D1110" s="5"/>
      <c r="E1110" s="5"/>
      <c r="F1110" s="5"/>
      <c r="G1110" s="5"/>
      <c r="H1110" s="189" t="s">
        <v>115</v>
      </c>
      <c r="I1110" s="189"/>
      <c r="J1110" s="189"/>
      <c r="K1110" s="189"/>
      <c r="L1110" s="189"/>
      <c r="M1110" s="189"/>
      <c r="N1110" s="189"/>
      <c r="O1110" s="189"/>
      <c r="P1110" s="189"/>
      <c r="Q1110" s="189"/>
      <c r="R1110" s="189"/>
      <c r="S1110" s="190" t="s">
        <v>869</v>
      </c>
      <c r="T1110" s="190"/>
      <c r="U1110" s="190"/>
      <c r="V1110" s="4" t="s">
        <v>112</v>
      </c>
      <c r="W1110" s="190" t="s">
        <v>116</v>
      </c>
      <c r="X1110" s="190"/>
      <c r="Y1110" s="190"/>
      <c r="Z1110" s="190"/>
      <c r="AA1110" s="191">
        <v>1893373.09</v>
      </c>
      <c r="AB1110" s="191"/>
      <c r="AC1110" s="191"/>
      <c r="AD1110" s="191">
        <v>0</v>
      </c>
      <c r="AE1110" s="191"/>
      <c r="AF1110" s="192">
        <v>0</v>
      </c>
      <c r="AG1110" s="192"/>
      <c r="AH1110" s="192"/>
    </row>
    <row r="1111" spans="2:34" ht="15" customHeight="1" x14ac:dyDescent="0.25">
      <c r="B1111" s="5"/>
      <c r="C1111" s="5"/>
      <c r="D1111" s="5"/>
      <c r="E1111" s="5"/>
      <c r="F1111" s="5"/>
      <c r="G1111" s="5"/>
      <c r="H1111" s="5"/>
      <c r="I1111" s="189" t="s">
        <v>33</v>
      </c>
      <c r="J1111" s="189"/>
      <c r="K1111" s="189"/>
      <c r="L1111" s="189"/>
      <c r="M1111" s="189"/>
      <c r="N1111" s="189"/>
      <c r="O1111" s="189"/>
      <c r="P1111" s="189"/>
      <c r="Q1111" s="189"/>
      <c r="R1111" s="189"/>
      <c r="S1111" s="190" t="s">
        <v>869</v>
      </c>
      <c r="T1111" s="190"/>
      <c r="U1111" s="190"/>
      <c r="V1111" s="4" t="s">
        <v>112</v>
      </c>
      <c r="W1111" s="190" t="s">
        <v>116</v>
      </c>
      <c r="X1111" s="190"/>
      <c r="Y1111" s="190" t="s">
        <v>34</v>
      </c>
      <c r="Z1111" s="190"/>
      <c r="AA1111" s="191">
        <v>1893373.09</v>
      </c>
      <c r="AB1111" s="191"/>
      <c r="AC1111" s="191"/>
      <c r="AD1111" s="191">
        <v>0</v>
      </c>
      <c r="AE1111" s="191"/>
      <c r="AF1111" s="192">
        <v>0</v>
      </c>
      <c r="AG1111" s="192"/>
      <c r="AH1111" s="192"/>
    </row>
    <row r="1112" spans="2:34" ht="15" customHeight="1" x14ac:dyDescent="0.25">
      <c r="B1112" s="5"/>
      <c r="C1112" s="5"/>
      <c r="D1112" s="5"/>
      <c r="E1112" s="5"/>
      <c r="F1112" s="5"/>
      <c r="G1112" s="5"/>
      <c r="H1112" s="5"/>
      <c r="I1112" s="6"/>
      <c r="J1112" s="189" t="s">
        <v>117</v>
      </c>
      <c r="K1112" s="189"/>
      <c r="L1112" s="189"/>
      <c r="M1112" s="189"/>
      <c r="N1112" s="189"/>
      <c r="O1112" s="189"/>
      <c r="P1112" s="189"/>
      <c r="Q1112" s="189"/>
      <c r="R1112" s="189"/>
      <c r="S1112" s="190" t="s">
        <v>869</v>
      </c>
      <c r="T1112" s="190"/>
      <c r="U1112" s="190"/>
      <c r="V1112" s="4" t="s">
        <v>112</v>
      </c>
      <c r="W1112" s="190" t="s">
        <v>116</v>
      </c>
      <c r="X1112" s="190"/>
      <c r="Y1112" s="190" t="s">
        <v>118</v>
      </c>
      <c r="Z1112" s="190"/>
      <c r="AA1112" s="191">
        <v>1893373.09</v>
      </c>
      <c r="AB1112" s="191"/>
      <c r="AC1112" s="191"/>
      <c r="AD1112" s="191">
        <v>0</v>
      </c>
      <c r="AE1112" s="191"/>
      <c r="AF1112" s="192">
        <v>0</v>
      </c>
      <c r="AG1112" s="192"/>
      <c r="AH1112" s="192"/>
    </row>
    <row r="1113" spans="2:34" ht="23.25" customHeight="1" x14ac:dyDescent="0.25">
      <c r="B1113" s="5"/>
      <c r="C1113" s="5"/>
      <c r="D1113" s="5"/>
      <c r="E1113" s="5"/>
      <c r="F1113" s="5"/>
      <c r="G1113" s="5"/>
      <c r="H1113" s="189" t="s">
        <v>119</v>
      </c>
      <c r="I1113" s="189"/>
      <c r="J1113" s="189"/>
      <c r="K1113" s="189"/>
      <c r="L1113" s="189"/>
      <c r="M1113" s="189"/>
      <c r="N1113" s="189"/>
      <c r="O1113" s="189"/>
      <c r="P1113" s="189"/>
      <c r="Q1113" s="189"/>
      <c r="R1113" s="189"/>
      <c r="S1113" s="190" t="s">
        <v>869</v>
      </c>
      <c r="T1113" s="190"/>
      <c r="U1113" s="190"/>
      <c r="V1113" s="4" t="s">
        <v>112</v>
      </c>
      <c r="W1113" s="190" t="s">
        <v>120</v>
      </c>
      <c r="X1113" s="190"/>
      <c r="Y1113" s="190"/>
      <c r="Z1113" s="190"/>
      <c r="AA1113" s="191">
        <v>1000000</v>
      </c>
      <c r="AB1113" s="191"/>
      <c r="AC1113" s="191"/>
      <c r="AD1113" s="191">
        <v>0</v>
      </c>
      <c r="AE1113" s="191"/>
      <c r="AF1113" s="192">
        <v>0</v>
      </c>
      <c r="AG1113" s="192"/>
      <c r="AH1113" s="192"/>
    </row>
    <row r="1114" spans="2:34" ht="15" customHeight="1" x14ac:dyDescent="0.25">
      <c r="B1114" s="5"/>
      <c r="C1114" s="5"/>
      <c r="D1114" s="5"/>
      <c r="E1114" s="5"/>
      <c r="F1114" s="5"/>
      <c r="G1114" s="5"/>
      <c r="H1114" s="5"/>
      <c r="I1114" s="189" t="s">
        <v>33</v>
      </c>
      <c r="J1114" s="189"/>
      <c r="K1114" s="189"/>
      <c r="L1114" s="189"/>
      <c r="M1114" s="189"/>
      <c r="N1114" s="189"/>
      <c r="O1114" s="189"/>
      <c r="P1114" s="189"/>
      <c r="Q1114" s="189"/>
      <c r="R1114" s="189"/>
      <c r="S1114" s="190" t="s">
        <v>869</v>
      </c>
      <c r="T1114" s="190"/>
      <c r="U1114" s="190"/>
      <c r="V1114" s="4" t="s">
        <v>112</v>
      </c>
      <c r="W1114" s="190" t="s">
        <v>120</v>
      </c>
      <c r="X1114" s="190"/>
      <c r="Y1114" s="190" t="s">
        <v>34</v>
      </c>
      <c r="Z1114" s="190"/>
      <c r="AA1114" s="191">
        <v>1000000</v>
      </c>
      <c r="AB1114" s="191"/>
      <c r="AC1114" s="191"/>
      <c r="AD1114" s="191">
        <v>0</v>
      </c>
      <c r="AE1114" s="191"/>
      <c r="AF1114" s="192">
        <v>0</v>
      </c>
      <c r="AG1114" s="192"/>
      <c r="AH1114" s="192"/>
    </row>
    <row r="1115" spans="2:34" ht="15" customHeight="1" x14ac:dyDescent="0.25">
      <c r="B1115" s="5"/>
      <c r="C1115" s="5"/>
      <c r="D1115" s="5"/>
      <c r="E1115" s="5"/>
      <c r="F1115" s="5"/>
      <c r="G1115" s="5"/>
      <c r="H1115" s="5"/>
      <c r="I1115" s="6"/>
      <c r="J1115" s="189" t="s">
        <v>117</v>
      </c>
      <c r="K1115" s="189"/>
      <c r="L1115" s="189"/>
      <c r="M1115" s="189"/>
      <c r="N1115" s="189"/>
      <c r="O1115" s="189"/>
      <c r="P1115" s="189"/>
      <c r="Q1115" s="189"/>
      <c r="R1115" s="189"/>
      <c r="S1115" s="190" t="s">
        <v>869</v>
      </c>
      <c r="T1115" s="190"/>
      <c r="U1115" s="190"/>
      <c r="V1115" s="4" t="s">
        <v>112</v>
      </c>
      <c r="W1115" s="190" t="s">
        <v>120</v>
      </c>
      <c r="X1115" s="190"/>
      <c r="Y1115" s="190" t="s">
        <v>118</v>
      </c>
      <c r="Z1115" s="190"/>
      <c r="AA1115" s="191">
        <v>1000000</v>
      </c>
      <c r="AB1115" s="191"/>
      <c r="AC1115" s="191"/>
      <c r="AD1115" s="191">
        <v>0</v>
      </c>
      <c r="AE1115" s="191"/>
      <c r="AF1115" s="192">
        <v>0</v>
      </c>
      <c r="AG1115" s="192"/>
      <c r="AH1115" s="192"/>
    </row>
    <row r="1116" spans="2:34" ht="15" customHeight="1" x14ac:dyDescent="0.25">
      <c r="B1116" s="5"/>
      <c r="C1116" s="5"/>
      <c r="D1116" s="189" t="s">
        <v>121</v>
      </c>
      <c r="E1116" s="189"/>
      <c r="F1116" s="189"/>
      <c r="G1116" s="189"/>
      <c r="H1116" s="189"/>
      <c r="I1116" s="189"/>
      <c r="J1116" s="189"/>
      <c r="K1116" s="189"/>
      <c r="L1116" s="189"/>
      <c r="M1116" s="189"/>
      <c r="N1116" s="189"/>
      <c r="O1116" s="189"/>
      <c r="P1116" s="189"/>
      <c r="Q1116" s="189"/>
      <c r="R1116" s="189"/>
      <c r="S1116" s="190" t="s">
        <v>869</v>
      </c>
      <c r="T1116" s="190"/>
      <c r="U1116" s="190"/>
      <c r="V1116" s="4" t="s">
        <v>122</v>
      </c>
      <c r="W1116" s="190"/>
      <c r="X1116" s="190"/>
      <c r="Y1116" s="190"/>
      <c r="Z1116" s="190"/>
      <c r="AA1116" s="191">
        <v>59909476.280000001</v>
      </c>
      <c r="AB1116" s="191"/>
      <c r="AC1116" s="191"/>
      <c r="AD1116" s="191">
        <v>0</v>
      </c>
      <c r="AE1116" s="191"/>
      <c r="AF1116" s="192">
        <v>0</v>
      </c>
      <c r="AG1116" s="192"/>
      <c r="AH1116" s="192"/>
    </row>
    <row r="1117" spans="2:34" ht="15" customHeight="1" x14ac:dyDescent="0.25">
      <c r="B1117" s="5"/>
      <c r="C1117" s="5"/>
      <c r="D1117" s="5"/>
      <c r="E1117" s="6"/>
      <c r="F1117" s="189" t="s">
        <v>113</v>
      </c>
      <c r="G1117" s="189"/>
      <c r="H1117" s="189"/>
      <c r="I1117" s="189"/>
      <c r="J1117" s="189"/>
      <c r="K1117" s="189"/>
      <c r="L1117" s="189"/>
      <c r="M1117" s="189"/>
      <c r="N1117" s="189"/>
      <c r="O1117" s="189"/>
      <c r="P1117" s="189"/>
      <c r="Q1117" s="189"/>
      <c r="R1117" s="189"/>
      <c r="S1117" s="190" t="s">
        <v>869</v>
      </c>
      <c r="T1117" s="190"/>
      <c r="U1117" s="190"/>
      <c r="V1117" s="4" t="s">
        <v>122</v>
      </c>
      <c r="W1117" s="190" t="s">
        <v>114</v>
      </c>
      <c r="X1117" s="190"/>
      <c r="Y1117" s="190"/>
      <c r="Z1117" s="190"/>
      <c r="AA1117" s="191">
        <v>59909476.280000001</v>
      </c>
      <c r="AB1117" s="191"/>
      <c r="AC1117" s="191"/>
      <c r="AD1117" s="191">
        <v>0</v>
      </c>
      <c r="AE1117" s="191"/>
      <c r="AF1117" s="192">
        <v>0</v>
      </c>
      <c r="AG1117" s="192"/>
      <c r="AH1117" s="192"/>
    </row>
    <row r="1118" spans="2:34" ht="15" customHeight="1" x14ac:dyDescent="0.25">
      <c r="B1118" s="5"/>
      <c r="C1118" s="5"/>
      <c r="D1118" s="5"/>
      <c r="E1118" s="5"/>
      <c r="F1118" s="5"/>
      <c r="G1118" s="5"/>
      <c r="H1118" s="189" t="s">
        <v>217</v>
      </c>
      <c r="I1118" s="189"/>
      <c r="J1118" s="189"/>
      <c r="K1118" s="189"/>
      <c r="L1118" s="189"/>
      <c r="M1118" s="189"/>
      <c r="N1118" s="189"/>
      <c r="O1118" s="189"/>
      <c r="P1118" s="189"/>
      <c r="Q1118" s="189"/>
      <c r="R1118" s="189"/>
      <c r="S1118" s="190" t="s">
        <v>869</v>
      </c>
      <c r="T1118" s="190"/>
      <c r="U1118" s="190"/>
      <c r="V1118" s="4" t="s">
        <v>122</v>
      </c>
      <c r="W1118" s="190" t="s">
        <v>218</v>
      </c>
      <c r="X1118" s="190"/>
      <c r="Y1118" s="190"/>
      <c r="Z1118" s="190"/>
      <c r="AA1118" s="191">
        <v>59909476.280000001</v>
      </c>
      <c r="AB1118" s="191"/>
      <c r="AC1118" s="191"/>
      <c r="AD1118" s="191">
        <v>0</v>
      </c>
      <c r="AE1118" s="191"/>
      <c r="AF1118" s="192">
        <v>0</v>
      </c>
      <c r="AG1118" s="192"/>
      <c r="AH1118" s="192"/>
    </row>
    <row r="1119" spans="2:34" ht="15" customHeight="1" x14ac:dyDescent="0.25">
      <c r="B1119" s="5"/>
      <c r="C1119" s="5"/>
      <c r="D1119" s="5"/>
      <c r="E1119" s="5"/>
      <c r="F1119" s="5"/>
      <c r="G1119" s="5"/>
      <c r="H1119" s="5"/>
      <c r="I1119" s="189" t="s">
        <v>33</v>
      </c>
      <c r="J1119" s="189"/>
      <c r="K1119" s="189"/>
      <c r="L1119" s="189"/>
      <c r="M1119" s="189"/>
      <c r="N1119" s="189"/>
      <c r="O1119" s="189"/>
      <c r="P1119" s="189"/>
      <c r="Q1119" s="189"/>
      <c r="R1119" s="189"/>
      <c r="S1119" s="190" t="s">
        <v>869</v>
      </c>
      <c r="T1119" s="190"/>
      <c r="U1119" s="190"/>
      <c r="V1119" s="4" t="s">
        <v>122</v>
      </c>
      <c r="W1119" s="190" t="s">
        <v>218</v>
      </c>
      <c r="X1119" s="190"/>
      <c r="Y1119" s="190" t="s">
        <v>34</v>
      </c>
      <c r="Z1119" s="190"/>
      <c r="AA1119" s="191">
        <v>59909476.280000001</v>
      </c>
      <c r="AB1119" s="191"/>
      <c r="AC1119" s="191"/>
      <c r="AD1119" s="191">
        <v>0</v>
      </c>
      <c r="AE1119" s="191"/>
      <c r="AF1119" s="192">
        <v>0</v>
      </c>
      <c r="AG1119" s="192"/>
      <c r="AH1119" s="192"/>
    </row>
    <row r="1120" spans="2:34" ht="15" customHeight="1" x14ac:dyDescent="0.25">
      <c r="B1120" s="5"/>
      <c r="C1120" s="5"/>
      <c r="D1120" s="5"/>
      <c r="E1120" s="5"/>
      <c r="F1120" s="5"/>
      <c r="G1120" s="5"/>
      <c r="H1120" s="5"/>
      <c r="I1120" s="6"/>
      <c r="J1120" s="189" t="s">
        <v>117</v>
      </c>
      <c r="K1120" s="189"/>
      <c r="L1120" s="189"/>
      <c r="M1120" s="189"/>
      <c r="N1120" s="189"/>
      <c r="O1120" s="189"/>
      <c r="P1120" s="189"/>
      <c r="Q1120" s="189"/>
      <c r="R1120" s="189"/>
      <c r="S1120" s="190" t="s">
        <v>869</v>
      </c>
      <c r="T1120" s="190"/>
      <c r="U1120" s="190"/>
      <c r="V1120" s="4" t="s">
        <v>122</v>
      </c>
      <c r="W1120" s="190" t="s">
        <v>218</v>
      </c>
      <c r="X1120" s="190"/>
      <c r="Y1120" s="190" t="s">
        <v>118</v>
      </c>
      <c r="Z1120" s="190"/>
      <c r="AA1120" s="191">
        <v>59909476.280000001</v>
      </c>
      <c r="AB1120" s="191"/>
      <c r="AC1120" s="191"/>
      <c r="AD1120" s="191">
        <v>0</v>
      </c>
      <c r="AE1120" s="191"/>
      <c r="AF1120" s="192">
        <v>0</v>
      </c>
      <c r="AG1120" s="192"/>
      <c r="AH1120" s="192"/>
    </row>
    <row r="1121" spans="2:34" x14ac:dyDescent="0.25">
      <c r="B1121" s="186" t="s">
        <v>856</v>
      </c>
      <c r="C1121" s="186"/>
      <c r="D1121" s="186"/>
      <c r="E1121" s="186"/>
      <c r="F1121" s="186"/>
      <c r="G1121" s="186"/>
      <c r="H1121" s="186"/>
      <c r="I1121" s="186"/>
      <c r="J1121" s="186"/>
      <c r="K1121" s="186"/>
      <c r="L1121" s="186"/>
      <c r="M1121" s="186"/>
      <c r="N1121" s="186"/>
      <c r="O1121" s="186"/>
      <c r="P1121" s="186"/>
      <c r="Q1121" s="186"/>
      <c r="R1121" s="186"/>
      <c r="S1121" s="186"/>
      <c r="T1121" s="186"/>
      <c r="U1121" s="186"/>
      <c r="V1121" s="186"/>
      <c r="W1121" s="186"/>
      <c r="X1121" s="186"/>
      <c r="Y1121" s="186"/>
      <c r="Z1121" s="186"/>
      <c r="AA1121" s="187">
        <v>7237555485.9799995</v>
      </c>
      <c r="AB1121" s="187"/>
      <c r="AC1121" s="187"/>
      <c r="AD1121" s="187">
        <v>6713239732.1199999</v>
      </c>
      <c r="AE1121" s="187"/>
      <c r="AF1121" s="188">
        <v>92.755623706434292</v>
      </c>
      <c r="AG1121" s="188"/>
      <c r="AH1121" s="188"/>
    </row>
  </sheetData>
  <mergeCells count="7819">
    <mergeCell ref="AF5:AH5"/>
    <mergeCell ref="B6:R6"/>
    <mergeCell ref="S6:U6"/>
    <mergeCell ref="W6:X6"/>
    <mergeCell ref="Y6:Z6"/>
    <mergeCell ref="AA6:AC6"/>
    <mergeCell ref="AD6:AE6"/>
    <mergeCell ref="AF6:AH6"/>
    <mergeCell ref="K5:R5"/>
    <mergeCell ref="S5:U5"/>
    <mergeCell ref="W5:X5"/>
    <mergeCell ref="Y5:Z5"/>
    <mergeCell ref="AA5:AC5"/>
    <mergeCell ref="AD5:AE5"/>
    <mergeCell ref="AF9:AH9"/>
    <mergeCell ref="D10:R10"/>
    <mergeCell ref="S10:U10"/>
    <mergeCell ref="W10:X10"/>
    <mergeCell ref="Y10:Z10"/>
    <mergeCell ref="AA10:AC10"/>
    <mergeCell ref="AD10:AE10"/>
    <mergeCell ref="AF10:AH10"/>
    <mergeCell ref="C9:R9"/>
    <mergeCell ref="S9:U9"/>
    <mergeCell ref="W9:X9"/>
    <mergeCell ref="Y9:Z9"/>
    <mergeCell ref="AA9:AC9"/>
    <mergeCell ref="AD9:AE9"/>
    <mergeCell ref="AF7:AH7"/>
    <mergeCell ref="B8:R8"/>
    <mergeCell ref="S8:U8"/>
    <mergeCell ref="W8:X8"/>
    <mergeCell ref="Y8:Z8"/>
    <mergeCell ref="AA8:AC8"/>
    <mergeCell ref="AD8:AE8"/>
    <mergeCell ref="AF8:AH8"/>
    <mergeCell ref="B7:R7"/>
    <mergeCell ref="S7:U7"/>
    <mergeCell ref="W7:X7"/>
    <mergeCell ref="Y7:Z7"/>
    <mergeCell ref="AA7:AC7"/>
    <mergeCell ref="AD7:AE7"/>
    <mergeCell ref="AF13:AH13"/>
    <mergeCell ref="H14:R14"/>
    <mergeCell ref="S14:U14"/>
    <mergeCell ref="W14:X14"/>
    <mergeCell ref="Y14:Z14"/>
    <mergeCell ref="AA14:AC14"/>
    <mergeCell ref="AD14:AE14"/>
    <mergeCell ref="AF14:AH14"/>
    <mergeCell ref="H13:R13"/>
    <mergeCell ref="S13:U13"/>
    <mergeCell ref="W13:X13"/>
    <mergeCell ref="Y13:Z13"/>
    <mergeCell ref="AA13:AC13"/>
    <mergeCell ref="AD13:AE13"/>
    <mergeCell ref="AF11:AH11"/>
    <mergeCell ref="F12:R12"/>
    <mergeCell ref="S12:U12"/>
    <mergeCell ref="W12:X12"/>
    <mergeCell ref="Y12:Z12"/>
    <mergeCell ref="AA12:AC12"/>
    <mergeCell ref="AD12:AE12"/>
    <mergeCell ref="AF12:AH12"/>
    <mergeCell ref="F11:R11"/>
    <mergeCell ref="S11:U11"/>
    <mergeCell ref="W11:X11"/>
    <mergeCell ref="Y11:Z11"/>
    <mergeCell ref="AA11:AC11"/>
    <mergeCell ref="AD11:AE11"/>
    <mergeCell ref="AF17:AH17"/>
    <mergeCell ref="F18:R18"/>
    <mergeCell ref="S18:U18"/>
    <mergeCell ref="W18:X18"/>
    <mergeCell ref="Y18:Z18"/>
    <mergeCell ref="AA18:AC18"/>
    <mergeCell ref="AD18:AE18"/>
    <mergeCell ref="AF18:AH18"/>
    <mergeCell ref="D17:R17"/>
    <mergeCell ref="S17:U17"/>
    <mergeCell ref="W17:X17"/>
    <mergeCell ref="Y17:Z17"/>
    <mergeCell ref="AA17:AC17"/>
    <mergeCell ref="AD17:AE17"/>
    <mergeCell ref="AF15:AH15"/>
    <mergeCell ref="J16:R16"/>
    <mergeCell ref="S16:U16"/>
    <mergeCell ref="W16:X16"/>
    <mergeCell ref="Y16:Z16"/>
    <mergeCell ref="AA16:AC16"/>
    <mergeCell ref="AD16:AE16"/>
    <mergeCell ref="AF16:AH16"/>
    <mergeCell ref="I15:R15"/>
    <mergeCell ref="S15:U15"/>
    <mergeCell ref="W15:X15"/>
    <mergeCell ref="Y15:Z15"/>
    <mergeCell ref="AA15:AC15"/>
    <mergeCell ref="AD15:AE15"/>
    <mergeCell ref="AF21:AH21"/>
    <mergeCell ref="I22:R22"/>
    <mergeCell ref="S22:U22"/>
    <mergeCell ref="W22:X22"/>
    <mergeCell ref="Y22:Z22"/>
    <mergeCell ref="AA22:AC22"/>
    <mergeCell ref="AD22:AE22"/>
    <mergeCell ref="AF22:AH22"/>
    <mergeCell ref="H21:R21"/>
    <mergeCell ref="S21:U21"/>
    <mergeCell ref="W21:X21"/>
    <mergeCell ref="Y21:Z21"/>
    <mergeCell ref="AA21:AC21"/>
    <mergeCell ref="AD21:AE21"/>
    <mergeCell ref="AF19:AH19"/>
    <mergeCell ref="H20:R20"/>
    <mergeCell ref="S20:U20"/>
    <mergeCell ref="W20:X20"/>
    <mergeCell ref="Y20:Z20"/>
    <mergeCell ref="AA20:AC20"/>
    <mergeCell ref="AD20:AE20"/>
    <mergeCell ref="AF20:AH20"/>
    <mergeCell ref="F19:R19"/>
    <mergeCell ref="S19:U19"/>
    <mergeCell ref="W19:X19"/>
    <mergeCell ref="Y19:Z19"/>
    <mergeCell ref="AA19:AC19"/>
    <mergeCell ref="AD19:AE19"/>
    <mergeCell ref="AF25:AH25"/>
    <mergeCell ref="F26:R26"/>
    <mergeCell ref="S26:U26"/>
    <mergeCell ref="W26:X26"/>
    <mergeCell ref="Y26:Z26"/>
    <mergeCell ref="AA26:AC26"/>
    <mergeCell ref="AD26:AE26"/>
    <mergeCell ref="AF26:AH26"/>
    <mergeCell ref="J25:R25"/>
    <mergeCell ref="S25:U25"/>
    <mergeCell ref="W25:X25"/>
    <mergeCell ref="Y25:Z25"/>
    <mergeCell ref="AA25:AC25"/>
    <mergeCell ref="AD25:AE25"/>
    <mergeCell ref="AF23:AH23"/>
    <mergeCell ref="I24:R24"/>
    <mergeCell ref="S24:U24"/>
    <mergeCell ref="W24:X24"/>
    <mergeCell ref="Y24:Z24"/>
    <mergeCell ref="AA24:AC24"/>
    <mergeCell ref="AD24:AE24"/>
    <mergeCell ref="AF24:AH24"/>
    <mergeCell ref="J23:R23"/>
    <mergeCell ref="S23:U23"/>
    <mergeCell ref="W23:X23"/>
    <mergeCell ref="Y23:Z23"/>
    <mergeCell ref="AA23:AC23"/>
    <mergeCell ref="AD23:AE23"/>
    <mergeCell ref="AF29:AH29"/>
    <mergeCell ref="I30:R30"/>
    <mergeCell ref="S30:U30"/>
    <mergeCell ref="W30:X30"/>
    <mergeCell ref="Y30:Z30"/>
    <mergeCell ref="AA30:AC30"/>
    <mergeCell ref="AD30:AE30"/>
    <mergeCell ref="AF30:AH30"/>
    <mergeCell ref="H29:R29"/>
    <mergeCell ref="S29:U29"/>
    <mergeCell ref="W29:X29"/>
    <mergeCell ref="Y29:Z29"/>
    <mergeCell ref="AA29:AC29"/>
    <mergeCell ref="AD29:AE29"/>
    <mergeCell ref="AF27:AH27"/>
    <mergeCell ref="H28:R28"/>
    <mergeCell ref="S28:U28"/>
    <mergeCell ref="W28:X28"/>
    <mergeCell ref="Y28:Z28"/>
    <mergeCell ref="AA28:AC28"/>
    <mergeCell ref="AD28:AE28"/>
    <mergeCell ref="AF28:AH28"/>
    <mergeCell ref="F27:R27"/>
    <mergeCell ref="S27:U27"/>
    <mergeCell ref="W27:X27"/>
    <mergeCell ref="Y27:Z27"/>
    <mergeCell ref="AA27:AC27"/>
    <mergeCell ref="AD27:AE27"/>
    <mergeCell ref="AF33:AH33"/>
    <mergeCell ref="F34:R34"/>
    <mergeCell ref="S34:U34"/>
    <mergeCell ref="W34:X34"/>
    <mergeCell ref="Y34:Z34"/>
    <mergeCell ref="AA34:AC34"/>
    <mergeCell ref="AD34:AE34"/>
    <mergeCell ref="AF34:AH34"/>
    <mergeCell ref="J33:R33"/>
    <mergeCell ref="S33:U33"/>
    <mergeCell ref="W33:X33"/>
    <mergeCell ref="Y33:Z33"/>
    <mergeCell ref="AA33:AC33"/>
    <mergeCell ref="AD33:AE33"/>
    <mergeCell ref="AF31:AH31"/>
    <mergeCell ref="I32:R32"/>
    <mergeCell ref="S32:U32"/>
    <mergeCell ref="W32:X32"/>
    <mergeCell ref="Y32:Z32"/>
    <mergeCell ref="AA32:AC32"/>
    <mergeCell ref="AD32:AE32"/>
    <mergeCell ref="AF32:AH32"/>
    <mergeCell ref="J31:R31"/>
    <mergeCell ref="S31:U31"/>
    <mergeCell ref="W31:X31"/>
    <mergeCell ref="Y31:Z31"/>
    <mergeCell ref="AA31:AC31"/>
    <mergeCell ref="AD31:AE31"/>
    <mergeCell ref="AF37:AH37"/>
    <mergeCell ref="I38:R38"/>
    <mergeCell ref="S38:U38"/>
    <mergeCell ref="W38:X38"/>
    <mergeCell ref="Y38:Z38"/>
    <mergeCell ref="AA38:AC38"/>
    <mergeCell ref="AD38:AE38"/>
    <mergeCell ref="AF38:AH38"/>
    <mergeCell ref="H37:R37"/>
    <mergeCell ref="S37:U37"/>
    <mergeCell ref="W37:X37"/>
    <mergeCell ref="Y37:Z37"/>
    <mergeCell ref="AA37:AC37"/>
    <mergeCell ref="AD37:AE37"/>
    <mergeCell ref="AF35:AH35"/>
    <mergeCell ref="H36:R36"/>
    <mergeCell ref="S36:U36"/>
    <mergeCell ref="W36:X36"/>
    <mergeCell ref="Y36:Z36"/>
    <mergeCell ref="AA36:AC36"/>
    <mergeCell ref="AD36:AE36"/>
    <mergeCell ref="AF36:AH36"/>
    <mergeCell ref="F35:R35"/>
    <mergeCell ref="S35:U35"/>
    <mergeCell ref="W35:X35"/>
    <mergeCell ref="Y35:Z35"/>
    <mergeCell ref="AA35:AC35"/>
    <mergeCell ref="AD35:AE35"/>
    <mergeCell ref="AF41:AH41"/>
    <mergeCell ref="H42:R42"/>
    <mergeCell ref="S42:U42"/>
    <mergeCell ref="W42:X42"/>
    <mergeCell ref="Y42:Z42"/>
    <mergeCell ref="AA42:AC42"/>
    <mergeCell ref="AD42:AE42"/>
    <mergeCell ref="AF42:AH42"/>
    <mergeCell ref="F41:R41"/>
    <mergeCell ref="S41:U41"/>
    <mergeCell ref="W41:X41"/>
    <mergeCell ref="Y41:Z41"/>
    <mergeCell ref="AA41:AC41"/>
    <mergeCell ref="AD41:AE41"/>
    <mergeCell ref="AF39:AH39"/>
    <mergeCell ref="F40:R40"/>
    <mergeCell ref="S40:U40"/>
    <mergeCell ref="W40:X40"/>
    <mergeCell ref="Y40:Z40"/>
    <mergeCell ref="AA40:AC40"/>
    <mergeCell ref="AD40:AE40"/>
    <mergeCell ref="AF40:AH40"/>
    <mergeCell ref="J39:R39"/>
    <mergeCell ref="S39:U39"/>
    <mergeCell ref="W39:X39"/>
    <mergeCell ref="Y39:Z39"/>
    <mergeCell ref="AA39:AC39"/>
    <mergeCell ref="AD39:AE39"/>
    <mergeCell ref="AF45:AH45"/>
    <mergeCell ref="I46:R46"/>
    <mergeCell ref="S46:U46"/>
    <mergeCell ref="W46:X46"/>
    <mergeCell ref="Y46:Z46"/>
    <mergeCell ref="AA46:AC46"/>
    <mergeCell ref="AD46:AE46"/>
    <mergeCell ref="AF46:AH46"/>
    <mergeCell ref="J45:R45"/>
    <mergeCell ref="S45:U45"/>
    <mergeCell ref="W45:X45"/>
    <mergeCell ref="Y45:Z45"/>
    <mergeCell ref="AA45:AC45"/>
    <mergeCell ref="AD45:AE45"/>
    <mergeCell ref="AF43:AH43"/>
    <mergeCell ref="I44:R44"/>
    <mergeCell ref="S44:U44"/>
    <mergeCell ref="W44:X44"/>
    <mergeCell ref="Y44:Z44"/>
    <mergeCell ref="AA44:AC44"/>
    <mergeCell ref="AD44:AE44"/>
    <mergeCell ref="AF44:AH44"/>
    <mergeCell ref="H43:R43"/>
    <mergeCell ref="S43:U43"/>
    <mergeCell ref="W43:X43"/>
    <mergeCell ref="Y43:Z43"/>
    <mergeCell ref="AA43:AC43"/>
    <mergeCell ref="AD43:AE43"/>
    <mergeCell ref="AF49:AH49"/>
    <mergeCell ref="H50:R50"/>
    <mergeCell ref="S50:U50"/>
    <mergeCell ref="W50:X50"/>
    <mergeCell ref="Y50:Z50"/>
    <mergeCell ref="AA50:AC50"/>
    <mergeCell ref="AD50:AE50"/>
    <mergeCell ref="AF50:AH50"/>
    <mergeCell ref="F49:R49"/>
    <mergeCell ref="S49:U49"/>
    <mergeCell ref="W49:X49"/>
    <mergeCell ref="Y49:Z49"/>
    <mergeCell ref="AA49:AC49"/>
    <mergeCell ref="AD49:AE49"/>
    <mergeCell ref="AF47:AH47"/>
    <mergeCell ref="F48:R48"/>
    <mergeCell ref="S48:U48"/>
    <mergeCell ref="W48:X48"/>
    <mergeCell ref="Y48:Z48"/>
    <mergeCell ref="AA48:AC48"/>
    <mergeCell ref="AD48:AE48"/>
    <mergeCell ref="AF48:AH48"/>
    <mergeCell ref="J47:R47"/>
    <mergeCell ref="S47:U47"/>
    <mergeCell ref="W47:X47"/>
    <mergeCell ref="Y47:Z47"/>
    <mergeCell ref="AA47:AC47"/>
    <mergeCell ref="AD47:AE47"/>
    <mergeCell ref="AF53:AH53"/>
    <mergeCell ref="I54:R54"/>
    <mergeCell ref="S54:U54"/>
    <mergeCell ref="W54:X54"/>
    <mergeCell ref="Y54:Z54"/>
    <mergeCell ref="AA54:AC54"/>
    <mergeCell ref="AD54:AE54"/>
    <mergeCell ref="AF54:AH54"/>
    <mergeCell ref="J53:R53"/>
    <mergeCell ref="S53:U53"/>
    <mergeCell ref="W53:X53"/>
    <mergeCell ref="Y53:Z53"/>
    <mergeCell ref="AA53:AC53"/>
    <mergeCell ref="AD53:AE53"/>
    <mergeCell ref="AF51:AH51"/>
    <mergeCell ref="I52:R52"/>
    <mergeCell ref="S52:U52"/>
    <mergeCell ref="W52:X52"/>
    <mergeCell ref="Y52:Z52"/>
    <mergeCell ref="AA52:AC52"/>
    <mergeCell ref="AD52:AE52"/>
    <mergeCell ref="AF52:AH52"/>
    <mergeCell ref="H51:R51"/>
    <mergeCell ref="S51:U51"/>
    <mergeCell ref="W51:X51"/>
    <mergeCell ref="Y51:Z51"/>
    <mergeCell ref="AA51:AC51"/>
    <mergeCell ref="AD51:AE51"/>
    <mergeCell ref="AF57:AH57"/>
    <mergeCell ref="H58:R58"/>
    <mergeCell ref="S58:U58"/>
    <mergeCell ref="W58:X58"/>
    <mergeCell ref="Y58:Z58"/>
    <mergeCell ref="AA58:AC58"/>
    <mergeCell ref="AD58:AE58"/>
    <mergeCell ref="AF58:AH58"/>
    <mergeCell ref="F57:R57"/>
    <mergeCell ref="S57:U57"/>
    <mergeCell ref="W57:X57"/>
    <mergeCell ref="Y57:Z57"/>
    <mergeCell ref="AA57:AC57"/>
    <mergeCell ref="AD57:AE57"/>
    <mergeCell ref="AF55:AH55"/>
    <mergeCell ref="F56:R56"/>
    <mergeCell ref="S56:U56"/>
    <mergeCell ref="W56:X56"/>
    <mergeCell ref="Y56:Z56"/>
    <mergeCell ref="AA56:AC56"/>
    <mergeCell ref="AD56:AE56"/>
    <mergeCell ref="AF56:AH56"/>
    <mergeCell ref="J55:R55"/>
    <mergeCell ref="S55:U55"/>
    <mergeCell ref="W55:X55"/>
    <mergeCell ref="Y55:Z55"/>
    <mergeCell ref="AA55:AC55"/>
    <mergeCell ref="AD55:AE55"/>
    <mergeCell ref="AF61:AH61"/>
    <mergeCell ref="I62:R62"/>
    <mergeCell ref="S62:U62"/>
    <mergeCell ref="W62:X62"/>
    <mergeCell ref="Y62:Z62"/>
    <mergeCell ref="AA62:AC62"/>
    <mergeCell ref="AD62:AE62"/>
    <mergeCell ref="AF62:AH62"/>
    <mergeCell ref="J61:R61"/>
    <mergeCell ref="S61:U61"/>
    <mergeCell ref="W61:X61"/>
    <mergeCell ref="Y61:Z61"/>
    <mergeCell ref="AA61:AC61"/>
    <mergeCell ref="AD61:AE61"/>
    <mergeCell ref="AF59:AH59"/>
    <mergeCell ref="I60:R60"/>
    <mergeCell ref="S60:U60"/>
    <mergeCell ref="W60:X60"/>
    <mergeCell ref="Y60:Z60"/>
    <mergeCell ref="AA60:AC60"/>
    <mergeCell ref="AD60:AE60"/>
    <mergeCell ref="AF60:AH60"/>
    <mergeCell ref="H59:R59"/>
    <mergeCell ref="S59:U59"/>
    <mergeCell ref="W59:X59"/>
    <mergeCell ref="Y59:Z59"/>
    <mergeCell ref="AA59:AC59"/>
    <mergeCell ref="AD59:AE59"/>
    <mergeCell ref="AF65:AH65"/>
    <mergeCell ref="H66:R66"/>
    <mergeCell ref="S66:U66"/>
    <mergeCell ref="W66:X66"/>
    <mergeCell ref="Y66:Z66"/>
    <mergeCell ref="AA66:AC66"/>
    <mergeCell ref="AD66:AE66"/>
    <mergeCell ref="AF66:AH66"/>
    <mergeCell ref="H65:R65"/>
    <mergeCell ref="S65:U65"/>
    <mergeCell ref="W65:X65"/>
    <mergeCell ref="Y65:Z65"/>
    <mergeCell ref="AA65:AC65"/>
    <mergeCell ref="AD65:AE65"/>
    <mergeCell ref="AF63:AH63"/>
    <mergeCell ref="F64:R64"/>
    <mergeCell ref="S64:U64"/>
    <mergeCell ref="W64:X64"/>
    <mergeCell ref="Y64:Z64"/>
    <mergeCell ref="AA64:AC64"/>
    <mergeCell ref="AD64:AE64"/>
    <mergeCell ref="AF64:AH64"/>
    <mergeCell ref="J63:R63"/>
    <mergeCell ref="S63:U63"/>
    <mergeCell ref="W63:X63"/>
    <mergeCell ref="Y63:Z63"/>
    <mergeCell ref="AA63:AC63"/>
    <mergeCell ref="AD63:AE63"/>
    <mergeCell ref="AF69:AH69"/>
    <mergeCell ref="H70:R70"/>
    <mergeCell ref="S70:U70"/>
    <mergeCell ref="W70:X70"/>
    <mergeCell ref="Y70:Z70"/>
    <mergeCell ref="AA70:AC70"/>
    <mergeCell ref="AD70:AE70"/>
    <mergeCell ref="AF70:AH70"/>
    <mergeCell ref="F69:R69"/>
    <mergeCell ref="S69:U69"/>
    <mergeCell ref="W69:X69"/>
    <mergeCell ref="Y69:Z69"/>
    <mergeCell ref="AA69:AC69"/>
    <mergeCell ref="AD69:AE69"/>
    <mergeCell ref="AF67:AH67"/>
    <mergeCell ref="J68:R68"/>
    <mergeCell ref="S68:U68"/>
    <mergeCell ref="W68:X68"/>
    <mergeCell ref="Y68:Z68"/>
    <mergeCell ref="AA68:AC68"/>
    <mergeCell ref="AD68:AE68"/>
    <mergeCell ref="AF68:AH68"/>
    <mergeCell ref="I67:R67"/>
    <mergeCell ref="S67:U67"/>
    <mergeCell ref="W67:X67"/>
    <mergeCell ref="Y67:Z67"/>
    <mergeCell ref="AA67:AC67"/>
    <mergeCell ref="AD67:AE67"/>
    <mergeCell ref="AF73:AH73"/>
    <mergeCell ref="I74:R74"/>
    <mergeCell ref="S74:U74"/>
    <mergeCell ref="W74:X74"/>
    <mergeCell ref="Y74:Z74"/>
    <mergeCell ref="AA74:AC74"/>
    <mergeCell ref="AD74:AE74"/>
    <mergeCell ref="AF74:AH74"/>
    <mergeCell ref="J73:R73"/>
    <mergeCell ref="S73:U73"/>
    <mergeCell ref="W73:X73"/>
    <mergeCell ref="Y73:Z73"/>
    <mergeCell ref="AA73:AC73"/>
    <mergeCell ref="AD73:AE73"/>
    <mergeCell ref="AF71:AH71"/>
    <mergeCell ref="I72:R72"/>
    <mergeCell ref="S72:U72"/>
    <mergeCell ref="W72:X72"/>
    <mergeCell ref="Y72:Z72"/>
    <mergeCell ref="AA72:AC72"/>
    <mergeCell ref="AD72:AE72"/>
    <mergeCell ref="AF72:AH72"/>
    <mergeCell ref="H71:R71"/>
    <mergeCell ref="S71:U71"/>
    <mergeCell ref="W71:X71"/>
    <mergeCell ref="Y71:Z71"/>
    <mergeCell ref="AA71:AC71"/>
    <mergeCell ref="AD71:AE71"/>
    <mergeCell ref="AF77:AH77"/>
    <mergeCell ref="I78:R78"/>
    <mergeCell ref="S78:U78"/>
    <mergeCell ref="W78:X78"/>
    <mergeCell ref="Y78:Z78"/>
    <mergeCell ref="AA78:AC78"/>
    <mergeCell ref="AD78:AE78"/>
    <mergeCell ref="AF78:AH78"/>
    <mergeCell ref="J77:R77"/>
    <mergeCell ref="S77:U77"/>
    <mergeCell ref="W77:X77"/>
    <mergeCell ref="Y77:Z77"/>
    <mergeCell ref="AA77:AC77"/>
    <mergeCell ref="AD77:AE77"/>
    <mergeCell ref="AF75:AH75"/>
    <mergeCell ref="I76:R76"/>
    <mergeCell ref="S76:U76"/>
    <mergeCell ref="W76:X76"/>
    <mergeCell ref="Y76:Z76"/>
    <mergeCell ref="AA76:AC76"/>
    <mergeCell ref="AD76:AE76"/>
    <mergeCell ref="AF76:AH76"/>
    <mergeCell ref="J75:R75"/>
    <mergeCell ref="S75:U75"/>
    <mergeCell ref="W75:X75"/>
    <mergeCell ref="Y75:Z75"/>
    <mergeCell ref="AA75:AC75"/>
    <mergeCell ref="AD75:AE75"/>
    <mergeCell ref="AF81:AH81"/>
    <mergeCell ref="H82:R82"/>
    <mergeCell ref="S82:U82"/>
    <mergeCell ref="W82:X82"/>
    <mergeCell ref="Y82:Z82"/>
    <mergeCell ref="AA82:AC82"/>
    <mergeCell ref="AD82:AE82"/>
    <mergeCell ref="AF82:AH82"/>
    <mergeCell ref="F81:R81"/>
    <mergeCell ref="S81:U81"/>
    <mergeCell ref="W81:X81"/>
    <mergeCell ref="Y81:Z81"/>
    <mergeCell ref="AA81:AC81"/>
    <mergeCell ref="AD81:AE81"/>
    <mergeCell ref="AF79:AH79"/>
    <mergeCell ref="F80:R80"/>
    <mergeCell ref="S80:U80"/>
    <mergeCell ref="W80:X80"/>
    <mergeCell ref="Y80:Z80"/>
    <mergeCell ref="AA80:AC80"/>
    <mergeCell ref="AD80:AE80"/>
    <mergeCell ref="AF80:AH80"/>
    <mergeCell ref="J79:R79"/>
    <mergeCell ref="S79:U79"/>
    <mergeCell ref="W79:X79"/>
    <mergeCell ref="Y79:Z79"/>
    <mergeCell ref="AA79:AC79"/>
    <mergeCell ref="AD79:AE79"/>
    <mergeCell ref="AF85:AH85"/>
    <mergeCell ref="I86:R86"/>
    <mergeCell ref="S86:U86"/>
    <mergeCell ref="W86:X86"/>
    <mergeCell ref="Y86:Z86"/>
    <mergeCell ref="AA86:AC86"/>
    <mergeCell ref="AD86:AE86"/>
    <mergeCell ref="AF86:AH86"/>
    <mergeCell ref="J85:R85"/>
    <mergeCell ref="S85:U85"/>
    <mergeCell ref="W85:X85"/>
    <mergeCell ref="Y85:Z85"/>
    <mergeCell ref="AA85:AC85"/>
    <mergeCell ref="AD85:AE85"/>
    <mergeCell ref="AF83:AH83"/>
    <mergeCell ref="I84:R84"/>
    <mergeCell ref="S84:U84"/>
    <mergeCell ref="W84:X84"/>
    <mergeCell ref="Y84:Z84"/>
    <mergeCell ref="AA84:AC84"/>
    <mergeCell ref="AD84:AE84"/>
    <mergeCell ref="AF84:AH84"/>
    <mergeCell ref="H83:R83"/>
    <mergeCell ref="S83:U83"/>
    <mergeCell ref="W83:X83"/>
    <mergeCell ref="Y83:Z83"/>
    <mergeCell ref="AA83:AC83"/>
    <mergeCell ref="AD83:AE83"/>
    <mergeCell ref="AF89:AH89"/>
    <mergeCell ref="F90:R90"/>
    <mergeCell ref="S90:U90"/>
    <mergeCell ref="W90:X90"/>
    <mergeCell ref="Y90:Z90"/>
    <mergeCell ref="AA90:AC90"/>
    <mergeCell ref="AD90:AE90"/>
    <mergeCell ref="AF90:AH90"/>
    <mergeCell ref="F89:R89"/>
    <mergeCell ref="S89:U89"/>
    <mergeCell ref="W89:X89"/>
    <mergeCell ref="Y89:Z89"/>
    <mergeCell ref="AA89:AC89"/>
    <mergeCell ref="AD89:AE89"/>
    <mergeCell ref="AF87:AH87"/>
    <mergeCell ref="D88:R88"/>
    <mergeCell ref="S88:U88"/>
    <mergeCell ref="W88:X88"/>
    <mergeCell ref="Y88:Z88"/>
    <mergeCell ref="AA88:AC88"/>
    <mergeCell ref="AD88:AE88"/>
    <mergeCell ref="AF88:AH88"/>
    <mergeCell ref="J87:R87"/>
    <mergeCell ref="S87:U87"/>
    <mergeCell ref="W87:X87"/>
    <mergeCell ref="Y87:Z87"/>
    <mergeCell ref="AA87:AC87"/>
    <mergeCell ref="AD87:AE87"/>
    <mergeCell ref="AF93:AH93"/>
    <mergeCell ref="J94:R94"/>
    <mergeCell ref="S94:U94"/>
    <mergeCell ref="W94:X94"/>
    <mergeCell ref="Y94:Z94"/>
    <mergeCell ref="AA94:AC94"/>
    <mergeCell ref="AD94:AE94"/>
    <mergeCell ref="AF94:AH94"/>
    <mergeCell ref="I93:R93"/>
    <mergeCell ref="S93:U93"/>
    <mergeCell ref="W93:X93"/>
    <mergeCell ref="Y93:Z93"/>
    <mergeCell ref="AA93:AC93"/>
    <mergeCell ref="AD93:AE93"/>
    <mergeCell ref="AF91:AH91"/>
    <mergeCell ref="H92:R92"/>
    <mergeCell ref="S92:U92"/>
    <mergeCell ref="W92:X92"/>
    <mergeCell ref="Y92:Z92"/>
    <mergeCell ref="AA92:AC92"/>
    <mergeCell ref="AD92:AE92"/>
    <mergeCell ref="AF92:AH92"/>
    <mergeCell ref="H91:R91"/>
    <mergeCell ref="S91:U91"/>
    <mergeCell ref="W91:X91"/>
    <mergeCell ref="Y91:Z91"/>
    <mergeCell ref="AA91:AC91"/>
    <mergeCell ref="AD91:AE91"/>
    <mergeCell ref="AF97:AH97"/>
    <mergeCell ref="H98:R98"/>
    <mergeCell ref="S98:U98"/>
    <mergeCell ref="W98:X98"/>
    <mergeCell ref="Y98:Z98"/>
    <mergeCell ref="AA98:AC98"/>
    <mergeCell ref="AD98:AE98"/>
    <mergeCell ref="AF98:AH98"/>
    <mergeCell ref="H97:R97"/>
    <mergeCell ref="S97:U97"/>
    <mergeCell ref="W97:X97"/>
    <mergeCell ref="Y97:Z97"/>
    <mergeCell ref="AA97:AC97"/>
    <mergeCell ref="AD97:AE97"/>
    <mergeCell ref="AF95:AH95"/>
    <mergeCell ref="F96:R96"/>
    <mergeCell ref="S96:U96"/>
    <mergeCell ref="W96:X96"/>
    <mergeCell ref="Y96:Z96"/>
    <mergeCell ref="AA96:AC96"/>
    <mergeCell ref="AD96:AE96"/>
    <mergeCell ref="AF96:AH96"/>
    <mergeCell ref="F95:R95"/>
    <mergeCell ref="S95:U95"/>
    <mergeCell ref="W95:X95"/>
    <mergeCell ref="Y95:Z95"/>
    <mergeCell ref="AA95:AC95"/>
    <mergeCell ref="AD95:AE95"/>
    <mergeCell ref="AF101:AH101"/>
    <mergeCell ref="H102:R102"/>
    <mergeCell ref="S102:U102"/>
    <mergeCell ref="W102:X102"/>
    <mergeCell ref="Y102:Z102"/>
    <mergeCell ref="AA102:AC102"/>
    <mergeCell ref="AD102:AE102"/>
    <mergeCell ref="AF102:AH102"/>
    <mergeCell ref="H101:R101"/>
    <mergeCell ref="S101:U101"/>
    <mergeCell ref="W101:X101"/>
    <mergeCell ref="Y101:Z101"/>
    <mergeCell ref="AA101:AC101"/>
    <mergeCell ref="AD101:AE101"/>
    <mergeCell ref="AF99:AH99"/>
    <mergeCell ref="J100:R100"/>
    <mergeCell ref="S100:U100"/>
    <mergeCell ref="W100:X100"/>
    <mergeCell ref="Y100:Z100"/>
    <mergeCell ref="AA100:AC100"/>
    <mergeCell ref="AD100:AE100"/>
    <mergeCell ref="AF100:AH100"/>
    <mergeCell ref="I99:R99"/>
    <mergeCell ref="S99:U99"/>
    <mergeCell ref="W99:X99"/>
    <mergeCell ref="Y99:Z99"/>
    <mergeCell ref="AA99:AC99"/>
    <mergeCell ref="AD99:AE99"/>
    <mergeCell ref="AF105:AH105"/>
    <mergeCell ref="H106:R106"/>
    <mergeCell ref="S106:U106"/>
    <mergeCell ref="W106:X106"/>
    <mergeCell ref="Y106:Z106"/>
    <mergeCell ref="AA106:AC106"/>
    <mergeCell ref="AD106:AE106"/>
    <mergeCell ref="AF106:AH106"/>
    <mergeCell ref="F105:R105"/>
    <mergeCell ref="S105:U105"/>
    <mergeCell ref="W105:X105"/>
    <mergeCell ref="Y105:Z105"/>
    <mergeCell ref="AA105:AC105"/>
    <mergeCell ref="AD105:AE105"/>
    <mergeCell ref="AF103:AH103"/>
    <mergeCell ref="J104:R104"/>
    <mergeCell ref="S104:U104"/>
    <mergeCell ref="W104:X104"/>
    <mergeCell ref="Y104:Z104"/>
    <mergeCell ref="AA104:AC104"/>
    <mergeCell ref="AD104:AE104"/>
    <mergeCell ref="AF104:AH104"/>
    <mergeCell ref="I103:R103"/>
    <mergeCell ref="S103:U103"/>
    <mergeCell ref="W103:X103"/>
    <mergeCell ref="Y103:Z103"/>
    <mergeCell ref="AA103:AC103"/>
    <mergeCell ref="AD103:AE103"/>
    <mergeCell ref="AF109:AH109"/>
    <mergeCell ref="F110:R110"/>
    <mergeCell ref="S110:U110"/>
    <mergeCell ref="W110:X110"/>
    <mergeCell ref="Y110:Z110"/>
    <mergeCell ref="AA110:AC110"/>
    <mergeCell ref="AD110:AE110"/>
    <mergeCell ref="AF110:AH110"/>
    <mergeCell ref="J109:R109"/>
    <mergeCell ref="S109:U109"/>
    <mergeCell ref="W109:X109"/>
    <mergeCell ref="Y109:Z109"/>
    <mergeCell ref="AA109:AC109"/>
    <mergeCell ref="AD109:AE109"/>
    <mergeCell ref="AF107:AH107"/>
    <mergeCell ref="I108:R108"/>
    <mergeCell ref="S108:U108"/>
    <mergeCell ref="W108:X108"/>
    <mergeCell ref="Y108:Z108"/>
    <mergeCell ref="AA108:AC108"/>
    <mergeCell ref="AD108:AE108"/>
    <mergeCell ref="AF108:AH108"/>
    <mergeCell ref="H107:R107"/>
    <mergeCell ref="S107:U107"/>
    <mergeCell ref="W107:X107"/>
    <mergeCell ref="Y107:Z107"/>
    <mergeCell ref="AA107:AC107"/>
    <mergeCell ref="AD107:AE107"/>
    <mergeCell ref="AF113:AH113"/>
    <mergeCell ref="I114:R114"/>
    <mergeCell ref="S114:U114"/>
    <mergeCell ref="W114:X114"/>
    <mergeCell ref="Y114:Z114"/>
    <mergeCell ref="AA114:AC114"/>
    <mergeCell ref="AD114:AE114"/>
    <mergeCell ref="AF114:AH114"/>
    <mergeCell ref="H113:R113"/>
    <mergeCell ref="S113:U113"/>
    <mergeCell ref="W113:X113"/>
    <mergeCell ref="Y113:Z113"/>
    <mergeCell ref="AA113:AC113"/>
    <mergeCell ref="AD113:AE113"/>
    <mergeCell ref="AF111:AH111"/>
    <mergeCell ref="H112:R112"/>
    <mergeCell ref="S112:U112"/>
    <mergeCell ref="W112:X112"/>
    <mergeCell ref="Y112:Z112"/>
    <mergeCell ref="AA112:AC112"/>
    <mergeCell ref="AD112:AE112"/>
    <mergeCell ref="AF112:AH112"/>
    <mergeCell ref="F111:R111"/>
    <mergeCell ref="S111:U111"/>
    <mergeCell ref="W111:X111"/>
    <mergeCell ref="Y111:Z111"/>
    <mergeCell ref="AA111:AC111"/>
    <mergeCell ref="AD111:AE111"/>
    <mergeCell ref="AF117:AH117"/>
    <mergeCell ref="I118:R118"/>
    <mergeCell ref="S118:U118"/>
    <mergeCell ref="W118:X118"/>
    <mergeCell ref="Y118:Z118"/>
    <mergeCell ref="AA118:AC118"/>
    <mergeCell ref="AD118:AE118"/>
    <mergeCell ref="AF118:AH118"/>
    <mergeCell ref="J117:R117"/>
    <mergeCell ref="S117:U117"/>
    <mergeCell ref="W117:X117"/>
    <mergeCell ref="Y117:Z117"/>
    <mergeCell ref="AA117:AC117"/>
    <mergeCell ref="AD117:AE117"/>
    <mergeCell ref="AF115:AH115"/>
    <mergeCell ref="I116:R116"/>
    <mergeCell ref="S116:U116"/>
    <mergeCell ref="W116:X116"/>
    <mergeCell ref="Y116:Z116"/>
    <mergeCell ref="AA116:AC116"/>
    <mergeCell ref="AD116:AE116"/>
    <mergeCell ref="AF116:AH116"/>
    <mergeCell ref="J115:R115"/>
    <mergeCell ref="S115:U115"/>
    <mergeCell ref="W115:X115"/>
    <mergeCell ref="Y115:Z115"/>
    <mergeCell ref="AA115:AC115"/>
    <mergeCell ref="AD115:AE115"/>
    <mergeCell ref="AF121:AH121"/>
    <mergeCell ref="J122:R122"/>
    <mergeCell ref="S122:U122"/>
    <mergeCell ref="W122:X122"/>
    <mergeCell ref="Y122:Z122"/>
    <mergeCell ref="AA122:AC122"/>
    <mergeCell ref="AD122:AE122"/>
    <mergeCell ref="AF122:AH122"/>
    <mergeCell ref="I121:R121"/>
    <mergeCell ref="S121:U121"/>
    <mergeCell ref="W121:X121"/>
    <mergeCell ref="Y121:Z121"/>
    <mergeCell ref="AA121:AC121"/>
    <mergeCell ref="AD121:AE121"/>
    <mergeCell ref="AF119:AH119"/>
    <mergeCell ref="H120:R120"/>
    <mergeCell ref="S120:U120"/>
    <mergeCell ref="W120:X120"/>
    <mergeCell ref="Y120:Z120"/>
    <mergeCell ref="AA120:AC120"/>
    <mergeCell ref="AD120:AE120"/>
    <mergeCell ref="AF120:AH120"/>
    <mergeCell ref="J119:R119"/>
    <mergeCell ref="S119:U119"/>
    <mergeCell ref="W119:X119"/>
    <mergeCell ref="Y119:Z119"/>
    <mergeCell ref="AA119:AC119"/>
    <mergeCell ref="AD119:AE119"/>
    <mergeCell ref="AF125:AH125"/>
    <mergeCell ref="J126:R126"/>
    <mergeCell ref="S126:U126"/>
    <mergeCell ref="W126:X126"/>
    <mergeCell ref="Y126:Z126"/>
    <mergeCell ref="AA126:AC126"/>
    <mergeCell ref="AD126:AE126"/>
    <mergeCell ref="AF126:AH126"/>
    <mergeCell ref="I125:R125"/>
    <mergeCell ref="S125:U125"/>
    <mergeCell ref="W125:X125"/>
    <mergeCell ref="Y125:Z125"/>
    <mergeCell ref="AA125:AC125"/>
    <mergeCell ref="AD125:AE125"/>
    <mergeCell ref="AF123:AH123"/>
    <mergeCell ref="H124:R124"/>
    <mergeCell ref="S124:U124"/>
    <mergeCell ref="W124:X124"/>
    <mergeCell ref="Y124:Z124"/>
    <mergeCell ref="AA124:AC124"/>
    <mergeCell ref="AD124:AE124"/>
    <mergeCell ref="AF124:AH124"/>
    <mergeCell ref="H123:R123"/>
    <mergeCell ref="S123:U123"/>
    <mergeCell ref="W123:X123"/>
    <mergeCell ref="Y123:Z123"/>
    <mergeCell ref="AA123:AC123"/>
    <mergeCell ref="AD123:AE123"/>
    <mergeCell ref="AF129:AH129"/>
    <mergeCell ref="I130:R130"/>
    <mergeCell ref="S130:U130"/>
    <mergeCell ref="W130:X130"/>
    <mergeCell ref="Y130:Z130"/>
    <mergeCell ref="AA130:AC130"/>
    <mergeCell ref="AD130:AE130"/>
    <mergeCell ref="AF130:AH130"/>
    <mergeCell ref="H129:R129"/>
    <mergeCell ref="S129:U129"/>
    <mergeCell ref="W129:X129"/>
    <mergeCell ref="Y129:Z129"/>
    <mergeCell ref="AA129:AC129"/>
    <mergeCell ref="AD129:AE129"/>
    <mergeCell ref="AF127:AH127"/>
    <mergeCell ref="H128:R128"/>
    <mergeCell ref="S128:U128"/>
    <mergeCell ref="W128:X128"/>
    <mergeCell ref="Y128:Z128"/>
    <mergeCell ref="AA128:AC128"/>
    <mergeCell ref="AD128:AE128"/>
    <mergeCell ref="AF128:AH128"/>
    <mergeCell ref="F127:R127"/>
    <mergeCell ref="S127:U127"/>
    <mergeCell ref="W127:X127"/>
    <mergeCell ref="Y127:Z127"/>
    <mergeCell ref="AA127:AC127"/>
    <mergeCell ref="AD127:AE127"/>
    <mergeCell ref="AF133:AH133"/>
    <mergeCell ref="I134:R134"/>
    <mergeCell ref="S134:U134"/>
    <mergeCell ref="W134:X134"/>
    <mergeCell ref="Y134:Z134"/>
    <mergeCell ref="AA134:AC134"/>
    <mergeCell ref="AD134:AE134"/>
    <mergeCell ref="AF134:AH134"/>
    <mergeCell ref="J133:R133"/>
    <mergeCell ref="S133:U133"/>
    <mergeCell ref="W133:X133"/>
    <mergeCell ref="Y133:Z133"/>
    <mergeCell ref="AA133:AC133"/>
    <mergeCell ref="AD133:AE133"/>
    <mergeCell ref="AF131:AH131"/>
    <mergeCell ref="I132:R132"/>
    <mergeCell ref="S132:U132"/>
    <mergeCell ref="W132:X132"/>
    <mergeCell ref="Y132:Z132"/>
    <mergeCell ref="AA132:AC132"/>
    <mergeCell ref="AD132:AE132"/>
    <mergeCell ref="AF132:AH132"/>
    <mergeCell ref="J131:R131"/>
    <mergeCell ref="S131:U131"/>
    <mergeCell ref="W131:X131"/>
    <mergeCell ref="Y131:Z131"/>
    <mergeCell ref="AA131:AC131"/>
    <mergeCell ref="AD131:AE131"/>
    <mergeCell ref="AF137:AH137"/>
    <mergeCell ref="H138:R138"/>
    <mergeCell ref="S138:U138"/>
    <mergeCell ref="W138:X138"/>
    <mergeCell ref="Y138:Z138"/>
    <mergeCell ref="AA138:AC138"/>
    <mergeCell ref="AD138:AE138"/>
    <mergeCell ref="AF138:AH138"/>
    <mergeCell ref="J137:R137"/>
    <mergeCell ref="S137:U137"/>
    <mergeCell ref="W137:X137"/>
    <mergeCell ref="Y137:Z137"/>
    <mergeCell ref="AA137:AC137"/>
    <mergeCell ref="AD137:AE137"/>
    <mergeCell ref="AF135:AH135"/>
    <mergeCell ref="I136:R136"/>
    <mergeCell ref="S136:U136"/>
    <mergeCell ref="W136:X136"/>
    <mergeCell ref="Y136:Z136"/>
    <mergeCell ref="AA136:AC136"/>
    <mergeCell ref="AD136:AE136"/>
    <mergeCell ref="AF136:AH136"/>
    <mergeCell ref="J135:R135"/>
    <mergeCell ref="S135:U135"/>
    <mergeCell ref="W135:X135"/>
    <mergeCell ref="Y135:Z135"/>
    <mergeCell ref="AA135:AC135"/>
    <mergeCell ref="AD135:AE135"/>
    <mergeCell ref="AF141:AH141"/>
    <mergeCell ref="H142:R142"/>
    <mergeCell ref="S142:U142"/>
    <mergeCell ref="W142:X142"/>
    <mergeCell ref="Y142:Z142"/>
    <mergeCell ref="AA142:AC142"/>
    <mergeCell ref="AD142:AE142"/>
    <mergeCell ref="AF142:AH142"/>
    <mergeCell ref="J141:R141"/>
    <mergeCell ref="S141:U141"/>
    <mergeCell ref="W141:X141"/>
    <mergeCell ref="Y141:Z141"/>
    <mergeCell ref="AA141:AC141"/>
    <mergeCell ref="AD141:AE141"/>
    <mergeCell ref="AF139:AH139"/>
    <mergeCell ref="J140:R140"/>
    <mergeCell ref="S140:U140"/>
    <mergeCell ref="W140:X140"/>
    <mergeCell ref="Y140:Z140"/>
    <mergeCell ref="AA140:AC140"/>
    <mergeCell ref="AD140:AE140"/>
    <mergeCell ref="AF140:AH140"/>
    <mergeCell ref="I139:R139"/>
    <mergeCell ref="S139:U139"/>
    <mergeCell ref="W139:X139"/>
    <mergeCell ref="Y139:Z139"/>
    <mergeCell ref="AA139:AC139"/>
    <mergeCell ref="AD139:AE139"/>
    <mergeCell ref="AF145:AH145"/>
    <mergeCell ref="I146:R146"/>
    <mergeCell ref="S146:U146"/>
    <mergeCell ref="W146:X146"/>
    <mergeCell ref="Y146:Z146"/>
    <mergeCell ref="AA146:AC146"/>
    <mergeCell ref="AD146:AE146"/>
    <mergeCell ref="AF146:AH146"/>
    <mergeCell ref="H145:R145"/>
    <mergeCell ref="S145:U145"/>
    <mergeCell ref="W145:X145"/>
    <mergeCell ref="Y145:Z145"/>
    <mergeCell ref="AA145:AC145"/>
    <mergeCell ref="AD145:AE145"/>
    <mergeCell ref="AF143:AH143"/>
    <mergeCell ref="J144:R144"/>
    <mergeCell ref="S144:U144"/>
    <mergeCell ref="W144:X144"/>
    <mergeCell ref="Y144:Z144"/>
    <mergeCell ref="AA144:AC144"/>
    <mergeCell ref="AD144:AE144"/>
    <mergeCell ref="AF144:AH144"/>
    <mergeCell ref="I143:R143"/>
    <mergeCell ref="S143:U143"/>
    <mergeCell ref="W143:X143"/>
    <mergeCell ref="Y143:Z143"/>
    <mergeCell ref="AA143:AC143"/>
    <mergeCell ref="AD143:AE143"/>
    <mergeCell ref="AF149:AH149"/>
    <mergeCell ref="I150:R150"/>
    <mergeCell ref="S150:U150"/>
    <mergeCell ref="W150:X150"/>
    <mergeCell ref="Y150:Z150"/>
    <mergeCell ref="AA150:AC150"/>
    <mergeCell ref="AD150:AE150"/>
    <mergeCell ref="AF150:AH150"/>
    <mergeCell ref="J149:R149"/>
    <mergeCell ref="S149:U149"/>
    <mergeCell ref="W149:X149"/>
    <mergeCell ref="Y149:Z149"/>
    <mergeCell ref="AA149:AC149"/>
    <mergeCell ref="AD149:AE149"/>
    <mergeCell ref="AF147:AH147"/>
    <mergeCell ref="I148:R148"/>
    <mergeCell ref="S148:U148"/>
    <mergeCell ref="W148:X148"/>
    <mergeCell ref="Y148:Z148"/>
    <mergeCell ref="AA148:AC148"/>
    <mergeCell ref="AD148:AE148"/>
    <mergeCell ref="AF148:AH148"/>
    <mergeCell ref="J147:R147"/>
    <mergeCell ref="S147:U147"/>
    <mergeCell ref="W147:X147"/>
    <mergeCell ref="Y147:Z147"/>
    <mergeCell ref="AA147:AC147"/>
    <mergeCell ref="AD147:AE147"/>
    <mergeCell ref="AF153:AH153"/>
    <mergeCell ref="H154:R154"/>
    <mergeCell ref="S154:U154"/>
    <mergeCell ref="W154:X154"/>
    <mergeCell ref="Y154:Z154"/>
    <mergeCell ref="AA154:AC154"/>
    <mergeCell ref="AD154:AE154"/>
    <mergeCell ref="AF154:AH154"/>
    <mergeCell ref="J153:R153"/>
    <mergeCell ref="S153:U153"/>
    <mergeCell ref="W153:X153"/>
    <mergeCell ref="Y153:Z153"/>
    <mergeCell ref="AA153:AC153"/>
    <mergeCell ref="AD153:AE153"/>
    <mergeCell ref="AF151:AH151"/>
    <mergeCell ref="I152:R152"/>
    <mergeCell ref="S152:U152"/>
    <mergeCell ref="W152:X152"/>
    <mergeCell ref="Y152:Z152"/>
    <mergeCell ref="AA152:AC152"/>
    <mergeCell ref="AD152:AE152"/>
    <mergeCell ref="AF152:AH152"/>
    <mergeCell ref="J151:R151"/>
    <mergeCell ref="S151:U151"/>
    <mergeCell ref="W151:X151"/>
    <mergeCell ref="Y151:Z151"/>
    <mergeCell ref="AA151:AC151"/>
    <mergeCell ref="AD151:AE151"/>
    <mergeCell ref="AF157:AH157"/>
    <mergeCell ref="J158:R158"/>
    <mergeCell ref="S158:U158"/>
    <mergeCell ref="W158:X158"/>
    <mergeCell ref="Y158:Z158"/>
    <mergeCell ref="AA158:AC158"/>
    <mergeCell ref="AD158:AE158"/>
    <mergeCell ref="AF158:AH158"/>
    <mergeCell ref="I157:R157"/>
    <mergeCell ref="S157:U157"/>
    <mergeCell ref="W157:X157"/>
    <mergeCell ref="Y157:Z157"/>
    <mergeCell ref="AA157:AC157"/>
    <mergeCell ref="AD157:AE157"/>
    <mergeCell ref="AF155:AH155"/>
    <mergeCell ref="J156:R156"/>
    <mergeCell ref="S156:U156"/>
    <mergeCell ref="W156:X156"/>
    <mergeCell ref="Y156:Z156"/>
    <mergeCell ref="AA156:AC156"/>
    <mergeCell ref="AD156:AE156"/>
    <mergeCell ref="AF156:AH156"/>
    <mergeCell ref="I155:R155"/>
    <mergeCell ref="S155:U155"/>
    <mergeCell ref="W155:X155"/>
    <mergeCell ref="Y155:Z155"/>
    <mergeCell ref="AA155:AC155"/>
    <mergeCell ref="AD155:AE155"/>
    <mergeCell ref="AF161:AH161"/>
    <mergeCell ref="J162:R162"/>
    <mergeCell ref="S162:U162"/>
    <mergeCell ref="W162:X162"/>
    <mergeCell ref="Y162:Z162"/>
    <mergeCell ref="AA162:AC162"/>
    <mergeCell ref="AD162:AE162"/>
    <mergeCell ref="AF162:AH162"/>
    <mergeCell ref="I161:R161"/>
    <mergeCell ref="S161:U161"/>
    <mergeCell ref="W161:X161"/>
    <mergeCell ref="Y161:Z161"/>
    <mergeCell ref="AA161:AC161"/>
    <mergeCell ref="AD161:AE161"/>
    <mergeCell ref="AF159:AH159"/>
    <mergeCell ref="J160:R160"/>
    <mergeCell ref="S160:U160"/>
    <mergeCell ref="W160:X160"/>
    <mergeCell ref="Y160:Z160"/>
    <mergeCell ref="AA160:AC160"/>
    <mergeCell ref="AD160:AE160"/>
    <mergeCell ref="AF160:AH160"/>
    <mergeCell ref="I159:R159"/>
    <mergeCell ref="S159:U159"/>
    <mergeCell ref="W159:X159"/>
    <mergeCell ref="Y159:Z159"/>
    <mergeCell ref="AA159:AC159"/>
    <mergeCell ref="AD159:AE159"/>
    <mergeCell ref="AF165:AH165"/>
    <mergeCell ref="H166:R166"/>
    <mergeCell ref="S166:U166"/>
    <mergeCell ref="W166:X166"/>
    <mergeCell ref="Y166:Z166"/>
    <mergeCell ref="AA166:AC166"/>
    <mergeCell ref="AD166:AE166"/>
    <mergeCell ref="AF166:AH166"/>
    <mergeCell ref="F165:R165"/>
    <mergeCell ref="S165:U165"/>
    <mergeCell ref="W165:X165"/>
    <mergeCell ref="Y165:Z165"/>
    <mergeCell ref="AA165:AC165"/>
    <mergeCell ref="AD165:AE165"/>
    <mergeCell ref="AF163:AH163"/>
    <mergeCell ref="F164:R164"/>
    <mergeCell ref="S164:U164"/>
    <mergeCell ref="W164:X164"/>
    <mergeCell ref="Y164:Z164"/>
    <mergeCell ref="AA164:AC164"/>
    <mergeCell ref="AD164:AE164"/>
    <mergeCell ref="AF164:AH164"/>
    <mergeCell ref="J163:R163"/>
    <mergeCell ref="S163:U163"/>
    <mergeCell ref="W163:X163"/>
    <mergeCell ref="Y163:Z163"/>
    <mergeCell ref="AA163:AC163"/>
    <mergeCell ref="AD163:AE163"/>
    <mergeCell ref="AF169:AH169"/>
    <mergeCell ref="H170:R170"/>
    <mergeCell ref="S170:U170"/>
    <mergeCell ref="W170:X170"/>
    <mergeCell ref="Y170:Z170"/>
    <mergeCell ref="AA170:AC170"/>
    <mergeCell ref="AD170:AE170"/>
    <mergeCell ref="AF170:AH170"/>
    <mergeCell ref="J169:R169"/>
    <mergeCell ref="S169:U169"/>
    <mergeCell ref="W169:X169"/>
    <mergeCell ref="Y169:Z169"/>
    <mergeCell ref="AA169:AC169"/>
    <mergeCell ref="AD169:AE169"/>
    <mergeCell ref="AF167:AH167"/>
    <mergeCell ref="I168:R168"/>
    <mergeCell ref="S168:U168"/>
    <mergeCell ref="W168:X168"/>
    <mergeCell ref="Y168:Z168"/>
    <mergeCell ref="AA168:AC168"/>
    <mergeCell ref="AD168:AE168"/>
    <mergeCell ref="AF168:AH168"/>
    <mergeCell ref="H167:R167"/>
    <mergeCell ref="S167:U167"/>
    <mergeCell ref="W167:X167"/>
    <mergeCell ref="Y167:Z167"/>
    <mergeCell ref="AA167:AC167"/>
    <mergeCell ref="AD167:AE167"/>
    <mergeCell ref="AF173:AH173"/>
    <mergeCell ref="F174:R174"/>
    <mergeCell ref="S174:U174"/>
    <mergeCell ref="W174:X174"/>
    <mergeCell ref="Y174:Z174"/>
    <mergeCell ref="AA174:AC174"/>
    <mergeCell ref="AD174:AE174"/>
    <mergeCell ref="AF174:AH174"/>
    <mergeCell ref="J173:R173"/>
    <mergeCell ref="S173:U173"/>
    <mergeCell ref="W173:X173"/>
    <mergeCell ref="Y173:Z173"/>
    <mergeCell ref="AA173:AC173"/>
    <mergeCell ref="AD173:AE173"/>
    <mergeCell ref="AF171:AH171"/>
    <mergeCell ref="I172:R172"/>
    <mergeCell ref="S172:U172"/>
    <mergeCell ref="W172:X172"/>
    <mergeCell ref="Y172:Z172"/>
    <mergeCell ref="AA172:AC172"/>
    <mergeCell ref="AD172:AE172"/>
    <mergeCell ref="AF172:AH172"/>
    <mergeCell ref="H171:R171"/>
    <mergeCell ref="S171:U171"/>
    <mergeCell ref="W171:X171"/>
    <mergeCell ref="Y171:Z171"/>
    <mergeCell ref="AA171:AC171"/>
    <mergeCell ref="AD171:AE171"/>
    <mergeCell ref="AF177:AH177"/>
    <mergeCell ref="J178:R178"/>
    <mergeCell ref="S178:U178"/>
    <mergeCell ref="W178:X178"/>
    <mergeCell ref="Y178:Z178"/>
    <mergeCell ref="AA178:AC178"/>
    <mergeCell ref="AD178:AE178"/>
    <mergeCell ref="AF178:AH178"/>
    <mergeCell ref="I177:R177"/>
    <mergeCell ref="S177:U177"/>
    <mergeCell ref="W177:X177"/>
    <mergeCell ref="Y177:Z177"/>
    <mergeCell ref="AA177:AC177"/>
    <mergeCell ref="AD177:AE177"/>
    <mergeCell ref="AF175:AH175"/>
    <mergeCell ref="H176:R176"/>
    <mergeCell ref="S176:U176"/>
    <mergeCell ref="W176:X176"/>
    <mergeCell ref="Y176:Z176"/>
    <mergeCell ref="AA176:AC176"/>
    <mergeCell ref="AD176:AE176"/>
    <mergeCell ref="AF176:AH176"/>
    <mergeCell ref="H175:R175"/>
    <mergeCell ref="S175:U175"/>
    <mergeCell ref="W175:X175"/>
    <mergeCell ref="Y175:Z175"/>
    <mergeCell ref="AA175:AC175"/>
    <mergeCell ref="AD175:AE175"/>
    <mergeCell ref="AF181:AH181"/>
    <mergeCell ref="J182:R182"/>
    <mergeCell ref="S182:U182"/>
    <mergeCell ref="W182:X182"/>
    <mergeCell ref="Y182:Z182"/>
    <mergeCell ref="AA182:AC182"/>
    <mergeCell ref="AD182:AE182"/>
    <mergeCell ref="AF182:AH182"/>
    <mergeCell ref="I181:R181"/>
    <mergeCell ref="S181:U181"/>
    <mergeCell ref="W181:X181"/>
    <mergeCell ref="Y181:Z181"/>
    <mergeCell ref="AA181:AC181"/>
    <mergeCell ref="AD181:AE181"/>
    <mergeCell ref="AF179:AH179"/>
    <mergeCell ref="H180:R180"/>
    <mergeCell ref="S180:U180"/>
    <mergeCell ref="W180:X180"/>
    <mergeCell ref="Y180:Z180"/>
    <mergeCell ref="AA180:AC180"/>
    <mergeCell ref="AD180:AE180"/>
    <mergeCell ref="AF180:AH180"/>
    <mergeCell ref="H179:R179"/>
    <mergeCell ref="S179:U179"/>
    <mergeCell ref="W179:X179"/>
    <mergeCell ref="Y179:Z179"/>
    <mergeCell ref="AA179:AC179"/>
    <mergeCell ref="AD179:AE179"/>
    <mergeCell ref="AF185:AH185"/>
    <mergeCell ref="H186:R186"/>
    <mergeCell ref="S186:U186"/>
    <mergeCell ref="W186:X186"/>
    <mergeCell ref="Y186:Z186"/>
    <mergeCell ref="AA186:AC186"/>
    <mergeCell ref="AD186:AE186"/>
    <mergeCell ref="AF186:AH186"/>
    <mergeCell ref="H185:R185"/>
    <mergeCell ref="S185:U185"/>
    <mergeCell ref="W185:X185"/>
    <mergeCell ref="Y185:Z185"/>
    <mergeCell ref="AA185:AC185"/>
    <mergeCell ref="AD185:AE185"/>
    <mergeCell ref="AF183:AH183"/>
    <mergeCell ref="F184:R184"/>
    <mergeCell ref="S184:U184"/>
    <mergeCell ref="W184:X184"/>
    <mergeCell ref="Y184:Z184"/>
    <mergeCell ref="AA184:AC184"/>
    <mergeCell ref="AD184:AE184"/>
    <mergeCell ref="AF184:AH184"/>
    <mergeCell ref="F183:R183"/>
    <mergeCell ref="S183:U183"/>
    <mergeCell ref="W183:X183"/>
    <mergeCell ref="Y183:Z183"/>
    <mergeCell ref="AA183:AC183"/>
    <mergeCell ref="AD183:AE183"/>
    <mergeCell ref="AF189:AH189"/>
    <mergeCell ref="J190:R190"/>
    <mergeCell ref="S190:U190"/>
    <mergeCell ref="W190:X190"/>
    <mergeCell ref="Y190:Z190"/>
    <mergeCell ref="AA190:AC190"/>
    <mergeCell ref="AD190:AE190"/>
    <mergeCell ref="AF190:AH190"/>
    <mergeCell ref="I189:R189"/>
    <mergeCell ref="S189:U189"/>
    <mergeCell ref="W189:X189"/>
    <mergeCell ref="Y189:Z189"/>
    <mergeCell ref="AA189:AC189"/>
    <mergeCell ref="AD189:AE189"/>
    <mergeCell ref="AF187:AH187"/>
    <mergeCell ref="J188:R188"/>
    <mergeCell ref="S188:U188"/>
    <mergeCell ref="W188:X188"/>
    <mergeCell ref="Y188:Z188"/>
    <mergeCell ref="AA188:AC188"/>
    <mergeCell ref="AD188:AE188"/>
    <mergeCell ref="AF188:AH188"/>
    <mergeCell ref="I187:R187"/>
    <mergeCell ref="S187:U187"/>
    <mergeCell ref="W187:X187"/>
    <mergeCell ref="Y187:Z187"/>
    <mergeCell ref="AA187:AC187"/>
    <mergeCell ref="AD187:AE187"/>
    <mergeCell ref="AF193:AH193"/>
    <mergeCell ref="I194:R194"/>
    <mergeCell ref="S194:U194"/>
    <mergeCell ref="W194:X194"/>
    <mergeCell ref="Y194:Z194"/>
    <mergeCell ref="AA194:AC194"/>
    <mergeCell ref="AD194:AE194"/>
    <mergeCell ref="AF194:AH194"/>
    <mergeCell ref="H193:R193"/>
    <mergeCell ref="S193:U193"/>
    <mergeCell ref="W193:X193"/>
    <mergeCell ref="Y193:Z193"/>
    <mergeCell ref="AA193:AC193"/>
    <mergeCell ref="AD193:AE193"/>
    <mergeCell ref="AF191:AH191"/>
    <mergeCell ref="J192:R192"/>
    <mergeCell ref="S192:U192"/>
    <mergeCell ref="W192:X192"/>
    <mergeCell ref="Y192:Z192"/>
    <mergeCell ref="AA192:AC192"/>
    <mergeCell ref="AD192:AE192"/>
    <mergeCell ref="AF192:AH192"/>
    <mergeCell ref="I191:R191"/>
    <mergeCell ref="S191:U191"/>
    <mergeCell ref="W191:X191"/>
    <mergeCell ref="Y191:Z191"/>
    <mergeCell ref="AA191:AC191"/>
    <mergeCell ref="AD191:AE191"/>
    <mergeCell ref="AF197:AH197"/>
    <mergeCell ref="I198:R198"/>
    <mergeCell ref="S198:U198"/>
    <mergeCell ref="W198:X198"/>
    <mergeCell ref="Y198:Z198"/>
    <mergeCell ref="AA198:AC198"/>
    <mergeCell ref="AD198:AE198"/>
    <mergeCell ref="AF198:AH198"/>
    <mergeCell ref="H197:R197"/>
    <mergeCell ref="S197:U197"/>
    <mergeCell ref="W197:X197"/>
    <mergeCell ref="Y197:Z197"/>
    <mergeCell ref="AA197:AC197"/>
    <mergeCell ref="AD197:AE197"/>
    <mergeCell ref="AF195:AH195"/>
    <mergeCell ref="H196:R196"/>
    <mergeCell ref="S196:U196"/>
    <mergeCell ref="W196:X196"/>
    <mergeCell ref="Y196:Z196"/>
    <mergeCell ref="AA196:AC196"/>
    <mergeCell ref="AD196:AE196"/>
    <mergeCell ref="AF196:AH196"/>
    <mergeCell ref="J195:R195"/>
    <mergeCell ref="S195:U195"/>
    <mergeCell ref="W195:X195"/>
    <mergeCell ref="Y195:Z195"/>
    <mergeCell ref="AA195:AC195"/>
    <mergeCell ref="AD195:AE195"/>
    <mergeCell ref="AF201:AH201"/>
    <mergeCell ref="H202:R202"/>
    <mergeCell ref="S202:U202"/>
    <mergeCell ref="W202:X202"/>
    <mergeCell ref="Y202:Z202"/>
    <mergeCell ref="AA202:AC202"/>
    <mergeCell ref="AD202:AE202"/>
    <mergeCell ref="AF202:AH202"/>
    <mergeCell ref="F201:R201"/>
    <mergeCell ref="S201:U201"/>
    <mergeCell ref="W201:X201"/>
    <mergeCell ref="Y201:Z201"/>
    <mergeCell ref="AA201:AC201"/>
    <mergeCell ref="AD201:AE201"/>
    <mergeCell ref="AF199:AH199"/>
    <mergeCell ref="F200:R200"/>
    <mergeCell ref="S200:U200"/>
    <mergeCell ref="W200:X200"/>
    <mergeCell ref="Y200:Z200"/>
    <mergeCell ref="AA200:AC200"/>
    <mergeCell ref="AD200:AE200"/>
    <mergeCell ref="AF200:AH200"/>
    <mergeCell ref="J199:R199"/>
    <mergeCell ref="S199:U199"/>
    <mergeCell ref="W199:X199"/>
    <mergeCell ref="Y199:Z199"/>
    <mergeCell ref="AA199:AC199"/>
    <mergeCell ref="AD199:AE199"/>
    <mergeCell ref="AF205:AH205"/>
    <mergeCell ref="F206:R206"/>
    <mergeCell ref="S206:U206"/>
    <mergeCell ref="W206:X206"/>
    <mergeCell ref="Y206:Z206"/>
    <mergeCell ref="AA206:AC206"/>
    <mergeCell ref="AD206:AE206"/>
    <mergeCell ref="AF206:AH206"/>
    <mergeCell ref="J205:R205"/>
    <mergeCell ref="S205:U205"/>
    <mergeCell ref="W205:X205"/>
    <mergeCell ref="Y205:Z205"/>
    <mergeCell ref="AA205:AC205"/>
    <mergeCell ref="AD205:AE205"/>
    <mergeCell ref="AF203:AH203"/>
    <mergeCell ref="I204:R204"/>
    <mergeCell ref="S204:U204"/>
    <mergeCell ref="W204:X204"/>
    <mergeCell ref="Y204:Z204"/>
    <mergeCell ref="AA204:AC204"/>
    <mergeCell ref="AD204:AE204"/>
    <mergeCell ref="AF204:AH204"/>
    <mergeCell ref="H203:R203"/>
    <mergeCell ref="S203:U203"/>
    <mergeCell ref="W203:X203"/>
    <mergeCell ref="Y203:Z203"/>
    <mergeCell ref="AA203:AC203"/>
    <mergeCell ref="AD203:AE203"/>
    <mergeCell ref="AF209:AH209"/>
    <mergeCell ref="J210:R210"/>
    <mergeCell ref="S210:U210"/>
    <mergeCell ref="W210:X210"/>
    <mergeCell ref="Y210:Z210"/>
    <mergeCell ref="AA210:AC210"/>
    <mergeCell ref="AD210:AE210"/>
    <mergeCell ref="AF210:AH210"/>
    <mergeCell ref="I209:R209"/>
    <mergeCell ref="S209:U209"/>
    <mergeCell ref="W209:X209"/>
    <mergeCell ref="Y209:Z209"/>
    <mergeCell ref="AA209:AC209"/>
    <mergeCell ref="AD209:AE209"/>
    <mergeCell ref="AF207:AH207"/>
    <mergeCell ref="H208:R208"/>
    <mergeCell ref="S208:U208"/>
    <mergeCell ref="W208:X208"/>
    <mergeCell ref="Y208:Z208"/>
    <mergeCell ref="AA208:AC208"/>
    <mergeCell ref="AD208:AE208"/>
    <mergeCell ref="AF208:AH208"/>
    <mergeCell ref="H207:R207"/>
    <mergeCell ref="S207:U207"/>
    <mergeCell ref="W207:X207"/>
    <mergeCell ref="Y207:Z207"/>
    <mergeCell ref="AA207:AC207"/>
    <mergeCell ref="AD207:AE207"/>
    <mergeCell ref="AF213:AH213"/>
    <mergeCell ref="J214:R214"/>
    <mergeCell ref="S214:U214"/>
    <mergeCell ref="W214:X214"/>
    <mergeCell ref="Y214:Z214"/>
    <mergeCell ref="AA214:AC214"/>
    <mergeCell ref="AD214:AE214"/>
    <mergeCell ref="AF214:AH214"/>
    <mergeCell ref="I213:R213"/>
    <mergeCell ref="S213:U213"/>
    <mergeCell ref="W213:X213"/>
    <mergeCell ref="Y213:Z213"/>
    <mergeCell ref="AA213:AC213"/>
    <mergeCell ref="AD213:AE213"/>
    <mergeCell ref="AF211:AH211"/>
    <mergeCell ref="H212:R212"/>
    <mergeCell ref="S212:U212"/>
    <mergeCell ref="W212:X212"/>
    <mergeCell ref="Y212:Z212"/>
    <mergeCell ref="AA212:AC212"/>
    <mergeCell ref="AD212:AE212"/>
    <mergeCell ref="AF212:AH212"/>
    <mergeCell ref="F211:R211"/>
    <mergeCell ref="S211:U211"/>
    <mergeCell ref="W211:X211"/>
    <mergeCell ref="Y211:Z211"/>
    <mergeCell ref="AA211:AC211"/>
    <mergeCell ref="AD211:AE211"/>
    <mergeCell ref="AF217:AH217"/>
    <mergeCell ref="J218:R218"/>
    <mergeCell ref="S218:U218"/>
    <mergeCell ref="W218:X218"/>
    <mergeCell ref="Y218:Z218"/>
    <mergeCell ref="AA218:AC218"/>
    <mergeCell ref="AD218:AE218"/>
    <mergeCell ref="AF218:AH218"/>
    <mergeCell ref="I217:R217"/>
    <mergeCell ref="S217:U217"/>
    <mergeCell ref="W217:X217"/>
    <mergeCell ref="Y217:Z217"/>
    <mergeCell ref="AA217:AC217"/>
    <mergeCell ref="AD217:AE217"/>
    <mergeCell ref="AF215:AH215"/>
    <mergeCell ref="H216:R216"/>
    <mergeCell ref="S216:U216"/>
    <mergeCell ref="W216:X216"/>
    <mergeCell ref="Y216:Z216"/>
    <mergeCell ref="AA216:AC216"/>
    <mergeCell ref="AD216:AE216"/>
    <mergeCell ref="AF216:AH216"/>
    <mergeCell ref="J215:R215"/>
    <mergeCell ref="S215:U215"/>
    <mergeCell ref="W215:X215"/>
    <mergeCell ref="Y215:Z215"/>
    <mergeCell ref="AA215:AC215"/>
    <mergeCell ref="AD215:AE215"/>
    <mergeCell ref="AF221:AH221"/>
    <mergeCell ref="I222:R222"/>
    <mergeCell ref="S222:U222"/>
    <mergeCell ref="W222:X222"/>
    <mergeCell ref="Y222:Z222"/>
    <mergeCell ref="AA222:AC222"/>
    <mergeCell ref="AD222:AE222"/>
    <mergeCell ref="AF222:AH222"/>
    <mergeCell ref="H221:R221"/>
    <mergeCell ref="S221:U221"/>
    <mergeCell ref="W221:X221"/>
    <mergeCell ref="Y221:Z221"/>
    <mergeCell ref="AA221:AC221"/>
    <mergeCell ref="AD221:AE221"/>
    <mergeCell ref="AF219:AH219"/>
    <mergeCell ref="J220:R220"/>
    <mergeCell ref="S220:U220"/>
    <mergeCell ref="W220:X220"/>
    <mergeCell ref="Y220:Z220"/>
    <mergeCell ref="AA220:AC220"/>
    <mergeCell ref="AD220:AE220"/>
    <mergeCell ref="AF220:AH220"/>
    <mergeCell ref="I219:R219"/>
    <mergeCell ref="S219:U219"/>
    <mergeCell ref="W219:X219"/>
    <mergeCell ref="Y219:Z219"/>
    <mergeCell ref="AA219:AC219"/>
    <mergeCell ref="AD219:AE219"/>
    <mergeCell ref="AF225:AH225"/>
    <mergeCell ref="F226:R226"/>
    <mergeCell ref="S226:U226"/>
    <mergeCell ref="W226:X226"/>
    <mergeCell ref="Y226:Z226"/>
    <mergeCell ref="AA226:AC226"/>
    <mergeCell ref="AD226:AE226"/>
    <mergeCell ref="AF226:AH226"/>
    <mergeCell ref="D225:R225"/>
    <mergeCell ref="S225:U225"/>
    <mergeCell ref="W225:X225"/>
    <mergeCell ref="Y225:Z225"/>
    <mergeCell ref="AA225:AC225"/>
    <mergeCell ref="AD225:AE225"/>
    <mergeCell ref="AF223:AH223"/>
    <mergeCell ref="C224:R224"/>
    <mergeCell ref="S224:U224"/>
    <mergeCell ref="W224:X224"/>
    <mergeCell ref="Y224:Z224"/>
    <mergeCell ref="AA224:AC224"/>
    <mergeCell ref="AD224:AE224"/>
    <mergeCell ref="AF224:AH224"/>
    <mergeCell ref="J223:R223"/>
    <mergeCell ref="S223:U223"/>
    <mergeCell ref="W223:X223"/>
    <mergeCell ref="Y223:Z223"/>
    <mergeCell ref="AA223:AC223"/>
    <mergeCell ref="AD223:AE223"/>
    <mergeCell ref="AF229:AH229"/>
    <mergeCell ref="I230:R230"/>
    <mergeCell ref="S230:U230"/>
    <mergeCell ref="W230:X230"/>
    <mergeCell ref="Y230:Z230"/>
    <mergeCell ref="AA230:AC230"/>
    <mergeCell ref="AD230:AE230"/>
    <mergeCell ref="AF230:AH230"/>
    <mergeCell ref="H229:R229"/>
    <mergeCell ref="S229:U229"/>
    <mergeCell ref="W229:X229"/>
    <mergeCell ref="Y229:Z229"/>
    <mergeCell ref="AA229:AC229"/>
    <mergeCell ref="AD229:AE229"/>
    <mergeCell ref="AF227:AH227"/>
    <mergeCell ref="H228:R228"/>
    <mergeCell ref="S228:U228"/>
    <mergeCell ref="W228:X228"/>
    <mergeCell ref="Y228:Z228"/>
    <mergeCell ref="AA228:AC228"/>
    <mergeCell ref="AD228:AE228"/>
    <mergeCell ref="AF228:AH228"/>
    <mergeCell ref="F227:R227"/>
    <mergeCell ref="S227:U227"/>
    <mergeCell ref="W227:X227"/>
    <mergeCell ref="Y227:Z227"/>
    <mergeCell ref="AA227:AC227"/>
    <mergeCell ref="AD227:AE227"/>
    <mergeCell ref="AF233:AH233"/>
    <mergeCell ref="F234:R234"/>
    <mergeCell ref="S234:U234"/>
    <mergeCell ref="W234:X234"/>
    <mergeCell ref="Y234:Z234"/>
    <mergeCell ref="AA234:AC234"/>
    <mergeCell ref="AD234:AE234"/>
    <mergeCell ref="AF234:AH234"/>
    <mergeCell ref="D233:R233"/>
    <mergeCell ref="S233:U233"/>
    <mergeCell ref="W233:X233"/>
    <mergeCell ref="Y233:Z233"/>
    <mergeCell ref="AA233:AC233"/>
    <mergeCell ref="AD233:AE233"/>
    <mergeCell ref="AF231:AH231"/>
    <mergeCell ref="C232:R232"/>
    <mergeCell ref="S232:U232"/>
    <mergeCell ref="W232:X232"/>
    <mergeCell ref="Y232:Z232"/>
    <mergeCell ref="AA232:AC232"/>
    <mergeCell ref="AD232:AE232"/>
    <mergeCell ref="AF232:AH232"/>
    <mergeCell ref="J231:R231"/>
    <mergeCell ref="S231:U231"/>
    <mergeCell ref="W231:X231"/>
    <mergeCell ref="Y231:Z231"/>
    <mergeCell ref="AA231:AC231"/>
    <mergeCell ref="AD231:AE231"/>
    <mergeCell ref="AF237:AH237"/>
    <mergeCell ref="I238:R238"/>
    <mergeCell ref="S238:U238"/>
    <mergeCell ref="W238:X238"/>
    <mergeCell ref="Y238:Z238"/>
    <mergeCell ref="AA238:AC238"/>
    <mergeCell ref="AD238:AE238"/>
    <mergeCell ref="AF238:AH238"/>
    <mergeCell ref="H237:R237"/>
    <mergeCell ref="S237:U237"/>
    <mergeCell ref="W237:X237"/>
    <mergeCell ref="Y237:Z237"/>
    <mergeCell ref="AA237:AC237"/>
    <mergeCell ref="AD237:AE237"/>
    <mergeCell ref="AF235:AH235"/>
    <mergeCell ref="H236:R236"/>
    <mergeCell ref="S236:U236"/>
    <mergeCell ref="W236:X236"/>
    <mergeCell ref="Y236:Z236"/>
    <mergeCell ref="AA236:AC236"/>
    <mergeCell ref="AD236:AE236"/>
    <mergeCell ref="AF236:AH236"/>
    <mergeCell ref="F235:R235"/>
    <mergeCell ref="S235:U235"/>
    <mergeCell ref="W235:X235"/>
    <mergeCell ref="Y235:Z235"/>
    <mergeCell ref="AA235:AC235"/>
    <mergeCell ref="AD235:AE235"/>
    <mergeCell ref="AF241:AH241"/>
    <mergeCell ref="J242:R242"/>
    <mergeCell ref="S242:U242"/>
    <mergeCell ref="W242:X242"/>
    <mergeCell ref="Y242:Z242"/>
    <mergeCell ref="AA242:AC242"/>
    <mergeCell ref="AD242:AE242"/>
    <mergeCell ref="AF242:AH242"/>
    <mergeCell ref="I241:R241"/>
    <mergeCell ref="S241:U241"/>
    <mergeCell ref="W241:X241"/>
    <mergeCell ref="Y241:Z241"/>
    <mergeCell ref="AA241:AC241"/>
    <mergeCell ref="AD241:AE241"/>
    <mergeCell ref="AF239:AH239"/>
    <mergeCell ref="H240:R240"/>
    <mergeCell ref="S240:U240"/>
    <mergeCell ref="W240:X240"/>
    <mergeCell ref="Y240:Z240"/>
    <mergeCell ref="AA240:AC240"/>
    <mergeCell ref="AD240:AE240"/>
    <mergeCell ref="AF240:AH240"/>
    <mergeCell ref="J239:R239"/>
    <mergeCell ref="S239:U239"/>
    <mergeCell ref="W239:X239"/>
    <mergeCell ref="Y239:Z239"/>
    <mergeCell ref="AA239:AC239"/>
    <mergeCell ref="AD239:AE239"/>
    <mergeCell ref="AF245:AH245"/>
    <mergeCell ref="J246:R246"/>
    <mergeCell ref="S246:U246"/>
    <mergeCell ref="W246:X246"/>
    <mergeCell ref="Y246:Z246"/>
    <mergeCell ref="AA246:AC246"/>
    <mergeCell ref="AD246:AE246"/>
    <mergeCell ref="AF246:AH246"/>
    <mergeCell ref="I245:R245"/>
    <mergeCell ref="S245:U245"/>
    <mergeCell ref="W245:X245"/>
    <mergeCell ref="Y245:Z245"/>
    <mergeCell ref="AA245:AC245"/>
    <mergeCell ref="AD245:AE245"/>
    <mergeCell ref="AF243:AH243"/>
    <mergeCell ref="J244:R244"/>
    <mergeCell ref="S244:U244"/>
    <mergeCell ref="W244:X244"/>
    <mergeCell ref="Y244:Z244"/>
    <mergeCell ref="AA244:AC244"/>
    <mergeCell ref="AD244:AE244"/>
    <mergeCell ref="AF244:AH244"/>
    <mergeCell ref="I243:R243"/>
    <mergeCell ref="S243:U243"/>
    <mergeCell ref="W243:X243"/>
    <mergeCell ref="Y243:Z243"/>
    <mergeCell ref="AA243:AC243"/>
    <mergeCell ref="AD243:AE243"/>
    <mergeCell ref="AF249:AH249"/>
    <mergeCell ref="H250:R250"/>
    <mergeCell ref="S250:U250"/>
    <mergeCell ref="W250:X250"/>
    <mergeCell ref="Y250:Z250"/>
    <mergeCell ref="AA250:AC250"/>
    <mergeCell ref="AD250:AE250"/>
    <mergeCell ref="AF250:AH250"/>
    <mergeCell ref="J249:R249"/>
    <mergeCell ref="S249:U249"/>
    <mergeCell ref="W249:X249"/>
    <mergeCell ref="Y249:Z249"/>
    <mergeCell ref="AA249:AC249"/>
    <mergeCell ref="AD249:AE249"/>
    <mergeCell ref="AF247:AH247"/>
    <mergeCell ref="I248:R248"/>
    <mergeCell ref="S248:U248"/>
    <mergeCell ref="W248:X248"/>
    <mergeCell ref="Y248:Z248"/>
    <mergeCell ref="AA248:AC248"/>
    <mergeCell ref="AD248:AE248"/>
    <mergeCell ref="AF248:AH248"/>
    <mergeCell ref="H247:R247"/>
    <mergeCell ref="S247:U247"/>
    <mergeCell ref="W247:X247"/>
    <mergeCell ref="Y247:Z247"/>
    <mergeCell ref="AA247:AC247"/>
    <mergeCell ref="AD247:AE247"/>
    <mergeCell ref="AF253:AH253"/>
    <mergeCell ref="I254:R254"/>
    <mergeCell ref="S254:U254"/>
    <mergeCell ref="W254:X254"/>
    <mergeCell ref="Y254:Z254"/>
    <mergeCell ref="AA254:AC254"/>
    <mergeCell ref="AD254:AE254"/>
    <mergeCell ref="AF254:AH254"/>
    <mergeCell ref="J253:R253"/>
    <mergeCell ref="S253:U253"/>
    <mergeCell ref="W253:X253"/>
    <mergeCell ref="Y253:Z253"/>
    <mergeCell ref="AA253:AC253"/>
    <mergeCell ref="AD253:AE253"/>
    <mergeCell ref="AF251:AH251"/>
    <mergeCell ref="I252:R252"/>
    <mergeCell ref="S252:U252"/>
    <mergeCell ref="W252:X252"/>
    <mergeCell ref="Y252:Z252"/>
    <mergeCell ref="AA252:AC252"/>
    <mergeCell ref="AD252:AE252"/>
    <mergeCell ref="AF252:AH252"/>
    <mergeCell ref="H251:R251"/>
    <mergeCell ref="S251:U251"/>
    <mergeCell ref="W251:X251"/>
    <mergeCell ref="Y251:Z251"/>
    <mergeCell ref="AA251:AC251"/>
    <mergeCell ref="AD251:AE251"/>
    <mergeCell ref="AF257:AH257"/>
    <mergeCell ref="H258:R258"/>
    <mergeCell ref="S258:U258"/>
    <mergeCell ref="W258:X258"/>
    <mergeCell ref="Y258:Z258"/>
    <mergeCell ref="AA258:AC258"/>
    <mergeCell ref="AD258:AE258"/>
    <mergeCell ref="AF258:AH258"/>
    <mergeCell ref="H257:R257"/>
    <mergeCell ref="S257:U257"/>
    <mergeCell ref="W257:X257"/>
    <mergeCell ref="Y257:Z257"/>
    <mergeCell ref="AA257:AC257"/>
    <mergeCell ref="AD257:AE257"/>
    <mergeCell ref="AF255:AH255"/>
    <mergeCell ref="F256:R256"/>
    <mergeCell ref="S256:U256"/>
    <mergeCell ref="W256:X256"/>
    <mergeCell ref="Y256:Z256"/>
    <mergeCell ref="AA256:AC256"/>
    <mergeCell ref="AD256:AE256"/>
    <mergeCell ref="AF256:AH256"/>
    <mergeCell ref="J255:R255"/>
    <mergeCell ref="S255:U255"/>
    <mergeCell ref="W255:X255"/>
    <mergeCell ref="Y255:Z255"/>
    <mergeCell ref="AA255:AC255"/>
    <mergeCell ref="AD255:AE255"/>
    <mergeCell ref="AF261:AH261"/>
    <mergeCell ref="F262:R262"/>
    <mergeCell ref="S262:U262"/>
    <mergeCell ref="W262:X262"/>
    <mergeCell ref="Y262:Z262"/>
    <mergeCell ref="AA262:AC262"/>
    <mergeCell ref="AD262:AE262"/>
    <mergeCell ref="AF262:AH262"/>
    <mergeCell ref="D261:R261"/>
    <mergeCell ref="S261:U261"/>
    <mergeCell ref="W261:X261"/>
    <mergeCell ref="Y261:Z261"/>
    <mergeCell ref="AA261:AC261"/>
    <mergeCell ref="AD261:AE261"/>
    <mergeCell ref="AF259:AH259"/>
    <mergeCell ref="J260:R260"/>
    <mergeCell ref="S260:U260"/>
    <mergeCell ref="W260:X260"/>
    <mergeCell ref="Y260:Z260"/>
    <mergeCell ref="AA260:AC260"/>
    <mergeCell ref="AD260:AE260"/>
    <mergeCell ref="AF260:AH260"/>
    <mergeCell ref="I259:R259"/>
    <mergeCell ref="S259:U259"/>
    <mergeCell ref="W259:X259"/>
    <mergeCell ref="Y259:Z259"/>
    <mergeCell ref="AA259:AC259"/>
    <mergeCell ref="AD259:AE259"/>
    <mergeCell ref="AF265:AH265"/>
    <mergeCell ref="I266:R266"/>
    <mergeCell ref="S266:U266"/>
    <mergeCell ref="W266:X266"/>
    <mergeCell ref="Y266:Z266"/>
    <mergeCell ref="AA266:AC266"/>
    <mergeCell ref="AD266:AE266"/>
    <mergeCell ref="AF266:AH266"/>
    <mergeCell ref="H265:R265"/>
    <mergeCell ref="S265:U265"/>
    <mergeCell ref="W265:X265"/>
    <mergeCell ref="Y265:Z265"/>
    <mergeCell ref="AA265:AC265"/>
    <mergeCell ref="AD265:AE265"/>
    <mergeCell ref="AF263:AH263"/>
    <mergeCell ref="H264:R264"/>
    <mergeCell ref="S264:U264"/>
    <mergeCell ref="W264:X264"/>
    <mergeCell ref="Y264:Z264"/>
    <mergeCell ref="AA264:AC264"/>
    <mergeCell ref="AD264:AE264"/>
    <mergeCell ref="AF264:AH264"/>
    <mergeCell ref="F263:R263"/>
    <mergeCell ref="S263:U263"/>
    <mergeCell ref="W263:X263"/>
    <mergeCell ref="Y263:Z263"/>
    <mergeCell ref="AA263:AC263"/>
    <mergeCell ref="AD263:AE263"/>
    <mergeCell ref="AF269:AH269"/>
    <mergeCell ref="I270:R270"/>
    <mergeCell ref="S270:U270"/>
    <mergeCell ref="W270:X270"/>
    <mergeCell ref="Y270:Z270"/>
    <mergeCell ref="AA270:AC270"/>
    <mergeCell ref="AD270:AE270"/>
    <mergeCell ref="AF270:AH270"/>
    <mergeCell ref="H269:R269"/>
    <mergeCell ref="S269:U269"/>
    <mergeCell ref="W269:X269"/>
    <mergeCell ref="Y269:Z269"/>
    <mergeCell ref="AA269:AC269"/>
    <mergeCell ref="AD269:AE269"/>
    <mergeCell ref="AF267:AH267"/>
    <mergeCell ref="H268:R268"/>
    <mergeCell ref="S268:U268"/>
    <mergeCell ref="W268:X268"/>
    <mergeCell ref="Y268:Z268"/>
    <mergeCell ref="AA268:AC268"/>
    <mergeCell ref="AD268:AE268"/>
    <mergeCell ref="AF268:AH268"/>
    <mergeCell ref="J267:R267"/>
    <mergeCell ref="S267:U267"/>
    <mergeCell ref="W267:X267"/>
    <mergeCell ref="Y267:Z267"/>
    <mergeCell ref="AA267:AC267"/>
    <mergeCell ref="AD267:AE267"/>
    <mergeCell ref="AF273:AH273"/>
    <mergeCell ref="J274:R274"/>
    <mergeCell ref="S274:U274"/>
    <mergeCell ref="W274:X274"/>
    <mergeCell ref="Y274:Z274"/>
    <mergeCell ref="AA274:AC274"/>
    <mergeCell ref="AD274:AE274"/>
    <mergeCell ref="AF274:AH274"/>
    <mergeCell ref="I273:R273"/>
    <mergeCell ref="S273:U273"/>
    <mergeCell ref="W273:X273"/>
    <mergeCell ref="Y273:Z273"/>
    <mergeCell ref="AA273:AC273"/>
    <mergeCell ref="AD273:AE273"/>
    <mergeCell ref="AF271:AH271"/>
    <mergeCell ref="H272:R272"/>
    <mergeCell ref="S272:U272"/>
    <mergeCell ref="W272:X272"/>
    <mergeCell ref="Y272:Z272"/>
    <mergeCell ref="AA272:AC272"/>
    <mergeCell ref="AD272:AE272"/>
    <mergeCell ref="AF272:AH272"/>
    <mergeCell ref="J271:R271"/>
    <mergeCell ref="S271:U271"/>
    <mergeCell ref="W271:X271"/>
    <mergeCell ref="Y271:Z271"/>
    <mergeCell ref="AA271:AC271"/>
    <mergeCell ref="AD271:AE271"/>
    <mergeCell ref="AF277:AH277"/>
    <mergeCell ref="J278:R278"/>
    <mergeCell ref="S278:U278"/>
    <mergeCell ref="W278:X278"/>
    <mergeCell ref="Y278:Z278"/>
    <mergeCell ref="AA278:AC278"/>
    <mergeCell ref="AD278:AE278"/>
    <mergeCell ref="AF278:AH278"/>
    <mergeCell ref="I277:R277"/>
    <mergeCell ref="S277:U277"/>
    <mergeCell ref="W277:X277"/>
    <mergeCell ref="Y277:Z277"/>
    <mergeCell ref="AA277:AC277"/>
    <mergeCell ref="AD277:AE277"/>
    <mergeCell ref="AF275:AH275"/>
    <mergeCell ref="H276:R276"/>
    <mergeCell ref="S276:U276"/>
    <mergeCell ref="W276:X276"/>
    <mergeCell ref="Y276:Z276"/>
    <mergeCell ref="AA276:AC276"/>
    <mergeCell ref="AD276:AE276"/>
    <mergeCell ref="AF276:AH276"/>
    <mergeCell ref="H275:R275"/>
    <mergeCell ref="S275:U275"/>
    <mergeCell ref="W275:X275"/>
    <mergeCell ref="Y275:Z275"/>
    <mergeCell ref="AA275:AC275"/>
    <mergeCell ref="AD275:AE275"/>
    <mergeCell ref="AF281:AH281"/>
    <mergeCell ref="I282:R282"/>
    <mergeCell ref="S282:U282"/>
    <mergeCell ref="W282:X282"/>
    <mergeCell ref="Y282:Z282"/>
    <mergeCell ref="AA282:AC282"/>
    <mergeCell ref="AD282:AE282"/>
    <mergeCell ref="AF282:AH282"/>
    <mergeCell ref="H281:R281"/>
    <mergeCell ref="S281:U281"/>
    <mergeCell ref="W281:X281"/>
    <mergeCell ref="Y281:Z281"/>
    <mergeCell ref="AA281:AC281"/>
    <mergeCell ref="AD281:AE281"/>
    <mergeCell ref="AF279:AH279"/>
    <mergeCell ref="H280:R280"/>
    <mergeCell ref="S280:U280"/>
    <mergeCell ref="W280:X280"/>
    <mergeCell ref="Y280:Z280"/>
    <mergeCell ref="AA280:AC280"/>
    <mergeCell ref="AD280:AE280"/>
    <mergeCell ref="AF280:AH280"/>
    <mergeCell ref="F279:R279"/>
    <mergeCell ref="S279:U279"/>
    <mergeCell ref="W279:X279"/>
    <mergeCell ref="Y279:Z279"/>
    <mergeCell ref="AA279:AC279"/>
    <mergeCell ref="AD279:AE279"/>
    <mergeCell ref="AF285:AH285"/>
    <mergeCell ref="I286:R286"/>
    <mergeCell ref="S286:U286"/>
    <mergeCell ref="W286:X286"/>
    <mergeCell ref="Y286:Z286"/>
    <mergeCell ref="AA286:AC286"/>
    <mergeCell ref="AD286:AE286"/>
    <mergeCell ref="AF286:AH286"/>
    <mergeCell ref="H285:R285"/>
    <mergeCell ref="S285:U285"/>
    <mergeCell ref="W285:X285"/>
    <mergeCell ref="Y285:Z285"/>
    <mergeCell ref="AA285:AC285"/>
    <mergeCell ref="AD285:AE285"/>
    <mergeCell ref="AF283:AH283"/>
    <mergeCell ref="F284:R284"/>
    <mergeCell ref="S284:U284"/>
    <mergeCell ref="W284:X284"/>
    <mergeCell ref="Y284:Z284"/>
    <mergeCell ref="AA284:AC284"/>
    <mergeCell ref="AD284:AE284"/>
    <mergeCell ref="AF284:AH284"/>
    <mergeCell ref="J283:R283"/>
    <mergeCell ref="S283:U283"/>
    <mergeCell ref="W283:X283"/>
    <mergeCell ref="Y283:Z283"/>
    <mergeCell ref="AA283:AC283"/>
    <mergeCell ref="AD283:AE283"/>
    <mergeCell ref="AF289:AH289"/>
    <mergeCell ref="C290:R290"/>
    <mergeCell ref="S290:U290"/>
    <mergeCell ref="W290:X290"/>
    <mergeCell ref="Y290:Z290"/>
    <mergeCell ref="AA290:AC290"/>
    <mergeCell ref="AD290:AE290"/>
    <mergeCell ref="AF290:AH290"/>
    <mergeCell ref="J289:R289"/>
    <mergeCell ref="S289:U289"/>
    <mergeCell ref="W289:X289"/>
    <mergeCell ref="Y289:Z289"/>
    <mergeCell ref="AA289:AC289"/>
    <mergeCell ref="AD289:AE289"/>
    <mergeCell ref="AF287:AH287"/>
    <mergeCell ref="I288:R288"/>
    <mergeCell ref="S288:U288"/>
    <mergeCell ref="W288:X288"/>
    <mergeCell ref="Y288:Z288"/>
    <mergeCell ref="AA288:AC288"/>
    <mergeCell ref="AD288:AE288"/>
    <mergeCell ref="AF288:AH288"/>
    <mergeCell ref="J287:R287"/>
    <mergeCell ref="S287:U287"/>
    <mergeCell ref="W287:X287"/>
    <mergeCell ref="Y287:Z287"/>
    <mergeCell ref="AA287:AC287"/>
    <mergeCell ref="AD287:AE287"/>
    <mergeCell ref="AF293:AH293"/>
    <mergeCell ref="H294:R294"/>
    <mergeCell ref="S294:U294"/>
    <mergeCell ref="W294:X294"/>
    <mergeCell ref="Y294:Z294"/>
    <mergeCell ref="AA294:AC294"/>
    <mergeCell ref="AD294:AE294"/>
    <mergeCell ref="AF294:AH294"/>
    <mergeCell ref="F293:R293"/>
    <mergeCell ref="S293:U293"/>
    <mergeCell ref="W293:X293"/>
    <mergeCell ref="Y293:Z293"/>
    <mergeCell ref="AA293:AC293"/>
    <mergeCell ref="AD293:AE293"/>
    <mergeCell ref="AF291:AH291"/>
    <mergeCell ref="F292:R292"/>
    <mergeCell ref="S292:U292"/>
    <mergeCell ref="W292:X292"/>
    <mergeCell ref="Y292:Z292"/>
    <mergeCell ref="AA292:AC292"/>
    <mergeCell ref="AD292:AE292"/>
    <mergeCell ref="AF292:AH292"/>
    <mergeCell ref="D291:R291"/>
    <mergeCell ref="S291:U291"/>
    <mergeCell ref="W291:X291"/>
    <mergeCell ref="Y291:Z291"/>
    <mergeCell ref="AA291:AC291"/>
    <mergeCell ref="AD291:AE291"/>
    <mergeCell ref="AF297:AH297"/>
    <mergeCell ref="F298:R298"/>
    <mergeCell ref="S298:U298"/>
    <mergeCell ref="W298:X298"/>
    <mergeCell ref="Y298:Z298"/>
    <mergeCell ref="AA298:AC298"/>
    <mergeCell ref="AD298:AE298"/>
    <mergeCell ref="AF298:AH298"/>
    <mergeCell ref="J297:R297"/>
    <mergeCell ref="S297:U297"/>
    <mergeCell ref="W297:X297"/>
    <mergeCell ref="Y297:Z297"/>
    <mergeCell ref="AA297:AC297"/>
    <mergeCell ref="AD297:AE297"/>
    <mergeCell ref="AF295:AH295"/>
    <mergeCell ref="I296:R296"/>
    <mergeCell ref="S296:U296"/>
    <mergeCell ref="W296:X296"/>
    <mergeCell ref="Y296:Z296"/>
    <mergeCell ref="AA296:AC296"/>
    <mergeCell ref="AD296:AE296"/>
    <mergeCell ref="AF296:AH296"/>
    <mergeCell ref="H295:R295"/>
    <mergeCell ref="S295:U295"/>
    <mergeCell ref="W295:X295"/>
    <mergeCell ref="Y295:Z295"/>
    <mergeCell ref="AA295:AC295"/>
    <mergeCell ref="AD295:AE295"/>
    <mergeCell ref="AF301:AH301"/>
    <mergeCell ref="J302:R302"/>
    <mergeCell ref="S302:U302"/>
    <mergeCell ref="W302:X302"/>
    <mergeCell ref="Y302:Z302"/>
    <mergeCell ref="AA302:AC302"/>
    <mergeCell ref="AD302:AE302"/>
    <mergeCell ref="AF302:AH302"/>
    <mergeCell ref="I301:R301"/>
    <mergeCell ref="S301:U301"/>
    <mergeCell ref="W301:X301"/>
    <mergeCell ref="Y301:Z301"/>
    <mergeCell ref="AA301:AC301"/>
    <mergeCell ref="AD301:AE301"/>
    <mergeCell ref="AF299:AH299"/>
    <mergeCell ref="H300:R300"/>
    <mergeCell ref="S300:U300"/>
    <mergeCell ref="W300:X300"/>
    <mergeCell ref="Y300:Z300"/>
    <mergeCell ref="AA300:AC300"/>
    <mergeCell ref="AD300:AE300"/>
    <mergeCell ref="AF300:AH300"/>
    <mergeCell ref="H299:R299"/>
    <mergeCell ref="S299:U299"/>
    <mergeCell ref="W299:X299"/>
    <mergeCell ref="Y299:Z299"/>
    <mergeCell ref="AA299:AC299"/>
    <mergeCell ref="AD299:AE299"/>
    <mergeCell ref="AF305:AH305"/>
    <mergeCell ref="I306:R306"/>
    <mergeCell ref="S306:U306"/>
    <mergeCell ref="W306:X306"/>
    <mergeCell ref="Y306:Z306"/>
    <mergeCell ref="AA306:AC306"/>
    <mergeCell ref="AD306:AE306"/>
    <mergeCell ref="AF306:AH306"/>
    <mergeCell ref="H305:R305"/>
    <mergeCell ref="S305:U305"/>
    <mergeCell ref="W305:X305"/>
    <mergeCell ref="Y305:Z305"/>
    <mergeCell ref="AA305:AC305"/>
    <mergeCell ref="AD305:AE305"/>
    <mergeCell ref="AF303:AH303"/>
    <mergeCell ref="H304:R304"/>
    <mergeCell ref="S304:U304"/>
    <mergeCell ref="W304:X304"/>
    <mergeCell ref="Y304:Z304"/>
    <mergeCell ref="AA304:AC304"/>
    <mergeCell ref="AD304:AE304"/>
    <mergeCell ref="AF304:AH304"/>
    <mergeCell ref="F303:R303"/>
    <mergeCell ref="S303:U303"/>
    <mergeCell ref="W303:X303"/>
    <mergeCell ref="Y303:Z303"/>
    <mergeCell ref="AA303:AC303"/>
    <mergeCell ref="AD303:AE303"/>
    <mergeCell ref="AF309:AH309"/>
    <mergeCell ref="F310:R310"/>
    <mergeCell ref="S310:U310"/>
    <mergeCell ref="W310:X310"/>
    <mergeCell ref="Y310:Z310"/>
    <mergeCell ref="AA310:AC310"/>
    <mergeCell ref="AD310:AE310"/>
    <mergeCell ref="AF310:AH310"/>
    <mergeCell ref="F309:R309"/>
    <mergeCell ref="S309:U309"/>
    <mergeCell ref="W309:X309"/>
    <mergeCell ref="Y309:Z309"/>
    <mergeCell ref="AA309:AC309"/>
    <mergeCell ref="AD309:AE309"/>
    <mergeCell ref="AF307:AH307"/>
    <mergeCell ref="D308:R308"/>
    <mergeCell ref="S308:U308"/>
    <mergeCell ref="W308:X308"/>
    <mergeCell ref="Y308:Z308"/>
    <mergeCell ref="AA308:AC308"/>
    <mergeCell ref="AD308:AE308"/>
    <mergeCell ref="AF308:AH308"/>
    <mergeCell ref="J307:R307"/>
    <mergeCell ref="S307:U307"/>
    <mergeCell ref="W307:X307"/>
    <mergeCell ref="Y307:Z307"/>
    <mergeCell ref="AA307:AC307"/>
    <mergeCell ref="AD307:AE307"/>
    <mergeCell ref="AF313:AH313"/>
    <mergeCell ref="J314:R314"/>
    <mergeCell ref="S314:U314"/>
    <mergeCell ref="W314:X314"/>
    <mergeCell ref="Y314:Z314"/>
    <mergeCell ref="AA314:AC314"/>
    <mergeCell ref="AD314:AE314"/>
    <mergeCell ref="AF314:AH314"/>
    <mergeCell ref="I313:R313"/>
    <mergeCell ref="S313:U313"/>
    <mergeCell ref="W313:X313"/>
    <mergeCell ref="Y313:Z313"/>
    <mergeCell ref="AA313:AC313"/>
    <mergeCell ref="AD313:AE313"/>
    <mergeCell ref="AF311:AH311"/>
    <mergeCell ref="H312:R312"/>
    <mergeCell ref="S312:U312"/>
    <mergeCell ref="W312:X312"/>
    <mergeCell ref="Y312:Z312"/>
    <mergeCell ref="AA312:AC312"/>
    <mergeCell ref="AD312:AE312"/>
    <mergeCell ref="AF312:AH312"/>
    <mergeCell ref="H311:R311"/>
    <mergeCell ref="S311:U311"/>
    <mergeCell ref="W311:X311"/>
    <mergeCell ref="Y311:Z311"/>
    <mergeCell ref="AA311:AC311"/>
    <mergeCell ref="AD311:AE311"/>
    <mergeCell ref="AF317:AH317"/>
    <mergeCell ref="H318:R318"/>
    <mergeCell ref="S318:U318"/>
    <mergeCell ref="W318:X318"/>
    <mergeCell ref="Y318:Z318"/>
    <mergeCell ref="AA318:AC318"/>
    <mergeCell ref="AD318:AE318"/>
    <mergeCell ref="AF318:AH318"/>
    <mergeCell ref="H317:R317"/>
    <mergeCell ref="S317:U317"/>
    <mergeCell ref="W317:X317"/>
    <mergeCell ref="Y317:Z317"/>
    <mergeCell ref="AA317:AC317"/>
    <mergeCell ref="AD317:AE317"/>
    <mergeCell ref="AF315:AH315"/>
    <mergeCell ref="F316:R316"/>
    <mergeCell ref="S316:U316"/>
    <mergeCell ref="W316:X316"/>
    <mergeCell ref="Y316:Z316"/>
    <mergeCell ref="AA316:AC316"/>
    <mergeCell ref="AD316:AE316"/>
    <mergeCell ref="AF316:AH316"/>
    <mergeCell ref="F315:R315"/>
    <mergeCell ref="S315:U315"/>
    <mergeCell ref="W315:X315"/>
    <mergeCell ref="Y315:Z315"/>
    <mergeCell ref="AA315:AC315"/>
    <mergeCell ref="AD315:AE315"/>
    <mergeCell ref="AF321:AH321"/>
    <mergeCell ref="F322:R322"/>
    <mergeCell ref="S322:U322"/>
    <mergeCell ref="W322:X322"/>
    <mergeCell ref="Y322:Z322"/>
    <mergeCell ref="AA322:AC322"/>
    <mergeCell ref="AD322:AE322"/>
    <mergeCell ref="AF322:AH322"/>
    <mergeCell ref="D321:R321"/>
    <mergeCell ref="S321:U321"/>
    <mergeCell ref="W321:X321"/>
    <mergeCell ref="Y321:Z321"/>
    <mergeCell ref="AA321:AC321"/>
    <mergeCell ref="AD321:AE321"/>
    <mergeCell ref="AF319:AH319"/>
    <mergeCell ref="J320:R320"/>
    <mergeCell ref="S320:U320"/>
    <mergeCell ref="W320:X320"/>
    <mergeCell ref="Y320:Z320"/>
    <mergeCell ref="AA320:AC320"/>
    <mergeCell ref="AD320:AE320"/>
    <mergeCell ref="AF320:AH320"/>
    <mergeCell ref="I319:R319"/>
    <mergeCell ref="S319:U319"/>
    <mergeCell ref="W319:X319"/>
    <mergeCell ref="Y319:Z319"/>
    <mergeCell ref="AA319:AC319"/>
    <mergeCell ref="AD319:AE319"/>
    <mergeCell ref="AF325:AH325"/>
    <mergeCell ref="I326:R326"/>
    <mergeCell ref="S326:U326"/>
    <mergeCell ref="W326:X326"/>
    <mergeCell ref="Y326:Z326"/>
    <mergeCell ref="AA326:AC326"/>
    <mergeCell ref="AD326:AE326"/>
    <mergeCell ref="AF326:AH326"/>
    <mergeCell ref="H325:R325"/>
    <mergeCell ref="S325:U325"/>
    <mergeCell ref="W325:X325"/>
    <mergeCell ref="Y325:Z325"/>
    <mergeCell ref="AA325:AC325"/>
    <mergeCell ref="AD325:AE325"/>
    <mergeCell ref="AF323:AH323"/>
    <mergeCell ref="H324:R324"/>
    <mergeCell ref="S324:U324"/>
    <mergeCell ref="W324:X324"/>
    <mergeCell ref="Y324:Z324"/>
    <mergeCell ref="AA324:AC324"/>
    <mergeCell ref="AD324:AE324"/>
    <mergeCell ref="AF324:AH324"/>
    <mergeCell ref="F323:R323"/>
    <mergeCell ref="S323:U323"/>
    <mergeCell ref="W323:X323"/>
    <mergeCell ref="Y323:Z323"/>
    <mergeCell ref="AA323:AC323"/>
    <mergeCell ref="AD323:AE323"/>
    <mergeCell ref="AF329:AH329"/>
    <mergeCell ref="J330:R330"/>
    <mergeCell ref="S330:U330"/>
    <mergeCell ref="W330:X330"/>
    <mergeCell ref="Y330:Z330"/>
    <mergeCell ref="AA330:AC330"/>
    <mergeCell ref="AD330:AE330"/>
    <mergeCell ref="AF330:AH330"/>
    <mergeCell ref="I329:R329"/>
    <mergeCell ref="S329:U329"/>
    <mergeCell ref="W329:X329"/>
    <mergeCell ref="Y329:Z329"/>
    <mergeCell ref="AA329:AC329"/>
    <mergeCell ref="AD329:AE329"/>
    <mergeCell ref="AF327:AH327"/>
    <mergeCell ref="H328:R328"/>
    <mergeCell ref="S328:U328"/>
    <mergeCell ref="W328:X328"/>
    <mergeCell ref="Y328:Z328"/>
    <mergeCell ref="AA328:AC328"/>
    <mergeCell ref="AD328:AE328"/>
    <mergeCell ref="AF328:AH328"/>
    <mergeCell ref="J327:R327"/>
    <mergeCell ref="S327:U327"/>
    <mergeCell ref="W327:X327"/>
    <mergeCell ref="Y327:Z327"/>
    <mergeCell ref="AA327:AC327"/>
    <mergeCell ref="AD327:AE327"/>
    <mergeCell ref="AF333:AH333"/>
    <mergeCell ref="H334:R334"/>
    <mergeCell ref="S334:U334"/>
    <mergeCell ref="W334:X334"/>
    <mergeCell ref="Y334:Z334"/>
    <mergeCell ref="AA334:AC334"/>
    <mergeCell ref="AD334:AE334"/>
    <mergeCell ref="AF334:AH334"/>
    <mergeCell ref="J333:R333"/>
    <mergeCell ref="S333:U333"/>
    <mergeCell ref="W333:X333"/>
    <mergeCell ref="Y333:Z333"/>
    <mergeCell ref="AA333:AC333"/>
    <mergeCell ref="AD333:AE333"/>
    <mergeCell ref="AF331:AH331"/>
    <mergeCell ref="I332:R332"/>
    <mergeCell ref="S332:U332"/>
    <mergeCell ref="W332:X332"/>
    <mergeCell ref="Y332:Z332"/>
    <mergeCell ref="AA332:AC332"/>
    <mergeCell ref="AD332:AE332"/>
    <mergeCell ref="AF332:AH332"/>
    <mergeCell ref="H331:R331"/>
    <mergeCell ref="S331:U331"/>
    <mergeCell ref="W331:X331"/>
    <mergeCell ref="Y331:Z331"/>
    <mergeCell ref="AA331:AC331"/>
    <mergeCell ref="AD331:AE331"/>
    <mergeCell ref="AF337:AH337"/>
    <mergeCell ref="I338:R338"/>
    <mergeCell ref="S338:U338"/>
    <mergeCell ref="W338:X338"/>
    <mergeCell ref="Y338:Z338"/>
    <mergeCell ref="AA338:AC338"/>
    <mergeCell ref="AD338:AE338"/>
    <mergeCell ref="AF338:AH338"/>
    <mergeCell ref="H337:R337"/>
    <mergeCell ref="S337:U337"/>
    <mergeCell ref="W337:X337"/>
    <mergeCell ref="Y337:Z337"/>
    <mergeCell ref="AA337:AC337"/>
    <mergeCell ref="AD337:AE337"/>
    <mergeCell ref="AF335:AH335"/>
    <mergeCell ref="J336:R336"/>
    <mergeCell ref="S336:U336"/>
    <mergeCell ref="W336:X336"/>
    <mergeCell ref="Y336:Z336"/>
    <mergeCell ref="AA336:AC336"/>
    <mergeCell ref="AD336:AE336"/>
    <mergeCell ref="AF336:AH336"/>
    <mergeCell ref="I335:R335"/>
    <mergeCell ref="S335:U335"/>
    <mergeCell ref="W335:X335"/>
    <mergeCell ref="Y335:Z335"/>
    <mergeCell ref="AA335:AC335"/>
    <mergeCell ref="AD335:AE335"/>
    <mergeCell ref="AF341:AH341"/>
    <mergeCell ref="H342:R342"/>
    <mergeCell ref="S342:U342"/>
    <mergeCell ref="W342:X342"/>
    <mergeCell ref="Y342:Z342"/>
    <mergeCell ref="AA342:AC342"/>
    <mergeCell ref="AD342:AE342"/>
    <mergeCell ref="AF342:AH342"/>
    <mergeCell ref="F341:R341"/>
    <mergeCell ref="S341:U341"/>
    <mergeCell ref="W341:X341"/>
    <mergeCell ref="Y341:Z341"/>
    <mergeCell ref="AA341:AC341"/>
    <mergeCell ref="AD341:AE341"/>
    <mergeCell ref="AF339:AH339"/>
    <mergeCell ref="F340:R340"/>
    <mergeCell ref="S340:U340"/>
    <mergeCell ref="W340:X340"/>
    <mergeCell ref="Y340:Z340"/>
    <mergeCell ref="AA340:AC340"/>
    <mergeCell ref="AD340:AE340"/>
    <mergeCell ref="AF340:AH340"/>
    <mergeCell ref="J339:R339"/>
    <mergeCell ref="S339:U339"/>
    <mergeCell ref="W339:X339"/>
    <mergeCell ref="Y339:Z339"/>
    <mergeCell ref="AA339:AC339"/>
    <mergeCell ref="AD339:AE339"/>
    <mergeCell ref="AF345:AH345"/>
    <mergeCell ref="H346:R346"/>
    <mergeCell ref="S346:U346"/>
    <mergeCell ref="W346:X346"/>
    <mergeCell ref="Y346:Z346"/>
    <mergeCell ref="AA346:AC346"/>
    <mergeCell ref="AD346:AE346"/>
    <mergeCell ref="AF346:AH346"/>
    <mergeCell ref="J345:R345"/>
    <mergeCell ref="S345:U345"/>
    <mergeCell ref="W345:X345"/>
    <mergeCell ref="Y345:Z345"/>
    <mergeCell ref="AA345:AC345"/>
    <mergeCell ref="AD345:AE345"/>
    <mergeCell ref="AF343:AH343"/>
    <mergeCell ref="I344:R344"/>
    <mergeCell ref="S344:U344"/>
    <mergeCell ref="W344:X344"/>
    <mergeCell ref="Y344:Z344"/>
    <mergeCell ref="AA344:AC344"/>
    <mergeCell ref="AD344:AE344"/>
    <mergeCell ref="AF344:AH344"/>
    <mergeCell ref="H343:R343"/>
    <mergeCell ref="S343:U343"/>
    <mergeCell ref="W343:X343"/>
    <mergeCell ref="Y343:Z343"/>
    <mergeCell ref="AA343:AC343"/>
    <mergeCell ref="AD343:AE343"/>
    <mergeCell ref="AF349:AH349"/>
    <mergeCell ref="I350:R350"/>
    <mergeCell ref="S350:U350"/>
    <mergeCell ref="W350:X350"/>
    <mergeCell ref="Y350:Z350"/>
    <mergeCell ref="AA350:AC350"/>
    <mergeCell ref="AD350:AE350"/>
    <mergeCell ref="AF350:AH350"/>
    <mergeCell ref="H349:R349"/>
    <mergeCell ref="S349:U349"/>
    <mergeCell ref="W349:X349"/>
    <mergeCell ref="Y349:Z349"/>
    <mergeCell ref="AA349:AC349"/>
    <mergeCell ref="AD349:AE349"/>
    <mergeCell ref="AF347:AH347"/>
    <mergeCell ref="J348:R348"/>
    <mergeCell ref="S348:U348"/>
    <mergeCell ref="W348:X348"/>
    <mergeCell ref="Y348:Z348"/>
    <mergeCell ref="AA348:AC348"/>
    <mergeCell ref="AD348:AE348"/>
    <mergeCell ref="AF348:AH348"/>
    <mergeCell ref="I347:R347"/>
    <mergeCell ref="S347:U347"/>
    <mergeCell ref="W347:X347"/>
    <mergeCell ref="Y347:Z347"/>
    <mergeCell ref="AA347:AC347"/>
    <mergeCell ref="AD347:AE347"/>
    <mergeCell ref="AF353:AH353"/>
    <mergeCell ref="I354:R354"/>
    <mergeCell ref="S354:U354"/>
    <mergeCell ref="W354:X354"/>
    <mergeCell ref="Y354:Z354"/>
    <mergeCell ref="AA354:AC354"/>
    <mergeCell ref="AD354:AE354"/>
    <mergeCell ref="AF354:AH354"/>
    <mergeCell ref="H353:R353"/>
    <mergeCell ref="S353:U353"/>
    <mergeCell ref="W353:X353"/>
    <mergeCell ref="Y353:Z353"/>
    <mergeCell ref="AA353:AC353"/>
    <mergeCell ref="AD353:AE353"/>
    <mergeCell ref="AF351:AH351"/>
    <mergeCell ref="H352:R352"/>
    <mergeCell ref="S352:U352"/>
    <mergeCell ref="W352:X352"/>
    <mergeCell ref="Y352:Z352"/>
    <mergeCell ref="AA352:AC352"/>
    <mergeCell ref="AD352:AE352"/>
    <mergeCell ref="AF352:AH352"/>
    <mergeCell ref="J351:R351"/>
    <mergeCell ref="S351:U351"/>
    <mergeCell ref="W351:X351"/>
    <mergeCell ref="Y351:Z351"/>
    <mergeCell ref="AA351:AC351"/>
    <mergeCell ref="AD351:AE351"/>
    <mergeCell ref="AF357:AH357"/>
    <mergeCell ref="H358:R358"/>
    <mergeCell ref="S358:U358"/>
    <mergeCell ref="W358:X358"/>
    <mergeCell ref="Y358:Z358"/>
    <mergeCell ref="AA358:AC358"/>
    <mergeCell ref="AD358:AE358"/>
    <mergeCell ref="AF358:AH358"/>
    <mergeCell ref="H357:R357"/>
    <mergeCell ref="S357:U357"/>
    <mergeCell ref="W357:X357"/>
    <mergeCell ref="Y357:Z357"/>
    <mergeCell ref="AA357:AC357"/>
    <mergeCell ref="AD357:AE357"/>
    <mergeCell ref="AF355:AH355"/>
    <mergeCell ref="F356:R356"/>
    <mergeCell ref="S356:U356"/>
    <mergeCell ref="W356:X356"/>
    <mergeCell ref="Y356:Z356"/>
    <mergeCell ref="AA356:AC356"/>
    <mergeCell ref="AD356:AE356"/>
    <mergeCell ref="AF356:AH356"/>
    <mergeCell ref="J355:R355"/>
    <mergeCell ref="S355:U355"/>
    <mergeCell ref="W355:X355"/>
    <mergeCell ref="Y355:Z355"/>
    <mergeCell ref="AA355:AC355"/>
    <mergeCell ref="AD355:AE355"/>
    <mergeCell ref="AF361:AH361"/>
    <mergeCell ref="F362:R362"/>
    <mergeCell ref="S362:U362"/>
    <mergeCell ref="W362:X362"/>
    <mergeCell ref="Y362:Z362"/>
    <mergeCell ref="AA362:AC362"/>
    <mergeCell ref="AD362:AE362"/>
    <mergeCell ref="AF362:AH362"/>
    <mergeCell ref="D361:R361"/>
    <mergeCell ref="S361:U361"/>
    <mergeCell ref="W361:X361"/>
    <mergeCell ref="Y361:Z361"/>
    <mergeCell ref="AA361:AC361"/>
    <mergeCell ref="AD361:AE361"/>
    <mergeCell ref="AF359:AH359"/>
    <mergeCell ref="J360:R360"/>
    <mergeCell ref="S360:U360"/>
    <mergeCell ref="W360:X360"/>
    <mergeCell ref="Y360:Z360"/>
    <mergeCell ref="AA360:AC360"/>
    <mergeCell ref="AD360:AE360"/>
    <mergeCell ref="AF360:AH360"/>
    <mergeCell ref="I359:R359"/>
    <mergeCell ref="S359:U359"/>
    <mergeCell ref="W359:X359"/>
    <mergeCell ref="Y359:Z359"/>
    <mergeCell ref="AA359:AC359"/>
    <mergeCell ref="AD359:AE359"/>
    <mergeCell ref="AF365:AH365"/>
    <mergeCell ref="I366:R366"/>
    <mergeCell ref="S366:U366"/>
    <mergeCell ref="W366:X366"/>
    <mergeCell ref="Y366:Z366"/>
    <mergeCell ref="AA366:AC366"/>
    <mergeCell ref="AD366:AE366"/>
    <mergeCell ref="AF366:AH366"/>
    <mergeCell ref="H365:R365"/>
    <mergeCell ref="S365:U365"/>
    <mergeCell ref="W365:X365"/>
    <mergeCell ref="Y365:Z365"/>
    <mergeCell ref="AA365:AC365"/>
    <mergeCell ref="AD365:AE365"/>
    <mergeCell ref="AF363:AH363"/>
    <mergeCell ref="H364:R364"/>
    <mergeCell ref="S364:U364"/>
    <mergeCell ref="W364:X364"/>
    <mergeCell ref="Y364:Z364"/>
    <mergeCell ref="AA364:AC364"/>
    <mergeCell ref="AD364:AE364"/>
    <mergeCell ref="AF364:AH364"/>
    <mergeCell ref="F363:R363"/>
    <mergeCell ref="S363:U363"/>
    <mergeCell ref="W363:X363"/>
    <mergeCell ref="Y363:Z363"/>
    <mergeCell ref="AA363:AC363"/>
    <mergeCell ref="AD363:AE363"/>
    <mergeCell ref="AF369:AH369"/>
    <mergeCell ref="I370:R370"/>
    <mergeCell ref="S370:U370"/>
    <mergeCell ref="W370:X370"/>
    <mergeCell ref="Y370:Z370"/>
    <mergeCell ref="AA370:AC370"/>
    <mergeCell ref="AD370:AE370"/>
    <mergeCell ref="AF370:AH370"/>
    <mergeCell ref="H369:R369"/>
    <mergeCell ref="S369:U369"/>
    <mergeCell ref="W369:X369"/>
    <mergeCell ref="Y369:Z369"/>
    <mergeCell ref="AA369:AC369"/>
    <mergeCell ref="AD369:AE369"/>
    <mergeCell ref="AF367:AH367"/>
    <mergeCell ref="H368:R368"/>
    <mergeCell ref="S368:U368"/>
    <mergeCell ref="W368:X368"/>
    <mergeCell ref="Y368:Z368"/>
    <mergeCell ref="AA368:AC368"/>
    <mergeCell ref="AD368:AE368"/>
    <mergeCell ref="AF368:AH368"/>
    <mergeCell ref="J367:R367"/>
    <mergeCell ref="S367:U367"/>
    <mergeCell ref="W367:X367"/>
    <mergeCell ref="Y367:Z367"/>
    <mergeCell ref="AA367:AC367"/>
    <mergeCell ref="AD367:AE367"/>
    <mergeCell ref="AF373:AH373"/>
    <mergeCell ref="I374:R374"/>
    <mergeCell ref="S374:U374"/>
    <mergeCell ref="W374:X374"/>
    <mergeCell ref="Y374:Z374"/>
    <mergeCell ref="AA374:AC374"/>
    <mergeCell ref="AD374:AE374"/>
    <mergeCell ref="AF374:AH374"/>
    <mergeCell ref="H373:R373"/>
    <mergeCell ref="S373:U373"/>
    <mergeCell ref="W373:X373"/>
    <mergeCell ref="Y373:Z373"/>
    <mergeCell ref="AA373:AC373"/>
    <mergeCell ref="AD373:AE373"/>
    <mergeCell ref="AF371:AH371"/>
    <mergeCell ref="H372:R372"/>
    <mergeCell ref="S372:U372"/>
    <mergeCell ref="W372:X372"/>
    <mergeCell ref="Y372:Z372"/>
    <mergeCell ref="AA372:AC372"/>
    <mergeCell ref="AD372:AE372"/>
    <mergeCell ref="AF372:AH372"/>
    <mergeCell ref="J371:R371"/>
    <mergeCell ref="S371:U371"/>
    <mergeCell ref="W371:X371"/>
    <mergeCell ref="Y371:Z371"/>
    <mergeCell ref="AA371:AC371"/>
    <mergeCell ref="AD371:AE371"/>
    <mergeCell ref="AF377:AH377"/>
    <mergeCell ref="F378:R378"/>
    <mergeCell ref="S378:U378"/>
    <mergeCell ref="W378:X378"/>
    <mergeCell ref="Y378:Z378"/>
    <mergeCell ref="AA378:AC378"/>
    <mergeCell ref="AD378:AE378"/>
    <mergeCell ref="AF378:AH378"/>
    <mergeCell ref="F377:R377"/>
    <mergeCell ref="S377:U377"/>
    <mergeCell ref="W377:X377"/>
    <mergeCell ref="Y377:Z377"/>
    <mergeCell ref="AA377:AC377"/>
    <mergeCell ref="AD377:AE377"/>
    <mergeCell ref="AF375:AH375"/>
    <mergeCell ref="D376:R376"/>
    <mergeCell ref="S376:U376"/>
    <mergeCell ref="W376:X376"/>
    <mergeCell ref="Y376:Z376"/>
    <mergeCell ref="AA376:AC376"/>
    <mergeCell ref="AD376:AE376"/>
    <mergeCell ref="AF376:AH376"/>
    <mergeCell ref="J375:R375"/>
    <mergeCell ref="S375:U375"/>
    <mergeCell ref="W375:X375"/>
    <mergeCell ref="Y375:Z375"/>
    <mergeCell ref="AA375:AC375"/>
    <mergeCell ref="AD375:AE375"/>
    <mergeCell ref="AF381:AH381"/>
    <mergeCell ref="J382:R382"/>
    <mergeCell ref="S382:U382"/>
    <mergeCell ref="W382:X382"/>
    <mergeCell ref="Y382:Z382"/>
    <mergeCell ref="AA382:AC382"/>
    <mergeCell ref="AD382:AE382"/>
    <mergeCell ref="AF382:AH382"/>
    <mergeCell ref="I381:R381"/>
    <mergeCell ref="S381:U381"/>
    <mergeCell ref="W381:X381"/>
    <mergeCell ref="Y381:Z381"/>
    <mergeCell ref="AA381:AC381"/>
    <mergeCell ref="AD381:AE381"/>
    <mergeCell ref="AF379:AH379"/>
    <mergeCell ref="H380:R380"/>
    <mergeCell ref="S380:U380"/>
    <mergeCell ref="W380:X380"/>
    <mergeCell ref="Y380:Z380"/>
    <mergeCell ref="AA380:AC380"/>
    <mergeCell ref="AD380:AE380"/>
    <mergeCell ref="AF380:AH380"/>
    <mergeCell ref="H379:R379"/>
    <mergeCell ref="S379:U379"/>
    <mergeCell ref="W379:X379"/>
    <mergeCell ref="Y379:Z379"/>
    <mergeCell ref="AA379:AC379"/>
    <mergeCell ref="AD379:AE379"/>
    <mergeCell ref="AF385:AH385"/>
    <mergeCell ref="F386:R386"/>
    <mergeCell ref="S386:U386"/>
    <mergeCell ref="W386:X386"/>
    <mergeCell ref="Y386:Z386"/>
    <mergeCell ref="AA386:AC386"/>
    <mergeCell ref="AD386:AE386"/>
    <mergeCell ref="AF386:AH386"/>
    <mergeCell ref="F385:R385"/>
    <mergeCell ref="S385:U385"/>
    <mergeCell ref="W385:X385"/>
    <mergeCell ref="Y385:Z385"/>
    <mergeCell ref="AA385:AC385"/>
    <mergeCell ref="AD385:AE385"/>
    <mergeCell ref="AF383:AH383"/>
    <mergeCell ref="D384:R384"/>
    <mergeCell ref="S384:U384"/>
    <mergeCell ref="W384:X384"/>
    <mergeCell ref="Y384:Z384"/>
    <mergeCell ref="AA384:AC384"/>
    <mergeCell ref="AD384:AE384"/>
    <mergeCell ref="AF384:AH384"/>
    <mergeCell ref="C383:R383"/>
    <mergeCell ref="S383:U383"/>
    <mergeCell ref="W383:X383"/>
    <mergeCell ref="Y383:Z383"/>
    <mergeCell ref="AA383:AC383"/>
    <mergeCell ref="AD383:AE383"/>
    <mergeCell ref="AF389:AH389"/>
    <mergeCell ref="J390:R390"/>
    <mergeCell ref="S390:U390"/>
    <mergeCell ref="W390:X390"/>
    <mergeCell ref="Y390:Z390"/>
    <mergeCell ref="AA390:AC390"/>
    <mergeCell ref="AD390:AE390"/>
    <mergeCell ref="AF390:AH390"/>
    <mergeCell ref="I389:R389"/>
    <mergeCell ref="S389:U389"/>
    <mergeCell ref="W389:X389"/>
    <mergeCell ref="Y389:Z389"/>
    <mergeCell ref="AA389:AC389"/>
    <mergeCell ref="AD389:AE389"/>
    <mergeCell ref="AF387:AH387"/>
    <mergeCell ref="H388:R388"/>
    <mergeCell ref="S388:U388"/>
    <mergeCell ref="W388:X388"/>
    <mergeCell ref="Y388:Z388"/>
    <mergeCell ref="AA388:AC388"/>
    <mergeCell ref="AD388:AE388"/>
    <mergeCell ref="AF388:AH388"/>
    <mergeCell ref="H387:R387"/>
    <mergeCell ref="S387:U387"/>
    <mergeCell ref="W387:X387"/>
    <mergeCell ref="Y387:Z387"/>
    <mergeCell ref="AA387:AC387"/>
    <mergeCell ref="AD387:AE387"/>
    <mergeCell ref="AF393:AH393"/>
    <mergeCell ref="H394:R394"/>
    <mergeCell ref="S394:U394"/>
    <mergeCell ref="W394:X394"/>
    <mergeCell ref="Y394:Z394"/>
    <mergeCell ref="AA394:AC394"/>
    <mergeCell ref="AD394:AE394"/>
    <mergeCell ref="AF394:AH394"/>
    <mergeCell ref="H393:R393"/>
    <mergeCell ref="S393:U393"/>
    <mergeCell ref="W393:X393"/>
    <mergeCell ref="Y393:Z393"/>
    <mergeCell ref="AA393:AC393"/>
    <mergeCell ref="AD393:AE393"/>
    <mergeCell ref="AF391:AH391"/>
    <mergeCell ref="F392:R392"/>
    <mergeCell ref="S392:U392"/>
    <mergeCell ref="W392:X392"/>
    <mergeCell ref="Y392:Z392"/>
    <mergeCell ref="AA392:AC392"/>
    <mergeCell ref="AD392:AE392"/>
    <mergeCell ref="AF392:AH392"/>
    <mergeCell ref="F391:R391"/>
    <mergeCell ref="S391:U391"/>
    <mergeCell ref="W391:X391"/>
    <mergeCell ref="Y391:Z391"/>
    <mergeCell ref="AA391:AC391"/>
    <mergeCell ref="AD391:AE391"/>
    <mergeCell ref="AF397:AH397"/>
    <mergeCell ref="F398:R398"/>
    <mergeCell ref="S398:U398"/>
    <mergeCell ref="W398:X398"/>
    <mergeCell ref="Y398:Z398"/>
    <mergeCell ref="AA398:AC398"/>
    <mergeCell ref="AD398:AE398"/>
    <mergeCell ref="AF398:AH398"/>
    <mergeCell ref="F397:R397"/>
    <mergeCell ref="S397:U397"/>
    <mergeCell ref="W397:X397"/>
    <mergeCell ref="Y397:Z397"/>
    <mergeCell ref="AA397:AC397"/>
    <mergeCell ref="AD397:AE397"/>
    <mergeCell ref="AF395:AH395"/>
    <mergeCell ref="J396:R396"/>
    <mergeCell ref="S396:U396"/>
    <mergeCell ref="W396:X396"/>
    <mergeCell ref="Y396:Z396"/>
    <mergeCell ref="AA396:AC396"/>
    <mergeCell ref="AD396:AE396"/>
    <mergeCell ref="AF396:AH396"/>
    <mergeCell ref="I395:R395"/>
    <mergeCell ref="S395:U395"/>
    <mergeCell ref="W395:X395"/>
    <mergeCell ref="Y395:Z395"/>
    <mergeCell ref="AA395:AC395"/>
    <mergeCell ref="AD395:AE395"/>
    <mergeCell ref="AF401:AH401"/>
    <mergeCell ref="J402:R402"/>
    <mergeCell ref="S402:U402"/>
    <mergeCell ref="W402:X402"/>
    <mergeCell ref="Y402:Z402"/>
    <mergeCell ref="AA402:AC402"/>
    <mergeCell ref="AD402:AE402"/>
    <mergeCell ref="AF402:AH402"/>
    <mergeCell ref="I401:R401"/>
    <mergeCell ref="S401:U401"/>
    <mergeCell ref="W401:X401"/>
    <mergeCell ref="Y401:Z401"/>
    <mergeCell ref="AA401:AC401"/>
    <mergeCell ref="AD401:AE401"/>
    <mergeCell ref="AF399:AH399"/>
    <mergeCell ref="H400:R400"/>
    <mergeCell ref="S400:U400"/>
    <mergeCell ref="W400:X400"/>
    <mergeCell ref="Y400:Z400"/>
    <mergeCell ref="AA400:AC400"/>
    <mergeCell ref="AD400:AE400"/>
    <mergeCell ref="AF400:AH400"/>
    <mergeCell ref="H399:R399"/>
    <mergeCell ref="S399:U399"/>
    <mergeCell ref="W399:X399"/>
    <mergeCell ref="Y399:Z399"/>
    <mergeCell ref="AA399:AC399"/>
    <mergeCell ref="AD399:AE399"/>
    <mergeCell ref="AF405:AH405"/>
    <mergeCell ref="I406:R406"/>
    <mergeCell ref="S406:U406"/>
    <mergeCell ref="W406:X406"/>
    <mergeCell ref="Y406:Z406"/>
    <mergeCell ref="AA406:AC406"/>
    <mergeCell ref="AD406:AE406"/>
    <mergeCell ref="AF406:AH406"/>
    <mergeCell ref="H405:R405"/>
    <mergeCell ref="S405:U405"/>
    <mergeCell ref="W405:X405"/>
    <mergeCell ref="Y405:Z405"/>
    <mergeCell ref="AA405:AC405"/>
    <mergeCell ref="AD405:AE405"/>
    <mergeCell ref="AF403:AH403"/>
    <mergeCell ref="H404:R404"/>
    <mergeCell ref="S404:U404"/>
    <mergeCell ref="W404:X404"/>
    <mergeCell ref="Y404:Z404"/>
    <mergeCell ref="AA404:AC404"/>
    <mergeCell ref="AD404:AE404"/>
    <mergeCell ref="AF404:AH404"/>
    <mergeCell ref="F403:R403"/>
    <mergeCell ref="S403:U403"/>
    <mergeCell ref="W403:X403"/>
    <mergeCell ref="Y403:Z403"/>
    <mergeCell ref="AA403:AC403"/>
    <mergeCell ref="AD403:AE403"/>
    <mergeCell ref="AF409:AH409"/>
    <mergeCell ref="I410:R410"/>
    <mergeCell ref="S410:U410"/>
    <mergeCell ref="W410:X410"/>
    <mergeCell ref="Y410:Z410"/>
    <mergeCell ref="AA410:AC410"/>
    <mergeCell ref="AD410:AE410"/>
    <mergeCell ref="AF410:AH410"/>
    <mergeCell ref="H409:R409"/>
    <mergeCell ref="S409:U409"/>
    <mergeCell ref="W409:X409"/>
    <mergeCell ref="Y409:Z409"/>
    <mergeCell ref="AA409:AC409"/>
    <mergeCell ref="AD409:AE409"/>
    <mergeCell ref="AF407:AH407"/>
    <mergeCell ref="H408:R408"/>
    <mergeCell ref="S408:U408"/>
    <mergeCell ref="W408:X408"/>
    <mergeCell ref="Y408:Z408"/>
    <mergeCell ref="AA408:AC408"/>
    <mergeCell ref="AD408:AE408"/>
    <mergeCell ref="AF408:AH408"/>
    <mergeCell ref="J407:R407"/>
    <mergeCell ref="S407:U407"/>
    <mergeCell ref="W407:X407"/>
    <mergeCell ref="Y407:Z407"/>
    <mergeCell ref="AA407:AC407"/>
    <mergeCell ref="AD407:AE407"/>
    <mergeCell ref="AF413:AH413"/>
    <mergeCell ref="H414:R414"/>
    <mergeCell ref="S414:U414"/>
    <mergeCell ref="W414:X414"/>
    <mergeCell ref="Y414:Z414"/>
    <mergeCell ref="AA414:AC414"/>
    <mergeCell ref="AD414:AE414"/>
    <mergeCell ref="AF414:AH414"/>
    <mergeCell ref="F413:R413"/>
    <mergeCell ref="S413:U413"/>
    <mergeCell ref="W413:X413"/>
    <mergeCell ref="Y413:Z413"/>
    <mergeCell ref="AA413:AC413"/>
    <mergeCell ref="AD413:AE413"/>
    <mergeCell ref="AF411:AH411"/>
    <mergeCell ref="F412:R412"/>
    <mergeCell ref="S412:U412"/>
    <mergeCell ref="W412:X412"/>
    <mergeCell ref="Y412:Z412"/>
    <mergeCell ref="AA412:AC412"/>
    <mergeCell ref="AD412:AE412"/>
    <mergeCell ref="AF412:AH412"/>
    <mergeCell ref="J411:R411"/>
    <mergeCell ref="S411:U411"/>
    <mergeCell ref="W411:X411"/>
    <mergeCell ref="Y411:Z411"/>
    <mergeCell ref="AA411:AC411"/>
    <mergeCell ref="AD411:AE411"/>
    <mergeCell ref="AF417:AH417"/>
    <mergeCell ref="F418:R418"/>
    <mergeCell ref="S418:U418"/>
    <mergeCell ref="W418:X418"/>
    <mergeCell ref="Y418:Z418"/>
    <mergeCell ref="AA418:AC418"/>
    <mergeCell ref="AD418:AE418"/>
    <mergeCell ref="AF418:AH418"/>
    <mergeCell ref="J417:R417"/>
    <mergeCell ref="S417:U417"/>
    <mergeCell ref="W417:X417"/>
    <mergeCell ref="Y417:Z417"/>
    <mergeCell ref="AA417:AC417"/>
    <mergeCell ref="AD417:AE417"/>
    <mergeCell ref="AF415:AH415"/>
    <mergeCell ref="I416:R416"/>
    <mergeCell ref="S416:U416"/>
    <mergeCell ref="W416:X416"/>
    <mergeCell ref="Y416:Z416"/>
    <mergeCell ref="AA416:AC416"/>
    <mergeCell ref="AD416:AE416"/>
    <mergeCell ref="AF416:AH416"/>
    <mergeCell ref="H415:R415"/>
    <mergeCell ref="S415:U415"/>
    <mergeCell ref="W415:X415"/>
    <mergeCell ref="Y415:Z415"/>
    <mergeCell ref="AA415:AC415"/>
    <mergeCell ref="AD415:AE415"/>
    <mergeCell ref="AF421:AH421"/>
    <mergeCell ref="J422:R422"/>
    <mergeCell ref="S422:U422"/>
    <mergeCell ref="W422:X422"/>
    <mergeCell ref="Y422:Z422"/>
    <mergeCell ref="AA422:AC422"/>
    <mergeCell ref="AD422:AE422"/>
    <mergeCell ref="AF422:AH422"/>
    <mergeCell ref="I421:R421"/>
    <mergeCell ref="S421:U421"/>
    <mergeCell ref="W421:X421"/>
    <mergeCell ref="Y421:Z421"/>
    <mergeCell ref="AA421:AC421"/>
    <mergeCell ref="AD421:AE421"/>
    <mergeCell ref="AF419:AH419"/>
    <mergeCell ref="H420:R420"/>
    <mergeCell ref="S420:U420"/>
    <mergeCell ref="W420:X420"/>
    <mergeCell ref="Y420:Z420"/>
    <mergeCell ref="AA420:AC420"/>
    <mergeCell ref="AD420:AE420"/>
    <mergeCell ref="AF420:AH420"/>
    <mergeCell ref="H419:R419"/>
    <mergeCell ref="S419:U419"/>
    <mergeCell ref="W419:X419"/>
    <mergeCell ref="Y419:Z419"/>
    <mergeCell ref="AA419:AC419"/>
    <mergeCell ref="AD419:AE419"/>
    <mergeCell ref="AF425:AH425"/>
    <mergeCell ref="J426:R426"/>
    <mergeCell ref="S426:U426"/>
    <mergeCell ref="W426:X426"/>
    <mergeCell ref="Y426:Z426"/>
    <mergeCell ref="AA426:AC426"/>
    <mergeCell ref="AD426:AE426"/>
    <mergeCell ref="AF426:AH426"/>
    <mergeCell ref="I425:R425"/>
    <mergeCell ref="S425:U425"/>
    <mergeCell ref="W425:X425"/>
    <mergeCell ref="Y425:Z425"/>
    <mergeCell ref="AA425:AC425"/>
    <mergeCell ref="AD425:AE425"/>
    <mergeCell ref="AF423:AH423"/>
    <mergeCell ref="H424:R424"/>
    <mergeCell ref="S424:U424"/>
    <mergeCell ref="W424:X424"/>
    <mergeCell ref="Y424:Z424"/>
    <mergeCell ref="AA424:AC424"/>
    <mergeCell ref="AD424:AE424"/>
    <mergeCell ref="AF424:AH424"/>
    <mergeCell ref="F423:R423"/>
    <mergeCell ref="S423:U423"/>
    <mergeCell ref="W423:X423"/>
    <mergeCell ref="Y423:Z423"/>
    <mergeCell ref="AA423:AC423"/>
    <mergeCell ref="AD423:AE423"/>
    <mergeCell ref="AF429:AH429"/>
    <mergeCell ref="H430:R430"/>
    <mergeCell ref="S430:U430"/>
    <mergeCell ref="W430:X430"/>
    <mergeCell ref="Y430:Z430"/>
    <mergeCell ref="AA430:AC430"/>
    <mergeCell ref="AD430:AE430"/>
    <mergeCell ref="AF430:AH430"/>
    <mergeCell ref="F429:R429"/>
    <mergeCell ref="S429:U429"/>
    <mergeCell ref="W429:X429"/>
    <mergeCell ref="Y429:Z429"/>
    <mergeCell ref="AA429:AC429"/>
    <mergeCell ref="AD429:AE429"/>
    <mergeCell ref="AF427:AH427"/>
    <mergeCell ref="F428:R428"/>
    <mergeCell ref="S428:U428"/>
    <mergeCell ref="W428:X428"/>
    <mergeCell ref="Y428:Z428"/>
    <mergeCell ref="AA428:AC428"/>
    <mergeCell ref="AD428:AE428"/>
    <mergeCell ref="AF428:AH428"/>
    <mergeCell ref="D427:R427"/>
    <mergeCell ref="S427:U427"/>
    <mergeCell ref="W427:X427"/>
    <mergeCell ref="Y427:Z427"/>
    <mergeCell ref="AA427:AC427"/>
    <mergeCell ref="AD427:AE427"/>
    <mergeCell ref="AF433:AH433"/>
    <mergeCell ref="F434:R434"/>
    <mergeCell ref="S434:U434"/>
    <mergeCell ref="W434:X434"/>
    <mergeCell ref="Y434:Z434"/>
    <mergeCell ref="AA434:AC434"/>
    <mergeCell ref="AD434:AE434"/>
    <mergeCell ref="AF434:AH434"/>
    <mergeCell ref="J433:R433"/>
    <mergeCell ref="S433:U433"/>
    <mergeCell ref="W433:X433"/>
    <mergeCell ref="Y433:Z433"/>
    <mergeCell ref="AA433:AC433"/>
    <mergeCell ref="AD433:AE433"/>
    <mergeCell ref="AF431:AH431"/>
    <mergeCell ref="I432:R432"/>
    <mergeCell ref="S432:U432"/>
    <mergeCell ref="W432:X432"/>
    <mergeCell ref="Y432:Z432"/>
    <mergeCell ref="AA432:AC432"/>
    <mergeCell ref="AD432:AE432"/>
    <mergeCell ref="AF432:AH432"/>
    <mergeCell ref="H431:R431"/>
    <mergeCell ref="S431:U431"/>
    <mergeCell ref="W431:X431"/>
    <mergeCell ref="Y431:Z431"/>
    <mergeCell ref="AA431:AC431"/>
    <mergeCell ref="AD431:AE431"/>
    <mergeCell ref="AF437:AH437"/>
    <mergeCell ref="I438:R438"/>
    <mergeCell ref="S438:U438"/>
    <mergeCell ref="W438:X438"/>
    <mergeCell ref="Y438:Z438"/>
    <mergeCell ref="AA438:AC438"/>
    <mergeCell ref="AD438:AE438"/>
    <mergeCell ref="AF438:AH438"/>
    <mergeCell ref="H437:R437"/>
    <mergeCell ref="S437:U437"/>
    <mergeCell ref="W437:X437"/>
    <mergeCell ref="Y437:Z437"/>
    <mergeCell ref="AA437:AC437"/>
    <mergeCell ref="AD437:AE437"/>
    <mergeCell ref="AF435:AH435"/>
    <mergeCell ref="H436:R436"/>
    <mergeCell ref="S436:U436"/>
    <mergeCell ref="W436:X436"/>
    <mergeCell ref="Y436:Z436"/>
    <mergeCell ref="AA436:AC436"/>
    <mergeCell ref="AD436:AE436"/>
    <mergeCell ref="AF436:AH436"/>
    <mergeCell ref="F435:R435"/>
    <mergeCell ref="S435:U435"/>
    <mergeCell ref="W435:X435"/>
    <mergeCell ref="Y435:Z435"/>
    <mergeCell ref="AA435:AC435"/>
    <mergeCell ref="AD435:AE435"/>
    <mergeCell ref="AF441:AH441"/>
    <mergeCell ref="J442:R442"/>
    <mergeCell ref="S442:U442"/>
    <mergeCell ref="W442:X442"/>
    <mergeCell ref="Y442:Z442"/>
    <mergeCell ref="AA442:AC442"/>
    <mergeCell ref="AD442:AE442"/>
    <mergeCell ref="AF442:AH442"/>
    <mergeCell ref="I441:R441"/>
    <mergeCell ref="S441:U441"/>
    <mergeCell ref="W441:X441"/>
    <mergeCell ref="Y441:Z441"/>
    <mergeCell ref="AA441:AC441"/>
    <mergeCell ref="AD441:AE441"/>
    <mergeCell ref="AF439:AH439"/>
    <mergeCell ref="H440:R440"/>
    <mergeCell ref="S440:U440"/>
    <mergeCell ref="W440:X440"/>
    <mergeCell ref="Y440:Z440"/>
    <mergeCell ref="AA440:AC440"/>
    <mergeCell ref="AD440:AE440"/>
    <mergeCell ref="AF440:AH440"/>
    <mergeCell ref="J439:R439"/>
    <mergeCell ref="S439:U439"/>
    <mergeCell ref="W439:X439"/>
    <mergeCell ref="Y439:Z439"/>
    <mergeCell ref="AA439:AC439"/>
    <mergeCell ref="AD439:AE439"/>
    <mergeCell ref="AF445:AH445"/>
    <mergeCell ref="F446:R446"/>
    <mergeCell ref="S446:U446"/>
    <mergeCell ref="W446:X446"/>
    <mergeCell ref="Y446:Z446"/>
    <mergeCell ref="AA446:AC446"/>
    <mergeCell ref="AD446:AE446"/>
    <mergeCell ref="AF446:AH446"/>
    <mergeCell ref="J445:R445"/>
    <mergeCell ref="S445:U445"/>
    <mergeCell ref="W445:X445"/>
    <mergeCell ref="Y445:Z445"/>
    <mergeCell ref="AA445:AC445"/>
    <mergeCell ref="AD445:AE445"/>
    <mergeCell ref="AF443:AH443"/>
    <mergeCell ref="I444:R444"/>
    <mergeCell ref="S444:U444"/>
    <mergeCell ref="W444:X444"/>
    <mergeCell ref="Y444:Z444"/>
    <mergeCell ref="AA444:AC444"/>
    <mergeCell ref="AD444:AE444"/>
    <mergeCell ref="AF444:AH444"/>
    <mergeCell ref="H443:R443"/>
    <mergeCell ref="S443:U443"/>
    <mergeCell ref="W443:X443"/>
    <mergeCell ref="Y443:Z443"/>
    <mergeCell ref="AA443:AC443"/>
    <mergeCell ref="AD443:AE443"/>
    <mergeCell ref="AF449:AH449"/>
    <mergeCell ref="J450:R450"/>
    <mergeCell ref="S450:U450"/>
    <mergeCell ref="W450:X450"/>
    <mergeCell ref="Y450:Z450"/>
    <mergeCell ref="AA450:AC450"/>
    <mergeCell ref="AD450:AE450"/>
    <mergeCell ref="AF450:AH450"/>
    <mergeCell ref="I449:R449"/>
    <mergeCell ref="S449:U449"/>
    <mergeCell ref="W449:X449"/>
    <mergeCell ref="Y449:Z449"/>
    <mergeCell ref="AA449:AC449"/>
    <mergeCell ref="AD449:AE449"/>
    <mergeCell ref="AF447:AH447"/>
    <mergeCell ref="H448:R448"/>
    <mergeCell ref="S448:U448"/>
    <mergeCell ref="W448:X448"/>
    <mergeCell ref="Y448:Z448"/>
    <mergeCell ref="AA448:AC448"/>
    <mergeCell ref="AD448:AE448"/>
    <mergeCell ref="AF448:AH448"/>
    <mergeCell ref="H447:R447"/>
    <mergeCell ref="S447:U447"/>
    <mergeCell ref="W447:X447"/>
    <mergeCell ref="Y447:Z447"/>
    <mergeCell ref="AA447:AC447"/>
    <mergeCell ref="AD447:AE447"/>
    <mergeCell ref="AF453:AH453"/>
    <mergeCell ref="F454:R454"/>
    <mergeCell ref="S454:U454"/>
    <mergeCell ref="W454:X454"/>
    <mergeCell ref="Y454:Z454"/>
    <mergeCell ref="AA454:AC454"/>
    <mergeCell ref="AD454:AE454"/>
    <mergeCell ref="AF454:AH454"/>
    <mergeCell ref="J453:R453"/>
    <mergeCell ref="S453:U453"/>
    <mergeCell ref="W453:X453"/>
    <mergeCell ref="Y453:Z453"/>
    <mergeCell ref="AA453:AC453"/>
    <mergeCell ref="AD453:AE453"/>
    <mergeCell ref="AF451:AH451"/>
    <mergeCell ref="I452:R452"/>
    <mergeCell ref="S452:U452"/>
    <mergeCell ref="W452:X452"/>
    <mergeCell ref="Y452:Z452"/>
    <mergeCell ref="AA452:AC452"/>
    <mergeCell ref="AD452:AE452"/>
    <mergeCell ref="AF452:AH452"/>
    <mergeCell ref="H451:R451"/>
    <mergeCell ref="S451:U451"/>
    <mergeCell ref="W451:X451"/>
    <mergeCell ref="Y451:Z451"/>
    <mergeCell ref="AA451:AC451"/>
    <mergeCell ref="AD451:AE451"/>
    <mergeCell ref="AF457:AH457"/>
    <mergeCell ref="J458:R458"/>
    <mergeCell ref="S458:U458"/>
    <mergeCell ref="W458:X458"/>
    <mergeCell ref="Y458:Z458"/>
    <mergeCell ref="AA458:AC458"/>
    <mergeCell ref="AD458:AE458"/>
    <mergeCell ref="AF458:AH458"/>
    <mergeCell ref="I457:R457"/>
    <mergeCell ref="S457:U457"/>
    <mergeCell ref="W457:X457"/>
    <mergeCell ref="Y457:Z457"/>
    <mergeCell ref="AA457:AC457"/>
    <mergeCell ref="AD457:AE457"/>
    <mergeCell ref="AF455:AH455"/>
    <mergeCell ref="H456:R456"/>
    <mergeCell ref="S456:U456"/>
    <mergeCell ref="W456:X456"/>
    <mergeCell ref="Y456:Z456"/>
    <mergeCell ref="AA456:AC456"/>
    <mergeCell ref="AD456:AE456"/>
    <mergeCell ref="AF456:AH456"/>
    <mergeCell ref="H455:R455"/>
    <mergeCell ref="S455:U455"/>
    <mergeCell ref="W455:X455"/>
    <mergeCell ref="Y455:Z455"/>
    <mergeCell ref="AA455:AC455"/>
    <mergeCell ref="AD455:AE455"/>
    <mergeCell ref="AF461:AH461"/>
    <mergeCell ref="H462:R462"/>
    <mergeCell ref="S462:U462"/>
    <mergeCell ref="W462:X462"/>
    <mergeCell ref="Y462:Z462"/>
    <mergeCell ref="AA462:AC462"/>
    <mergeCell ref="AD462:AE462"/>
    <mergeCell ref="AF462:AH462"/>
    <mergeCell ref="J461:R461"/>
    <mergeCell ref="S461:U461"/>
    <mergeCell ref="W461:X461"/>
    <mergeCell ref="Y461:Z461"/>
    <mergeCell ref="AA461:AC461"/>
    <mergeCell ref="AD461:AE461"/>
    <mergeCell ref="AF459:AH459"/>
    <mergeCell ref="I460:R460"/>
    <mergeCell ref="S460:U460"/>
    <mergeCell ref="W460:X460"/>
    <mergeCell ref="Y460:Z460"/>
    <mergeCell ref="AA460:AC460"/>
    <mergeCell ref="AD460:AE460"/>
    <mergeCell ref="AF460:AH460"/>
    <mergeCell ref="H459:R459"/>
    <mergeCell ref="S459:U459"/>
    <mergeCell ref="W459:X459"/>
    <mergeCell ref="Y459:Z459"/>
    <mergeCell ref="AA459:AC459"/>
    <mergeCell ref="AD459:AE459"/>
    <mergeCell ref="AF465:AH465"/>
    <mergeCell ref="H466:R466"/>
    <mergeCell ref="S466:U466"/>
    <mergeCell ref="W466:X466"/>
    <mergeCell ref="Y466:Z466"/>
    <mergeCell ref="AA466:AC466"/>
    <mergeCell ref="AD466:AE466"/>
    <mergeCell ref="AF466:AH466"/>
    <mergeCell ref="H465:R465"/>
    <mergeCell ref="S465:U465"/>
    <mergeCell ref="W465:X465"/>
    <mergeCell ref="Y465:Z465"/>
    <mergeCell ref="AA465:AC465"/>
    <mergeCell ref="AD465:AE465"/>
    <mergeCell ref="AF463:AH463"/>
    <mergeCell ref="J464:R464"/>
    <mergeCell ref="S464:U464"/>
    <mergeCell ref="W464:X464"/>
    <mergeCell ref="Y464:Z464"/>
    <mergeCell ref="AA464:AC464"/>
    <mergeCell ref="AD464:AE464"/>
    <mergeCell ref="AF464:AH464"/>
    <mergeCell ref="I463:R463"/>
    <mergeCell ref="S463:U463"/>
    <mergeCell ref="W463:X463"/>
    <mergeCell ref="Y463:Z463"/>
    <mergeCell ref="AA463:AC463"/>
    <mergeCell ref="AD463:AE463"/>
    <mergeCell ref="AF469:AH469"/>
    <mergeCell ref="I470:R470"/>
    <mergeCell ref="S470:U470"/>
    <mergeCell ref="W470:X470"/>
    <mergeCell ref="Y470:Z470"/>
    <mergeCell ref="AA470:AC470"/>
    <mergeCell ref="AD470:AE470"/>
    <mergeCell ref="AF470:AH470"/>
    <mergeCell ref="H469:R469"/>
    <mergeCell ref="S469:U469"/>
    <mergeCell ref="W469:X469"/>
    <mergeCell ref="Y469:Z469"/>
    <mergeCell ref="AA469:AC469"/>
    <mergeCell ref="AD469:AE469"/>
    <mergeCell ref="AF467:AH467"/>
    <mergeCell ref="J468:R468"/>
    <mergeCell ref="S468:U468"/>
    <mergeCell ref="W468:X468"/>
    <mergeCell ref="Y468:Z468"/>
    <mergeCell ref="AA468:AC468"/>
    <mergeCell ref="AD468:AE468"/>
    <mergeCell ref="AF468:AH468"/>
    <mergeCell ref="I467:R467"/>
    <mergeCell ref="S467:U467"/>
    <mergeCell ref="W467:X467"/>
    <mergeCell ref="Y467:Z467"/>
    <mergeCell ref="AA467:AC467"/>
    <mergeCell ref="AD467:AE467"/>
    <mergeCell ref="AF473:AH473"/>
    <mergeCell ref="I474:R474"/>
    <mergeCell ref="S474:U474"/>
    <mergeCell ref="W474:X474"/>
    <mergeCell ref="Y474:Z474"/>
    <mergeCell ref="AA474:AC474"/>
    <mergeCell ref="AD474:AE474"/>
    <mergeCell ref="AF474:AH474"/>
    <mergeCell ref="H473:R473"/>
    <mergeCell ref="S473:U473"/>
    <mergeCell ref="W473:X473"/>
    <mergeCell ref="Y473:Z473"/>
    <mergeCell ref="AA473:AC473"/>
    <mergeCell ref="AD473:AE473"/>
    <mergeCell ref="AF471:AH471"/>
    <mergeCell ref="H472:R472"/>
    <mergeCell ref="S472:U472"/>
    <mergeCell ref="W472:X472"/>
    <mergeCell ref="Y472:Z472"/>
    <mergeCell ref="AA472:AC472"/>
    <mergeCell ref="AD472:AE472"/>
    <mergeCell ref="AF472:AH472"/>
    <mergeCell ref="J471:R471"/>
    <mergeCell ref="S471:U471"/>
    <mergeCell ref="W471:X471"/>
    <mergeCell ref="Y471:Z471"/>
    <mergeCell ref="AA471:AC471"/>
    <mergeCell ref="AD471:AE471"/>
    <mergeCell ref="AF477:AH477"/>
    <mergeCell ref="I478:R478"/>
    <mergeCell ref="S478:U478"/>
    <mergeCell ref="W478:X478"/>
    <mergeCell ref="Y478:Z478"/>
    <mergeCell ref="AA478:AC478"/>
    <mergeCell ref="AD478:AE478"/>
    <mergeCell ref="AF478:AH478"/>
    <mergeCell ref="H477:R477"/>
    <mergeCell ref="S477:U477"/>
    <mergeCell ref="W477:X477"/>
    <mergeCell ref="Y477:Z477"/>
    <mergeCell ref="AA477:AC477"/>
    <mergeCell ref="AD477:AE477"/>
    <mergeCell ref="AF475:AH475"/>
    <mergeCell ref="H476:R476"/>
    <mergeCell ref="S476:U476"/>
    <mergeCell ref="W476:X476"/>
    <mergeCell ref="Y476:Z476"/>
    <mergeCell ref="AA476:AC476"/>
    <mergeCell ref="AD476:AE476"/>
    <mergeCell ref="AF476:AH476"/>
    <mergeCell ref="J475:R475"/>
    <mergeCell ref="S475:U475"/>
    <mergeCell ref="W475:X475"/>
    <mergeCell ref="Y475:Z475"/>
    <mergeCell ref="AA475:AC475"/>
    <mergeCell ref="AD475:AE475"/>
    <mergeCell ref="AF481:AH481"/>
    <mergeCell ref="H482:R482"/>
    <mergeCell ref="S482:U482"/>
    <mergeCell ref="W482:X482"/>
    <mergeCell ref="Y482:Z482"/>
    <mergeCell ref="AA482:AC482"/>
    <mergeCell ref="AD482:AE482"/>
    <mergeCell ref="AF482:AH482"/>
    <mergeCell ref="H481:R481"/>
    <mergeCell ref="S481:U481"/>
    <mergeCell ref="W481:X481"/>
    <mergeCell ref="Y481:Z481"/>
    <mergeCell ref="AA481:AC481"/>
    <mergeCell ref="AD481:AE481"/>
    <mergeCell ref="AF479:AH479"/>
    <mergeCell ref="F480:R480"/>
    <mergeCell ref="S480:U480"/>
    <mergeCell ref="W480:X480"/>
    <mergeCell ref="Y480:Z480"/>
    <mergeCell ref="AA480:AC480"/>
    <mergeCell ref="AD480:AE480"/>
    <mergeCell ref="AF480:AH480"/>
    <mergeCell ref="J479:R479"/>
    <mergeCell ref="S479:U479"/>
    <mergeCell ref="W479:X479"/>
    <mergeCell ref="Y479:Z479"/>
    <mergeCell ref="AA479:AC479"/>
    <mergeCell ref="AD479:AE479"/>
    <mergeCell ref="AF485:AH485"/>
    <mergeCell ref="H486:R486"/>
    <mergeCell ref="S486:U486"/>
    <mergeCell ref="W486:X486"/>
    <mergeCell ref="Y486:Z486"/>
    <mergeCell ref="AA486:AC486"/>
    <mergeCell ref="AD486:AE486"/>
    <mergeCell ref="AF486:AH486"/>
    <mergeCell ref="F485:R485"/>
    <mergeCell ref="S485:U485"/>
    <mergeCell ref="W485:X485"/>
    <mergeCell ref="Y485:Z485"/>
    <mergeCell ref="AA485:AC485"/>
    <mergeCell ref="AD485:AE485"/>
    <mergeCell ref="AF483:AH483"/>
    <mergeCell ref="J484:R484"/>
    <mergeCell ref="S484:U484"/>
    <mergeCell ref="W484:X484"/>
    <mergeCell ref="Y484:Z484"/>
    <mergeCell ref="AA484:AC484"/>
    <mergeCell ref="AD484:AE484"/>
    <mergeCell ref="AF484:AH484"/>
    <mergeCell ref="I483:R483"/>
    <mergeCell ref="S483:U483"/>
    <mergeCell ref="W483:X483"/>
    <mergeCell ref="Y483:Z483"/>
    <mergeCell ref="AA483:AC483"/>
    <mergeCell ref="AD483:AE483"/>
    <mergeCell ref="AF489:AH489"/>
    <mergeCell ref="F490:R490"/>
    <mergeCell ref="S490:U490"/>
    <mergeCell ref="W490:X490"/>
    <mergeCell ref="Y490:Z490"/>
    <mergeCell ref="AA490:AC490"/>
    <mergeCell ref="AD490:AE490"/>
    <mergeCell ref="AF490:AH490"/>
    <mergeCell ref="J489:R489"/>
    <mergeCell ref="S489:U489"/>
    <mergeCell ref="W489:X489"/>
    <mergeCell ref="Y489:Z489"/>
    <mergeCell ref="AA489:AC489"/>
    <mergeCell ref="AD489:AE489"/>
    <mergeCell ref="AF487:AH487"/>
    <mergeCell ref="I488:R488"/>
    <mergeCell ref="S488:U488"/>
    <mergeCell ref="W488:X488"/>
    <mergeCell ref="Y488:Z488"/>
    <mergeCell ref="AA488:AC488"/>
    <mergeCell ref="AD488:AE488"/>
    <mergeCell ref="AF488:AH488"/>
    <mergeCell ref="H487:R487"/>
    <mergeCell ref="S487:U487"/>
    <mergeCell ref="W487:X487"/>
    <mergeCell ref="Y487:Z487"/>
    <mergeCell ref="AA487:AC487"/>
    <mergeCell ref="AD487:AE487"/>
    <mergeCell ref="AF493:AH493"/>
    <mergeCell ref="I494:R494"/>
    <mergeCell ref="S494:U494"/>
    <mergeCell ref="W494:X494"/>
    <mergeCell ref="Y494:Z494"/>
    <mergeCell ref="AA494:AC494"/>
    <mergeCell ref="AD494:AE494"/>
    <mergeCell ref="AF494:AH494"/>
    <mergeCell ref="H493:R493"/>
    <mergeCell ref="S493:U493"/>
    <mergeCell ref="W493:X493"/>
    <mergeCell ref="Y493:Z493"/>
    <mergeCell ref="AA493:AC493"/>
    <mergeCell ref="AD493:AE493"/>
    <mergeCell ref="AF491:AH491"/>
    <mergeCell ref="H492:R492"/>
    <mergeCell ref="S492:U492"/>
    <mergeCell ref="W492:X492"/>
    <mergeCell ref="Y492:Z492"/>
    <mergeCell ref="AA492:AC492"/>
    <mergeCell ref="AD492:AE492"/>
    <mergeCell ref="AF492:AH492"/>
    <mergeCell ref="F491:R491"/>
    <mergeCell ref="S491:U491"/>
    <mergeCell ref="W491:X491"/>
    <mergeCell ref="Y491:Z491"/>
    <mergeCell ref="AA491:AC491"/>
    <mergeCell ref="AD491:AE491"/>
    <mergeCell ref="AF497:AH497"/>
    <mergeCell ref="H498:R498"/>
    <mergeCell ref="S498:U498"/>
    <mergeCell ref="W498:X498"/>
    <mergeCell ref="Y498:Z498"/>
    <mergeCell ref="AA498:AC498"/>
    <mergeCell ref="AD498:AE498"/>
    <mergeCell ref="AF498:AH498"/>
    <mergeCell ref="F497:R497"/>
    <mergeCell ref="S497:U497"/>
    <mergeCell ref="W497:X497"/>
    <mergeCell ref="Y497:Z497"/>
    <mergeCell ref="AA497:AC497"/>
    <mergeCell ref="AD497:AE497"/>
    <mergeCell ref="AF495:AH495"/>
    <mergeCell ref="F496:R496"/>
    <mergeCell ref="S496:U496"/>
    <mergeCell ref="W496:X496"/>
    <mergeCell ref="Y496:Z496"/>
    <mergeCell ref="AA496:AC496"/>
    <mergeCell ref="AD496:AE496"/>
    <mergeCell ref="AF496:AH496"/>
    <mergeCell ref="J495:R495"/>
    <mergeCell ref="S495:U495"/>
    <mergeCell ref="W495:X495"/>
    <mergeCell ref="Y495:Z495"/>
    <mergeCell ref="AA495:AC495"/>
    <mergeCell ref="AD495:AE495"/>
    <mergeCell ref="AF501:AH501"/>
    <mergeCell ref="H502:R502"/>
    <mergeCell ref="S502:U502"/>
    <mergeCell ref="W502:X502"/>
    <mergeCell ref="Y502:Z502"/>
    <mergeCell ref="AA502:AC502"/>
    <mergeCell ref="AD502:AE502"/>
    <mergeCell ref="AF502:AH502"/>
    <mergeCell ref="J501:R501"/>
    <mergeCell ref="S501:U501"/>
    <mergeCell ref="W501:X501"/>
    <mergeCell ref="Y501:Z501"/>
    <mergeCell ref="AA501:AC501"/>
    <mergeCell ref="AD501:AE501"/>
    <mergeCell ref="AF499:AH499"/>
    <mergeCell ref="I500:R500"/>
    <mergeCell ref="S500:U500"/>
    <mergeCell ref="W500:X500"/>
    <mergeCell ref="Y500:Z500"/>
    <mergeCell ref="AA500:AC500"/>
    <mergeCell ref="AD500:AE500"/>
    <mergeCell ref="AF500:AH500"/>
    <mergeCell ref="H499:R499"/>
    <mergeCell ref="S499:U499"/>
    <mergeCell ref="W499:X499"/>
    <mergeCell ref="Y499:Z499"/>
    <mergeCell ref="AA499:AC499"/>
    <mergeCell ref="AD499:AE499"/>
    <mergeCell ref="AF505:AH505"/>
    <mergeCell ref="H506:R506"/>
    <mergeCell ref="S506:U506"/>
    <mergeCell ref="W506:X506"/>
    <mergeCell ref="Y506:Z506"/>
    <mergeCell ref="AA506:AC506"/>
    <mergeCell ref="AD506:AE506"/>
    <mergeCell ref="AF506:AH506"/>
    <mergeCell ref="F505:R505"/>
    <mergeCell ref="S505:U505"/>
    <mergeCell ref="W505:X505"/>
    <mergeCell ref="Y505:Z505"/>
    <mergeCell ref="AA505:AC505"/>
    <mergeCell ref="AD505:AE505"/>
    <mergeCell ref="AF503:AH503"/>
    <mergeCell ref="J504:R504"/>
    <mergeCell ref="S504:U504"/>
    <mergeCell ref="W504:X504"/>
    <mergeCell ref="Y504:Z504"/>
    <mergeCell ref="AA504:AC504"/>
    <mergeCell ref="AD504:AE504"/>
    <mergeCell ref="AF504:AH504"/>
    <mergeCell ref="I503:R503"/>
    <mergeCell ref="S503:U503"/>
    <mergeCell ref="W503:X503"/>
    <mergeCell ref="Y503:Z503"/>
    <mergeCell ref="AA503:AC503"/>
    <mergeCell ref="AD503:AE503"/>
    <mergeCell ref="AF509:AH509"/>
    <mergeCell ref="F510:R510"/>
    <mergeCell ref="S510:U510"/>
    <mergeCell ref="W510:X510"/>
    <mergeCell ref="Y510:Z510"/>
    <mergeCell ref="AA510:AC510"/>
    <mergeCell ref="AD510:AE510"/>
    <mergeCell ref="AF510:AH510"/>
    <mergeCell ref="D509:R509"/>
    <mergeCell ref="S509:U509"/>
    <mergeCell ref="W509:X509"/>
    <mergeCell ref="Y509:Z509"/>
    <mergeCell ref="AA509:AC509"/>
    <mergeCell ref="AD509:AE509"/>
    <mergeCell ref="AF507:AH507"/>
    <mergeCell ref="J508:R508"/>
    <mergeCell ref="S508:U508"/>
    <mergeCell ref="W508:X508"/>
    <mergeCell ref="Y508:Z508"/>
    <mergeCell ref="AA508:AC508"/>
    <mergeCell ref="AD508:AE508"/>
    <mergeCell ref="AF508:AH508"/>
    <mergeCell ref="I507:R507"/>
    <mergeCell ref="S507:U507"/>
    <mergeCell ref="W507:X507"/>
    <mergeCell ref="Y507:Z507"/>
    <mergeCell ref="AA507:AC507"/>
    <mergeCell ref="AD507:AE507"/>
    <mergeCell ref="AF513:AH513"/>
    <mergeCell ref="I514:R514"/>
    <mergeCell ref="S514:U514"/>
    <mergeCell ref="W514:X514"/>
    <mergeCell ref="Y514:Z514"/>
    <mergeCell ref="AA514:AC514"/>
    <mergeCell ref="AD514:AE514"/>
    <mergeCell ref="AF514:AH514"/>
    <mergeCell ref="H513:R513"/>
    <mergeCell ref="S513:U513"/>
    <mergeCell ref="W513:X513"/>
    <mergeCell ref="Y513:Z513"/>
    <mergeCell ref="AA513:AC513"/>
    <mergeCell ref="AD513:AE513"/>
    <mergeCell ref="AF511:AH511"/>
    <mergeCell ref="H512:R512"/>
    <mergeCell ref="S512:U512"/>
    <mergeCell ref="W512:X512"/>
    <mergeCell ref="Y512:Z512"/>
    <mergeCell ref="AA512:AC512"/>
    <mergeCell ref="AD512:AE512"/>
    <mergeCell ref="AF512:AH512"/>
    <mergeCell ref="F511:R511"/>
    <mergeCell ref="S511:U511"/>
    <mergeCell ref="W511:X511"/>
    <mergeCell ref="Y511:Z511"/>
    <mergeCell ref="AA511:AC511"/>
    <mergeCell ref="AD511:AE511"/>
    <mergeCell ref="AF517:AH517"/>
    <mergeCell ref="H518:R518"/>
    <mergeCell ref="S518:U518"/>
    <mergeCell ref="W518:X518"/>
    <mergeCell ref="Y518:Z518"/>
    <mergeCell ref="AA518:AC518"/>
    <mergeCell ref="AD518:AE518"/>
    <mergeCell ref="AF518:AH518"/>
    <mergeCell ref="F517:R517"/>
    <mergeCell ref="S517:U517"/>
    <mergeCell ref="W517:X517"/>
    <mergeCell ref="Y517:Z517"/>
    <mergeCell ref="AA517:AC517"/>
    <mergeCell ref="AD517:AE517"/>
    <mergeCell ref="AF515:AH515"/>
    <mergeCell ref="F516:R516"/>
    <mergeCell ref="S516:U516"/>
    <mergeCell ref="W516:X516"/>
    <mergeCell ref="Y516:Z516"/>
    <mergeCell ref="AA516:AC516"/>
    <mergeCell ref="AD516:AE516"/>
    <mergeCell ref="AF516:AH516"/>
    <mergeCell ref="J515:R515"/>
    <mergeCell ref="S515:U515"/>
    <mergeCell ref="W515:X515"/>
    <mergeCell ref="Y515:Z515"/>
    <mergeCell ref="AA515:AC515"/>
    <mergeCell ref="AD515:AE515"/>
    <mergeCell ref="AF521:AH521"/>
    <mergeCell ref="I522:R522"/>
    <mergeCell ref="S522:U522"/>
    <mergeCell ref="W522:X522"/>
    <mergeCell ref="Y522:Z522"/>
    <mergeCell ref="AA522:AC522"/>
    <mergeCell ref="AD522:AE522"/>
    <mergeCell ref="AF522:AH522"/>
    <mergeCell ref="J521:R521"/>
    <mergeCell ref="S521:U521"/>
    <mergeCell ref="W521:X521"/>
    <mergeCell ref="Y521:Z521"/>
    <mergeCell ref="AA521:AC521"/>
    <mergeCell ref="AD521:AE521"/>
    <mergeCell ref="AF519:AH519"/>
    <mergeCell ref="I520:R520"/>
    <mergeCell ref="S520:U520"/>
    <mergeCell ref="W520:X520"/>
    <mergeCell ref="Y520:Z520"/>
    <mergeCell ref="AA520:AC520"/>
    <mergeCell ref="AD520:AE520"/>
    <mergeCell ref="AF520:AH520"/>
    <mergeCell ref="H519:R519"/>
    <mergeCell ref="S519:U519"/>
    <mergeCell ref="W519:X519"/>
    <mergeCell ref="Y519:Z519"/>
    <mergeCell ref="AA519:AC519"/>
    <mergeCell ref="AD519:AE519"/>
    <mergeCell ref="AF525:AH525"/>
    <mergeCell ref="J526:R526"/>
    <mergeCell ref="S526:U526"/>
    <mergeCell ref="W526:X526"/>
    <mergeCell ref="Y526:Z526"/>
    <mergeCell ref="AA526:AC526"/>
    <mergeCell ref="AD526:AE526"/>
    <mergeCell ref="AF526:AH526"/>
    <mergeCell ref="I525:R525"/>
    <mergeCell ref="S525:U525"/>
    <mergeCell ref="W525:X525"/>
    <mergeCell ref="Y525:Z525"/>
    <mergeCell ref="AA525:AC525"/>
    <mergeCell ref="AD525:AE525"/>
    <mergeCell ref="AF523:AH523"/>
    <mergeCell ref="H524:R524"/>
    <mergeCell ref="S524:U524"/>
    <mergeCell ref="W524:X524"/>
    <mergeCell ref="Y524:Z524"/>
    <mergeCell ref="AA524:AC524"/>
    <mergeCell ref="AD524:AE524"/>
    <mergeCell ref="AF524:AH524"/>
    <mergeCell ref="J523:R523"/>
    <mergeCell ref="S523:U523"/>
    <mergeCell ref="W523:X523"/>
    <mergeCell ref="Y523:Z523"/>
    <mergeCell ref="AA523:AC523"/>
    <mergeCell ref="AD523:AE523"/>
    <mergeCell ref="AF529:AH529"/>
    <mergeCell ref="H530:R530"/>
    <mergeCell ref="S530:U530"/>
    <mergeCell ref="W530:X530"/>
    <mergeCell ref="Y530:Z530"/>
    <mergeCell ref="AA530:AC530"/>
    <mergeCell ref="AD530:AE530"/>
    <mergeCell ref="AF530:AH530"/>
    <mergeCell ref="J529:R529"/>
    <mergeCell ref="S529:U529"/>
    <mergeCell ref="W529:X529"/>
    <mergeCell ref="Y529:Z529"/>
    <mergeCell ref="AA529:AC529"/>
    <mergeCell ref="AD529:AE529"/>
    <mergeCell ref="AF527:AH527"/>
    <mergeCell ref="I528:R528"/>
    <mergeCell ref="S528:U528"/>
    <mergeCell ref="W528:X528"/>
    <mergeCell ref="Y528:Z528"/>
    <mergeCell ref="AA528:AC528"/>
    <mergeCell ref="AD528:AE528"/>
    <mergeCell ref="AF528:AH528"/>
    <mergeCell ref="H527:R527"/>
    <mergeCell ref="S527:U527"/>
    <mergeCell ref="W527:X527"/>
    <mergeCell ref="Y527:Z527"/>
    <mergeCell ref="AA527:AC527"/>
    <mergeCell ref="AD527:AE527"/>
    <mergeCell ref="AF533:AH533"/>
    <mergeCell ref="J534:R534"/>
    <mergeCell ref="S534:U534"/>
    <mergeCell ref="W534:X534"/>
    <mergeCell ref="Y534:Z534"/>
    <mergeCell ref="AA534:AC534"/>
    <mergeCell ref="AD534:AE534"/>
    <mergeCell ref="AF534:AH534"/>
    <mergeCell ref="I533:R533"/>
    <mergeCell ref="S533:U533"/>
    <mergeCell ref="W533:X533"/>
    <mergeCell ref="Y533:Z533"/>
    <mergeCell ref="AA533:AC533"/>
    <mergeCell ref="AD533:AE533"/>
    <mergeCell ref="AF531:AH531"/>
    <mergeCell ref="J532:R532"/>
    <mergeCell ref="S532:U532"/>
    <mergeCell ref="W532:X532"/>
    <mergeCell ref="Y532:Z532"/>
    <mergeCell ref="AA532:AC532"/>
    <mergeCell ref="AD532:AE532"/>
    <mergeCell ref="AF532:AH532"/>
    <mergeCell ref="I531:R531"/>
    <mergeCell ref="S531:U531"/>
    <mergeCell ref="W531:X531"/>
    <mergeCell ref="Y531:Z531"/>
    <mergeCell ref="AA531:AC531"/>
    <mergeCell ref="AD531:AE531"/>
    <mergeCell ref="AF537:AH537"/>
    <mergeCell ref="J538:R538"/>
    <mergeCell ref="S538:U538"/>
    <mergeCell ref="W538:X538"/>
    <mergeCell ref="Y538:Z538"/>
    <mergeCell ref="AA538:AC538"/>
    <mergeCell ref="AD538:AE538"/>
    <mergeCell ref="AF538:AH538"/>
    <mergeCell ref="I537:R537"/>
    <mergeCell ref="S537:U537"/>
    <mergeCell ref="W537:X537"/>
    <mergeCell ref="Y537:Z537"/>
    <mergeCell ref="AA537:AC537"/>
    <mergeCell ref="AD537:AE537"/>
    <mergeCell ref="AF535:AH535"/>
    <mergeCell ref="J536:R536"/>
    <mergeCell ref="S536:U536"/>
    <mergeCell ref="W536:X536"/>
    <mergeCell ref="Y536:Z536"/>
    <mergeCell ref="AA536:AC536"/>
    <mergeCell ref="AD536:AE536"/>
    <mergeCell ref="AF536:AH536"/>
    <mergeCell ref="I535:R535"/>
    <mergeCell ref="S535:U535"/>
    <mergeCell ref="W535:X535"/>
    <mergeCell ref="Y535:Z535"/>
    <mergeCell ref="AA535:AC535"/>
    <mergeCell ref="AD535:AE535"/>
    <mergeCell ref="AF541:AH541"/>
    <mergeCell ref="F542:R542"/>
    <mergeCell ref="S542:U542"/>
    <mergeCell ref="W542:X542"/>
    <mergeCell ref="Y542:Z542"/>
    <mergeCell ref="AA542:AC542"/>
    <mergeCell ref="AD542:AE542"/>
    <mergeCell ref="AF542:AH542"/>
    <mergeCell ref="J541:R541"/>
    <mergeCell ref="S541:U541"/>
    <mergeCell ref="W541:X541"/>
    <mergeCell ref="Y541:Z541"/>
    <mergeCell ref="AA541:AC541"/>
    <mergeCell ref="AD541:AE541"/>
    <mergeCell ref="AF539:AH539"/>
    <mergeCell ref="I540:R540"/>
    <mergeCell ref="S540:U540"/>
    <mergeCell ref="W540:X540"/>
    <mergeCell ref="Y540:Z540"/>
    <mergeCell ref="AA540:AC540"/>
    <mergeCell ref="AD540:AE540"/>
    <mergeCell ref="AF540:AH540"/>
    <mergeCell ref="H539:R539"/>
    <mergeCell ref="S539:U539"/>
    <mergeCell ref="W539:X539"/>
    <mergeCell ref="Y539:Z539"/>
    <mergeCell ref="AA539:AC539"/>
    <mergeCell ref="AD539:AE539"/>
    <mergeCell ref="AF545:AH545"/>
    <mergeCell ref="I546:R546"/>
    <mergeCell ref="S546:U546"/>
    <mergeCell ref="W546:X546"/>
    <mergeCell ref="Y546:Z546"/>
    <mergeCell ref="AA546:AC546"/>
    <mergeCell ref="AD546:AE546"/>
    <mergeCell ref="AF546:AH546"/>
    <mergeCell ref="H545:R545"/>
    <mergeCell ref="S545:U545"/>
    <mergeCell ref="W545:X545"/>
    <mergeCell ref="Y545:Z545"/>
    <mergeCell ref="AA545:AC545"/>
    <mergeCell ref="AD545:AE545"/>
    <mergeCell ref="AF543:AH543"/>
    <mergeCell ref="H544:R544"/>
    <mergeCell ref="S544:U544"/>
    <mergeCell ref="W544:X544"/>
    <mergeCell ref="Y544:Z544"/>
    <mergeCell ref="AA544:AC544"/>
    <mergeCell ref="AD544:AE544"/>
    <mergeCell ref="AF544:AH544"/>
    <mergeCell ref="F543:R543"/>
    <mergeCell ref="S543:U543"/>
    <mergeCell ref="W543:X543"/>
    <mergeCell ref="Y543:Z543"/>
    <mergeCell ref="AA543:AC543"/>
    <mergeCell ref="AD543:AE543"/>
    <mergeCell ref="AF549:AH549"/>
    <mergeCell ref="J550:R550"/>
    <mergeCell ref="S550:U550"/>
    <mergeCell ref="W550:X550"/>
    <mergeCell ref="Y550:Z550"/>
    <mergeCell ref="AA550:AC550"/>
    <mergeCell ref="AD550:AE550"/>
    <mergeCell ref="AF550:AH550"/>
    <mergeCell ref="I549:R549"/>
    <mergeCell ref="S549:U549"/>
    <mergeCell ref="W549:X549"/>
    <mergeCell ref="Y549:Z549"/>
    <mergeCell ref="AA549:AC549"/>
    <mergeCell ref="AD549:AE549"/>
    <mergeCell ref="AF547:AH547"/>
    <mergeCell ref="H548:R548"/>
    <mergeCell ref="S548:U548"/>
    <mergeCell ref="W548:X548"/>
    <mergeCell ref="Y548:Z548"/>
    <mergeCell ref="AA548:AC548"/>
    <mergeCell ref="AD548:AE548"/>
    <mergeCell ref="AF548:AH548"/>
    <mergeCell ref="J547:R547"/>
    <mergeCell ref="S547:U547"/>
    <mergeCell ref="W547:X547"/>
    <mergeCell ref="Y547:Z547"/>
    <mergeCell ref="AA547:AC547"/>
    <mergeCell ref="AD547:AE547"/>
    <mergeCell ref="AF553:AH553"/>
    <mergeCell ref="H554:R554"/>
    <mergeCell ref="S554:U554"/>
    <mergeCell ref="W554:X554"/>
    <mergeCell ref="Y554:Z554"/>
    <mergeCell ref="AA554:AC554"/>
    <mergeCell ref="AD554:AE554"/>
    <mergeCell ref="AF554:AH554"/>
    <mergeCell ref="J553:R553"/>
    <mergeCell ref="S553:U553"/>
    <mergeCell ref="W553:X553"/>
    <mergeCell ref="Y553:Z553"/>
    <mergeCell ref="AA553:AC553"/>
    <mergeCell ref="AD553:AE553"/>
    <mergeCell ref="AF551:AH551"/>
    <mergeCell ref="I552:R552"/>
    <mergeCell ref="S552:U552"/>
    <mergeCell ref="W552:X552"/>
    <mergeCell ref="Y552:Z552"/>
    <mergeCell ref="AA552:AC552"/>
    <mergeCell ref="AD552:AE552"/>
    <mergeCell ref="AF552:AH552"/>
    <mergeCell ref="H551:R551"/>
    <mergeCell ref="S551:U551"/>
    <mergeCell ref="W551:X551"/>
    <mergeCell ref="Y551:Z551"/>
    <mergeCell ref="AA551:AC551"/>
    <mergeCell ref="AD551:AE551"/>
    <mergeCell ref="AF557:AH557"/>
    <mergeCell ref="I558:R558"/>
    <mergeCell ref="S558:U558"/>
    <mergeCell ref="W558:X558"/>
    <mergeCell ref="Y558:Z558"/>
    <mergeCell ref="AA558:AC558"/>
    <mergeCell ref="AD558:AE558"/>
    <mergeCell ref="AF558:AH558"/>
    <mergeCell ref="H557:R557"/>
    <mergeCell ref="S557:U557"/>
    <mergeCell ref="W557:X557"/>
    <mergeCell ref="Y557:Z557"/>
    <mergeCell ref="AA557:AC557"/>
    <mergeCell ref="AD557:AE557"/>
    <mergeCell ref="AF555:AH555"/>
    <mergeCell ref="J556:R556"/>
    <mergeCell ref="S556:U556"/>
    <mergeCell ref="W556:X556"/>
    <mergeCell ref="Y556:Z556"/>
    <mergeCell ref="AA556:AC556"/>
    <mergeCell ref="AD556:AE556"/>
    <mergeCell ref="AF556:AH556"/>
    <mergeCell ref="I555:R555"/>
    <mergeCell ref="S555:U555"/>
    <mergeCell ref="W555:X555"/>
    <mergeCell ref="Y555:Z555"/>
    <mergeCell ref="AA555:AC555"/>
    <mergeCell ref="AD555:AE555"/>
    <mergeCell ref="AF561:AH561"/>
    <mergeCell ref="J562:R562"/>
    <mergeCell ref="S562:U562"/>
    <mergeCell ref="W562:X562"/>
    <mergeCell ref="Y562:Z562"/>
    <mergeCell ref="AA562:AC562"/>
    <mergeCell ref="AD562:AE562"/>
    <mergeCell ref="AF562:AH562"/>
    <mergeCell ref="I561:R561"/>
    <mergeCell ref="S561:U561"/>
    <mergeCell ref="W561:X561"/>
    <mergeCell ref="Y561:Z561"/>
    <mergeCell ref="AA561:AC561"/>
    <mergeCell ref="AD561:AE561"/>
    <mergeCell ref="AF559:AH559"/>
    <mergeCell ref="H560:R560"/>
    <mergeCell ref="S560:U560"/>
    <mergeCell ref="W560:X560"/>
    <mergeCell ref="Y560:Z560"/>
    <mergeCell ref="AA560:AC560"/>
    <mergeCell ref="AD560:AE560"/>
    <mergeCell ref="AF560:AH560"/>
    <mergeCell ref="J559:R559"/>
    <mergeCell ref="S559:U559"/>
    <mergeCell ref="W559:X559"/>
    <mergeCell ref="Y559:Z559"/>
    <mergeCell ref="AA559:AC559"/>
    <mergeCell ref="AD559:AE559"/>
    <mergeCell ref="AF565:AH565"/>
    <mergeCell ref="H566:R566"/>
    <mergeCell ref="S566:U566"/>
    <mergeCell ref="W566:X566"/>
    <mergeCell ref="Y566:Z566"/>
    <mergeCell ref="AA566:AC566"/>
    <mergeCell ref="AD566:AE566"/>
    <mergeCell ref="AF566:AH566"/>
    <mergeCell ref="J565:R565"/>
    <mergeCell ref="S565:U565"/>
    <mergeCell ref="W565:X565"/>
    <mergeCell ref="Y565:Z565"/>
    <mergeCell ref="AA565:AC565"/>
    <mergeCell ref="AD565:AE565"/>
    <mergeCell ref="AF563:AH563"/>
    <mergeCell ref="I564:R564"/>
    <mergeCell ref="S564:U564"/>
    <mergeCell ref="W564:X564"/>
    <mergeCell ref="Y564:Z564"/>
    <mergeCell ref="AA564:AC564"/>
    <mergeCell ref="AD564:AE564"/>
    <mergeCell ref="AF564:AH564"/>
    <mergeCell ref="H563:R563"/>
    <mergeCell ref="S563:U563"/>
    <mergeCell ref="W563:X563"/>
    <mergeCell ref="Y563:Z563"/>
    <mergeCell ref="AA563:AC563"/>
    <mergeCell ref="AD563:AE563"/>
    <mergeCell ref="AF569:AH569"/>
    <mergeCell ref="I570:R570"/>
    <mergeCell ref="S570:U570"/>
    <mergeCell ref="W570:X570"/>
    <mergeCell ref="Y570:Z570"/>
    <mergeCell ref="AA570:AC570"/>
    <mergeCell ref="AD570:AE570"/>
    <mergeCell ref="AF570:AH570"/>
    <mergeCell ref="H569:R569"/>
    <mergeCell ref="S569:U569"/>
    <mergeCell ref="W569:X569"/>
    <mergeCell ref="Y569:Z569"/>
    <mergeCell ref="AA569:AC569"/>
    <mergeCell ref="AD569:AE569"/>
    <mergeCell ref="AF567:AH567"/>
    <mergeCell ref="J568:R568"/>
    <mergeCell ref="S568:U568"/>
    <mergeCell ref="W568:X568"/>
    <mergeCell ref="Y568:Z568"/>
    <mergeCell ref="AA568:AC568"/>
    <mergeCell ref="AD568:AE568"/>
    <mergeCell ref="AF568:AH568"/>
    <mergeCell ref="I567:R567"/>
    <mergeCell ref="S567:U567"/>
    <mergeCell ref="W567:X567"/>
    <mergeCell ref="Y567:Z567"/>
    <mergeCell ref="AA567:AC567"/>
    <mergeCell ref="AD567:AE567"/>
    <mergeCell ref="AF573:AH573"/>
    <mergeCell ref="H574:R574"/>
    <mergeCell ref="S574:U574"/>
    <mergeCell ref="W574:X574"/>
    <mergeCell ref="Y574:Z574"/>
    <mergeCell ref="AA574:AC574"/>
    <mergeCell ref="AD574:AE574"/>
    <mergeCell ref="AF574:AH574"/>
    <mergeCell ref="F573:R573"/>
    <mergeCell ref="S573:U573"/>
    <mergeCell ref="W573:X573"/>
    <mergeCell ref="Y573:Z573"/>
    <mergeCell ref="AA573:AC573"/>
    <mergeCell ref="AD573:AE573"/>
    <mergeCell ref="AF571:AH571"/>
    <mergeCell ref="F572:R572"/>
    <mergeCell ref="S572:U572"/>
    <mergeCell ref="W572:X572"/>
    <mergeCell ref="Y572:Z572"/>
    <mergeCell ref="AA572:AC572"/>
    <mergeCell ref="AD572:AE572"/>
    <mergeCell ref="AF572:AH572"/>
    <mergeCell ref="J571:R571"/>
    <mergeCell ref="S571:U571"/>
    <mergeCell ref="W571:X571"/>
    <mergeCell ref="Y571:Z571"/>
    <mergeCell ref="AA571:AC571"/>
    <mergeCell ref="AD571:AE571"/>
    <mergeCell ref="AF577:AH577"/>
    <mergeCell ref="H578:R578"/>
    <mergeCell ref="S578:U578"/>
    <mergeCell ref="W578:X578"/>
    <mergeCell ref="Y578:Z578"/>
    <mergeCell ref="AA578:AC578"/>
    <mergeCell ref="AD578:AE578"/>
    <mergeCell ref="AF578:AH578"/>
    <mergeCell ref="J577:R577"/>
    <mergeCell ref="S577:U577"/>
    <mergeCell ref="W577:X577"/>
    <mergeCell ref="Y577:Z577"/>
    <mergeCell ref="AA577:AC577"/>
    <mergeCell ref="AD577:AE577"/>
    <mergeCell ref="AF575:AH575"/>
    <mergeCell ref="I576:R576"/>
    <mergeCell ref="S576:U576"/>
    <mergeCell ref="W576:X576"/>
    <mergeCell ref="Y576:Z576"/>
    <mergeCell ref="AA576:AC576"/>
    <mergeCell ref="AD576:AE576"/>
    <mergeCell ref="AF576:AH576"/>
    <mergeCell ref="H575:R575"/>
    <mergeCell ref="S575:U575"/>
    <mergeCell ref="W575:X575"/>
    <mergeCell ref="Y575:Z575"/>
    <mergeCell ref="AA575:AC575"/>
    <mergeCell ref="AD575:AE575"/>
    <mergeCell ref="AF581:AH581"/>
    <mergeCell ref="I582:R582"/>
    <mergeCell ref="S582:U582"/>
    <mergeCell ref="W582:X582"/>
    <mergeCell ref="Y582:Z582"/>
    <mergeCell ref="AA582:AC582"/>
    <mergeCell ref="AD582:AE582"/>
    <mergeCell ref="AF582:AH582"/>
    <mergeCell ref="H581:R581"/>
    <mergeCell ref="S581:U581"/>
    <mergeCell ref="W581:X581"/>
    <mergeCell ref="Y581:Z581"/>
    <mergeCell ref="AA581:AC581"/>
    <mergeCell ref="AD581:AE581"/>
    <mergeCell ref="AF579:AH579"/>
    <mergeCell ref="J580:R580"/>
    <mergeCell ref="S580:U580"/>
    <mergeCell ref="W580:X580"/>
    <mergeCell ref="Y580:Z580"/>
    <mergeCell ref="AA580:AC580"/>
    <mergeCell ref="AD580:AE580"/>
    <mergeCell ref="AF580:AH580"/>
    <mergeCell ref="I579:R579"/>
    <mergeCell ref="S579:U579"/>
    <mergeCell ref="W579:X579"/>
    <mergeCell ref="Y579:Z579"/>
    <mergeCell ref="AA579:AC579"/>
    <mergeCell ref="AD579:AE579"/>
    <mergeCell ref="AF585:AH585"/>
    <mergeCell ref="J586:R586"/>
    <mergeCell ref="S586:U586"/>
    <mergeCell ref="W586:X586"/>
    <mergeCell ref="Y586:Z586"/>
    <mergeCell ref="AA586:AC586"/>
    <mergeCell ref="AD586:AE586"/>
    <mergeCell ref="AF586:AH586"/>
    <mergeCell ref="I585:R585"/>
    <mergeCell ref="S585:U585"/>
    <mergeCell ref="W585:X585"/>
    <mergeCell ref="Y585:Z585"/>
    <mergeCell ref="AA585:AC585"/>
    <mergeCell ref="AD585:AE585"/>
    <mergeCell ref="AF583:AH583"/>
    <mergeCell ref="H584:R584"/>
    <mergeCell ref="S584:U584"/>
    <mergeCell ref="W584:X584"/>
    <mergeCell ref="Y584:Z584"/>
    <mergeCell ref="AA584:AC584"/>
    <mergeCell ref="AD584:AE584"/>
    <mergeCell ref="AF584:AH584"/>
    <mergeCell ref="J583:R583"/>
    <mergeCell ref="S583:U583"/>
    <mergeCell ref="W583:X583"/>
    <mergeCell ref="Y583:Z583"/>
    <mergeCell ref="AA583:AC583"/>
    <mergeCell ref="AD583:AE583"/>
    <mergeCell ref="AF589:AH589"/>
    <mergeCell ref="H590:R590"/>
    <mergeCell ref="S590:U590"/>
    <mergeCell ref="W590:X590"/>
    <mergeCell ref="Y590:Z590"/>
    <mergeCell ref="AA590:AC590"/>
    <mergeCell ref="AD590:AE590"/>
    <mergeCell ref="AF590:AH590"/>
    <mergeCell ref="J589:R589"/>
    <mergeCell ref="S589:U589"/>
    <mergeCell ref="W589:X589"/>
    <mergeCell ref="Y589:Z589"/>
    <mergeCell ref="AA589:AC589"/>
    <mergeCell ref="AD589:AE589"/>
    <mergeCell ref="AF587:AH587"/>
    <mergeCell ref="I588:R588"/>
    <mergeCell ref="S588:U588"/>
    <mergeCell ref="W588:X588"/>
    <mergeCell ref="Y588:Z588"/>
    <mergeCell ref="AA588:AC588"/>
    <mergeCell ref="AD588:AE588"/>
    <mergeCell ref="AF588:AH588"/>
    <mergeCell ref="H587:R587"/>
    <mergeCell ref="S587:U587"/>
    <mergeCell ref="W587:X587"/>
    <mergeCell ref="Y587:Z587"/>
    <mergeCell ref="AA587:AC587"/>
    <mergeCell ref="AD587:AE587"/>
    <mergeCell ref="AF593:AH593"/>
    <mergeCell ref="I594:R594"/>
    <mergeCell ref="S594:U594"/>
    <mergeCell ref="W594:X594"/>
    <mergeCell ref="Y594:Z594"/>
    <mergeCell ref="AA594:AC594"/>
    <mergeCell ref="AD594:AE594"/>
    <mergeCell ref="AF594:AH594"/>
    <mergeCell ref="H593:R593"/>
    <mergeCell ref="S593:U593"/>
    <mergeCell ref="W593:X593"/>
    <mergeCell ref="Y593:Z593"/>
    <mergeCell ref="AA593:AC593"/>
    <mergeCell ref="AD593:AE593"/>
    <mergeCell ref="AF591:AH591"/>
    <mergeCell ref="J592:R592"/>
    <mergeCell ref="S592:U592"/>
    <mergeCell ref="W592:X592"/>
    <mergeCell ref="Y592:Z592"/>
    <mergeCell ref="AA592:AC592"/>
    <mergeCell ref="AD592:AE592"/>
    <mergeCell ref="AF592:AH592"/>
    <mergeCell ref="I591:R591"/>
    <mergeCell ref="S591:U591"/>
    <mergeCell ref="W591:X591"/>
    <mergeCell ref="Y591:Z591"/>
    <mergeCell ref="AA591:AC591"/>
    <mergeCell ref="AD591:AE591"/>
    <mergeCell ref="AF597:AH597"/>
    <mergeCell ref="J598:R598"/>
    <mergeCell ref="S598:U598"/>
    <mergeCell ref="W598:X598"/>
    <mergeCell ref="Y598:Z598"/>
    <mergeCell ref="AA598:AC598"/>
    <mergeCell ref="AD598:AE598"/>
    <mergeCell ref="AF598:AH598"/>
    <mergeCell ref="I597:R597"/>
    <mergeCell ref="S597:U597"/>
    <mergeCell ref="W597:X597"/>
    <mergeCell ref="Y597:Z597"/>
    <mergeCell ref="AA597:AC597"/>
    <mergeCell ref="AD597:AE597"/>
    <mergeCell ref="AF595:AH595"/>
    <mergeCell ref="H596:R596"/>
    <mergeCell ref="S596:U596"/>
    <mergeCell ref="W596:X596"/>
    <mergeCell ref="Y596:Z596"/>
    <mergeCell ref="AA596:AC596"/>
    <mergeCell ref="AD596:AE596"/>
    <mergeCell ref="AF596:AH596"/>
    <mergeCell ref="J595:R595"/>
    <mergeCell ref="S595:U595"/>
    <mergeCell ref="W595:X595"/>
    <mergeCell ref="Y595:Z595"/>
    <mergeCell ref="AA595:AC595"/>
    <mergeCell ref="AD595:AE595"/>
    <mergeCell ref="AF601:AH601"/>
    <mergeCell ref="H602:R602"/>
    <mergeCell ref="S602:U602"/>
    <mergeCell ref="W602:X602"/>
    <mergeCell ref="Y602:Z602"/>
    <mergeCell ref="AA602:AC602"/>
    <mergeCell ref="AD602:AE602"/>
    <mergeCell ref="AF602:AH602"/>
    <mergeCell ref="J601:R601"/>
    <mergeCell ref="S601:U601"/>
    <mergeCell ref="W601:X601"/>
    <mergeCell ref="Y601:Z601"/>
    <mergeCell ref="AA601:AC601"/>
    <mergeCell ref="AD601:AE601"/>
    <mergeCell ref="AF599:AH599"/>
    <mergeCell ref="I600:R600"/>
    <mergeCell ref="S600:U600"/>
    <mergeCell ref="W600:X600"/>
    <mergeCell ref="Y600:Z600"/>
    <mergeCell ref="AA600:AC600"/>
    <mergeCell ref="AD600:AE600"/>
    <mergeCell ref="AF600:AH600"/>
    <mergeCell ref="H599:R599"/>
    <mergeCell ref="S599:U599"/>
    <mergeCell ref="W599:X599"/>
    <mergeCell ref="Y599:Z599"/>
    <mergeCell ref="AA599:AC599"/>
    <mergeCell ref="AD599:AE599"/>
    <mergeCell ref="AF605:AH605"/>
    <mergeCell ref="H606:R606"/>
    <mergeCell ref="S606:U606"/>
    <mergeCell ref="W606:X606"/>
    <mergeCell ref="Y606:Z606"/>
    <mergeCell ref="AA606:AC606"/>
    <mergeCell ref="AD606:AE606"/>
    <mergeCell ref="AF606:AH606"/>
    <mergeCell ref="J605:R605"/>
    <mergeCell ref="S605:U605"/>
    <mergeCell ref="W605:X605"/>
    <mergeCell ref="Y605:Z605"/>
    <mergeCell ref="AA605:AC605"/>
    <mergeCell ref="AD605:AE605"/>
    <mergeCell ref="AF603:AH603"/>
    <mergeCell ref="I604:R604"/>
    <mergeCell ref="S604:U604"/>
    <mergeCell ref="W604:X604"/>
    <mergeCell ref="Y604:Z604"/>
    <mergeCell ref="AA604:AC604"/>
    <mergeCell ref="AD604:AE604"/>
    <mergeCell ref="AF604:AH604"/>
    <mergeCell ref="H603:R603"/>
    <mergeCell ref="S603:U603"/>
    <mergeCell ref="W603:X603"/>
    <mergeCell ref="Y603:Z603"/>
    <mergeCell ref="AA603:AC603"/>
    <mergeCell ref="AD603:AE603"/>
    <mergeCell ref="AF609:AH609"/>
    <mergeCell ref="H610:R610"/>
    <mergeCell ref="S610:U610"/>
    <mergeCell ref="W610:X610"/>
    <mergeCell ref="Y610:Z610"/>
    <mergeCell ref="AA610:AC610"/>
    <mergeCell ref="AD610:AE610"/>
    <mergeCell ref="AF610:AH610"/>
    <mergeCell ref="F609:R609"/>
    <mergeCell ref="S609:U609"/>
    <mergeCell ref="W609:X609"/>
    <mergeCell ref="Y609:Z609"/>
    <mergeCell ref="AA609:AC609"/>
    <mergeCell ref="AD609:AE609"/>
    <mergeCell ref="AF607:AH607"/>
    <mergeCell ref="J608:R608"/>
    <mergeCell ref="S608:U608"/>
    <mergeCell ref="W608:X608"/>
    <mergeCell ref="Y608:Z608"/>
    <mergeCell ref="AA608:AC608"/>
    <mergeCell ref="AD608:AE608"/>
    <mergeCell ref="AF608:AH608"/>
    <mergeCell ref="I607:R607"/>
    <mergeCell ref="S607:U607"/>
    <mergeCell ref="W607:X607"/>
    <mergeCell ref="Y607:Z607"/>
    <mergeCell ref="AA607:AC607"/>
    <mergeCell ref="AD607:AE607"/>
    <mergeCell ref="AF613:AH613"/>
    <mergeCell ref="I614:R614"/>
    <mergeCell ref="S614:U614"/>
    <mergeCell ref="W614:X614"/>
    <mergeCell ref="Y614:Z614"/>
    <mergeCell ref="AA614:AC614"/>
    <mergeCell ref="AD614:AE614"/>
    <mergeCell ref="AF614:AH614"/>
    <mergeCell ref="J613:R613"/>
    <mergeCell ref="S613:U613"/>
    <mergeCell ref="W613:X613"/>
    <mergeCell ref="Y613:Z613"/>
    <mergeCell ref="AA613:AC613"/>
    <mergeCell ref="AD613:AE613"/>
    <mergeCell ref="AF611:AH611"/>
    <mergeCell ref="I612:R612"/>
    <mergeCell ref="S612:U612"/>
    <mergeCell ref="W612:X612"/>
    <mergeCell ref="Y612:Z612"/>
    <mergeCell ref="AA612:AC612"/>
    <mergeCell ref="AD612:AE612"/>
    <mergeCell ref="AF612:AH612"/>
    <mergeCell ref="H611:R611"/>
    <mergeCell ref="S611:U611"/>
    <mergeCell ref="W611:X611"/>
    <mergeCell ref="Y611:Z611"/>
    <mergeCell ref="AA611:AC611"/>
    <mergeCell ref="AD611:AE611"/>
    <mergeCell ref="AF617:AH617"/>
    <mergeCell ref="J618:R618"/>
    <mergeCell ref="S618:U618"/>
    <mergeCell ref="W618:X618"/>
    <mergeCell ref="Y618:Z618"/>
    <mergeCell ref="AA618:AC618"/>
    <mergeCell ref="AD618:AE618"/>
    <mergeCell ref="AF618:AH618"/>
    <mergeCell ref="I617:R617"/>
    <mergeCell ref="S617:U617"/>
    <mergeCell ref="W617:X617"/>
    <mergeCell ref="Y617:Z617"/>
    <mergeCell ref="AA617:AC617"/>
    <mergeCell ref="AD617:AE617"/>
    <mergeCell ref="AF615:AH615"/>
    <mergeCell ref="H616:R616"/>
    <mergeCell ref="S616:U616"/>
    <mergeCell ref="W616:X616"/>
    <mergeCell ref="Y616:Z616"/>
    <mergeCell ref="AA616:AC616"/>
    <mergeCell ref="AD616:AE616"/>
    <mergeCell ref="AF616:AH616"/>
    <mergeCell ref="J615:R615"/>
    <mergeCell ref="S615:U615"/>
    <mergeCell ref="W615:X615"/>
    <mergeCell ref="Y615:Z615"/>
    <mergeCell ref="AA615:AC615"/>
    <mergeCell ref="AD615:AE615"/>
    <mergeCell ref="AF621:AH621"/>
    <mergeCell ref="J622:R622"/>
    <mergeCell ref="S622:U622"/>
    <mergeCell ref="W622:X622"/>
    <mergeCell ref="Y622:Z622"/>
    <mergeCell ref="AA622:AC622"/>
    <mergeCell ref="AD622:AE622"/>
    <mergeCell ref="AF622:AH622"/>
    <mergeCell ref="I621:R621"/>
    <mergeCell ref="S621:U621"/>
    <mergeCell ref="W621:X621"/>
    <mergeCell ref="Y621:Z621"/>
    <mergeCell ref="AA621:AC621"/>
    <mergeCell ref="AD621:AE621"/>
    <mergeCell ref="AF619:AH619"/>
    <mergeCell ref="J620:R620"/>
    <mergeCell ref="S620:U620"/>
    <mergeCell ref="W620:X620"/>
    <mergeCell ref="Y620:Z620"/>
    <mergeCell ref="AA620:AC620"/>
    <mergeCell ref="AD620:AE620"/>
    <mergeCell ref="AF620:AH620"/>
    <mergeCell ref="I619:R619"/>
    <mergeCell ref="S619:U619"/>
    <mergeCell ref="W619:X619"/>
    <mergeCell ref="Y619:Z619"/>
    <mergeCell ref="AA619:AC619"/>
    <mergeCell ref="AD619:AE619"/>
    <mergeCell ref="AF625:AH625"/>
    <mergeCell ref="F626:R626"/>
    <mergeCell ref="S626:U626"/>
    <mergeCell ref="W626:X626"/>
    <mergeCell ref="Y626:Z626"/>
    <mergeCell ref="AA626:AC626"/>
    <mergeCell ref="AD626:AE626"/>
    <mergeCell ref="AF626:AH626"/>
    <mergeCell ref="J625:R625"/>
    <mergeCell ref="S625:U625"/>
    <mergeCell ref="W625:X625"/>
    <mergeCell ref="Y625:Z625"/>
    <mergeCell ref="AA625:AC625"/>
    <mergeCell ref="AD625:AE625"/>
    <mergeCell ref="AF623:AH623"/>
    <mergeCell ref="J624:R624"/>
    <mergeCell ref="S624:U624"/>
    <mergeCell ref="W624:X624"/>
    <mergeCell ref="Y624:Z624"/>
    <mergeCell ref="AA624:AC624"/>
    <mergeCell ref="AD624:AE624"/>
    <mergeCell ref="AF624:AH624"/>
    <mergeCell ref="I623:R623"/>
    <mergeCell ref="S623:U623"/>
    <mergeCell ref="W623:X623"/>
    <mergeCell ref="Y623:Z623"/>
    <mergeCell ref="AA623:AC623"/>
    <mergeCell ref="AD623:AE623"/>
    <mergeCell ref="AF629:AH629"/>
    <mergeCell ref="I630:R630"/>
    <mergeCell ref="S630:U630"/>
    <mergeCell ref="W630:X630"/>
    <mergeCell ref="Y630:Z630"/>
    <mergeCell ref="AA630:AC630"/>
    <mergeCell ref="AD630:AE630"/>
    <mergeCell ref="AF630:AH630"/>
    <mergeCell ref="J629:R629"/>
    <mergeCell ref="S629:U629"/>
    <mergeCell ref="W629:X629"/>
    <mergeCell ref="Y629:Z629"/>
    <mergeCell ref="AA629:AC629"/>
    <mergeCell ref="AD629:AE629"/>
    <mergeCell ref="AF627:AH627"/>
    <mergeCell ref="I628:R628"/>
    <mergeCell ref="S628:U628"/>
    <mergeCell ref="W628:X628"/>
    <mergeCell ref="Y628:Z628"/>
    <mergeCell ref="AA628:AC628"/>
    <mergeCell ref="AD628:AE628"/>
    <mergeCell ref="AF628:AH628"/>
    <mergeCell ref="H627:R627"/>
    <mergeCell ref="S627:U627"/>
    <mergeCell ref="W627:X627"/>
    <mergeCell ref="Y627:Z627"/>
    <mergeCell ref="AA627:AC627"/>
    <mergeCell ref="AD627:AE627"/>
    <mergeCell ref="AF633:AH633"/>
    <mergeCell ref="F634:R634"/>
    <mergeCell ref="S634:U634"/>
    <mergeCell ref="W634:X634"/>
    <mergeCell ref="Y634:Z634"/>
    <mergeCell ref="AA634:AC634"/>
    <mergeCell ref="AD634:AE634"/>
    <mergeCell ref="AF634:AH634"/>
    <mergeCell ref="D633:R633"/>
    <mergeCell ref="S633:U633"/>
    <mergeCell ref="W633:X633"/>
    <mergeCell ref="Y633:Z633"/>
    <mergeCell ref="AA633:AC633"/>
    <mergeCell ref="AD633:AE633"/>
    <mergeCell ref="AF631:AH631"/>
    <mergeCell ref="C632:R632"/>
    <mergeCell ref="S632:U632"/>
    <mergeCell ref="W632:X632"/>
    <mergeCell ref="Y632:Z632"/>
    <mergeCell ref="AA632:AC632"/>
    <mergeCell ref="AD632:AE632"/>
    <mergeCell ref="AF632:AH632"/>
    <mergeCell ref="J631:R631"/>
    <mergeCell ref="S631:U631"/>
    <mergeCell ref="W631:X631"/>
    <mergeCell ref="Y631:Z631"/>
    <mergeCell ref="AA631:AC631"/>
    <mergeCell ref="AD631:AE631"/>
    <mergeCell ref="AF637:AH637"/>
    <mergeCell ref="I638:R638"/>
    <mergeCell ref="S638:U638"/>
    <mergeCell ref="W638:X638"/>
    <mergeCell ref="Y638:Z638"/>
    <mergeCell ref="AA638:AC638"/>
    <mergeCell ref="AD638:AE638"/>
    <mergeCell ref="AF638:AH638"/>
    <mergeCell ref="H637:R637"/>
    <mergeCell ref="S637:U637"/>
    <mergeCell ref="W637:X637"/>
    <mergeCell ref="Y637:Z637"/>
    <mergeCell ref="AA637:AC637"/>
    <mergeCell ref="AD637:AE637"/>
    <mergeCell ref="AF635:AH635"/>
    <mergeCell ref="H636:R636"/>
    <mergeCell ref="S636:U636"/>
    <mergeCell ref="W636:X636"/>
    <mergeCell ref="Y636:Z636"/>
    <mergeCell ref="AA636:AC636"/>
    <mergeCell ref="AD636:AE636"/>
    <mergeCell ref="AF636:AH636"/>
    <mergeCell ref="F635:R635"/>
    <mergeCell ref="S635:U635"/>
    <mergeCell ref="W635:X635"/>
    <mergeCell ref="Y635:Z635"/>
    <mergeCell ref="AA635:AC635"/>
    <mergeCell ref="AD635:AE635"/>
    <mergeCell ref="AF641:AH641"/>
    <mergeCell ref="I642:R642"/>
    <mergeCell ref="S642:U642"/>
    <mergeCell ref="W642:X642"/>
    <mergeCell ref="Y642:Z642"/>
    <mergeCell ref="AA642:AC642"/>
    <mergeCell ref="AD642:AE642"/>
    <mergeCell ref="AF642:AH642"/>
    <mergeCell ref="H641:R641"/>
    <mergeCell ref="S641:U641"/>
    <mergeCell ref="W641:X641"/>
    <mergeCell ref="Y641:Z641"/>
    <mergeCell ref="AA641:AC641"/>
    <mergeCell ref="AD641:AE641"/>
    <mergeCell ref="AF639:AH639"/>
    <mergeCell ref="H640:R640"/>
    <mergeCell ref="S640:U640"/>
    <mergeCell ref="W640:X640"/>
    <mergeCell ref="Y640:Z640"/>
    <mergeCell ref="AA640:AC640"/>
    <mergeCell ref="AD640:AE640"/>
    <mergeCell ref="AF640:AH640"/>
    <mergeCell ref="J639:R639"/>
    <mergeCell ref="S639:U639"/>
    <mergeCell ref="W639:X639"/>
    <mergeCell ref="Y639:Z639"/>
    <mergeCell ref="AA639:AC639"/>
    <mergeCell ref="AD639:AE639"/>
    <mergeCell ref="AF645:AH645"/>
    <mergeCell ref="H646:R646"/>
    <mergeCell ref="S646:U646"/>
    <mergeCell ref="W646:X646"/>
    <mergeCell ref="Y646:Z646"/>
    <mergeCell ref="AA646:AC646"/>
    <mergeCell ref="AD646:AE646"/>
    <mergeCell ref="AF646:AH646"/>
    <mergeCell ref="H645:R645"/>
    <mergeCell ref="S645:U645"/>
    <mergeCell ref="W645:X645"/>
    <mergeCell ref="Y645:Z645"/>
    <mergeCell ref="AA645:AC645"/>
    <mergeCell ref="AD645:AE645"/>
    <mergeCell ref="AF643:AH643"/>
    <mergeCell ref="F644:R644"/>
    <mergeCell ref="S644:U644"/>
    <mergeCell ref="W644:X644"/>
    <mergeCell ref="Y644:Z644"/>
    <mergeCell ref="AA644:AC644"/>
    <mergeCell ref="AD644:AE644"/>
    <mergeCell ref="AF644:AH644"/>
    <mergeCell ref="J643:R643"/>
    <mergeCell ref="S643:U643"/>
    <mergeCell ref="W643:X643"/>
    <mergeCell ref="Y643:Z643"/>
    <mergeCell ref="AA643:AC643"/>
    <mergeCell ref="AD643:AE643"/>
    <mergeCell ref="AF649:AH649"/>
    <mergeCell ref="H650:R650"/>
    <mergeCell ref="S650:U650"/>
    <mergeCell ref="W650:X650"/>
    <mergeCell ref="Y650:Z650"/>
    <mergeCell ref="AA650:AC650"/>
    <mergeCell ref="AD650:AE650"/>
    <mergeCell ref="AF650:AH650"/>
    <mergeCell ref="F649:R649"/>
    <mergeCell ref="S649:U649"/>
    <mergeCell ref="W649:X649"/>
    <mergeCell ref="Y649:Z649"/>
    <mergeCell ref="AA649:AC649"/>
    <mergeCell ref="AD649:AE649"/>
    <mergeCell ref="AF647:AH647"/>
    <mergeCell ref="J648:R648"/>
    <mergeCell ref="S648:U648"/>
    <mergeCell ref="W648:X648"/>
    <mergeCell ref="Y648:Z648"/>
    <mergeCell ref="AA648:AC648"/>
    <mergeCell ref="AD648:AE648"/>
    <mergeCell ref="AF648:AH648"/>
    <mergeCell ref="I647:R647"/>
    <mergeCell ref="S647:U647"/>
    <mergeCell ref="W647:X647"/>
    <mergeCell ref="Y647:Z647"/>
    <mergeCell ref="AA647:AC647"/>
    <mergeCell ref="AD647:AE647"/>
    <mergeCell ref="AF653:AH653"/>
    <mergeCell ref="I654:R654"/>
    <mergeCell ref="S654:U654"/>
    <mergeCell ref="W654:X654"/>
    <mergeCell ref="Y654:Z654"/>
    <mergeCell ref="AA654:AC654"/>
    <mergeCell ref="AD654:AE654"/>
    <mergeCell ref="AF654:AH654"/>
    <mergeCell ref="J653:R653"/>
    <mergeCell ref="S653:U653"/>
    <mergeCell ref="W653:X653"/>
    <mergeCell ref="Y653:Z653"/>
    <mergeCell ref="AA653:AC653"/>
    <mergeCell ref="AD653:AE653"/>
    <mergeCell ref="AF651:AH651"/>
    <mergeCell ref="I652:R652"/>
    <mergeCell ref="S652:U652"/>
    <mergeCell ref="W652:X652"/>
    <mergeCell ref="Y652:Z652"/>
    <mergeCell ref="AA652:AC652"/>
    <mergeCell ref="AD652:AE652"/>
    <mergeCell ref="AF652:AH652"/>
    <mergeCell ref="H651:R651"/>
    <mergeCell ref="S651:U651"/>
    <mergeCell ref="W651:X651"/>
    <mergeCell ref="Y651:Z651"/>
    <mergeCell ref="AA651:AC651"/>
    <mergeCell ref="AD651:AE651"/>
    <mergeCell ref="AF657:AH657"/>
    <mergeCell ref="I658:R658"/>
    <mergeCell ref="S658:U658"/>
    <mergeCell ref="W658:X658"/>
    <mergeCell ref="Y658:Z658"/>
    <mergeCell ref="AA658:AC658"/>
    <mergeCell ref="AD658:AE658"/>
    <mergeCell ref="AF658:AH658"/>
    <mergeCell ref="H657:R657"/>
    <mergeCell ref="S657:U657"/>
    <mergeCell ref="W657:X657"/>
    <mergeCell ref="Y657:Z657"/>
    <mergeCell ref="AA657:AC657"/>
    <mergeCell ref="AD657:AE657"/>
    <mergeCell ref="AF655:AH655"/>
    <mergeCell ref="H656:R656"/>
    <mergeCell ref="S656:U656"/>
    <mergeCell ref="W656:X656"/>
    <mergeCell ref="Y656:Z656"/>
    <mergeCell ref="AA656:AC656"/>
    <mergeCell ref="AD656:AE656"/>
    <mergeCell ref="AF656:AH656"/>
    <mergeCell ref="J655:R655"/>
    <mergeCell ref="S655:U655"/>
    <mergeCell ref="W655:X655"/>
    <mergeCell ref="Y655:Z655"/>
    <mergeCell ref="AA655:AC655"/>
    <mergeCell ref="AD655:AE655"/>
    <mergeCell ref="AF661:AH661"/>
    <mergeCell ref="J662:R662"/>
    <mergeCell ref="S662:U662"/>
    <mergeCell ref="W662:X662"/>
    <mergeCell ref="Y662:Z662"/>
    <mergeCell ref="AA662:AC662"/>
    <mergeCell ref="AD662:AE662"/>
    <mergeCell ref="AF662:AH662"/>
    <mergeCell ref="I661:R661"/>
    <mergeCell ref="S661:U661"/>
    <mergeCell ref="W661:X661"/>
    <mergeCell ref="Y661:Z661"/>
    <mergeCell ref="AA661:AC661"/>
    <mergeCell ref="AD661:AE661"/>
    <mergeCell ref="AF659:AH659"/>
    <mergeCell ref="H660:R660"/>
    <mergeCell ref="S660:U660"/>
    <mergeCell ref="W660:X660"/>
    <mergeCell ref="Y660:Z660"/>
    <mergeCell ref="AA660:AC660"/>
    <mergeCell ref="AD660:AE660"/>
    <mergeCell ref="AF660:AH660"/>
    <mergeCell ref="J659:R659"/>
    <mergeCell ref="S659:U659"/>
    <mergeCell ref="W659:X659"/>
    <mergeCell ref="Y659:Z659"/>
    <mergeCell ref="AA659:AC659"/>
    <mergeCell ref="AD659:AE659"/>
    <mergeCell ref="AF665:AH665"/>
    <mergeCell ref="F666:R666"/>
    <mergeCell ref="S666:U666"/>
    <mergeCell ref="W666:X666"/>
    <mergeCell ref="Y666:Z666"/>
    <mergeCell ref="AA666:AC666"/>
    <mergeCell ref="AD666:AE666"/>
    <mergeCell ref="AF666:AH666"/>
    <mergeCell ref="F665:R665"/>
    <mergeCell ref="S665:U665"/>
    <mergeCell ref="W665:X665"/>
    <mergeCell ref="Y665:Z665"/>
    <mergeCell ref="AA665:AC665"/>
    <mergeCell ref="AD665:AE665"/>
    <mergeCell ref="AF663:AH663"/>
    <mergeCell ref="D664:R664"/>
    <mergeCell ref="S664:U664"/>
    <mergeCell ref="W664:X664"/>
    <mergeCell ref="Y664:Z664"/>
    <mergeCell ref="AA664:AC664"/>
    <mergeCell ref="AD664:AE664"/>
    <mergeCell ref="AF664:AH664"/>
    <mergeCell ref="C663:R663"/>
    <mergeCell ref="S663:U663"/>
    <mergeCell ref="W663:X663"/>
    <mergeCell ref="Y663:Z663"/>
    <mergeCell ref="AA663:AC663"/>
    <mergeCell ref="AD663:AE663"/>
    <mergeCell ref="AF669:AH669"/>
    <mergeCell ref="J670:R670"/>
    <mergeCell ref="S670:U670"/>
    <mergeCell ref="W670:X670"/>
    <mergeCell ref="Y670:Z670"/>
    <mergeCell ref="AA670:AC670"/>
    <mergeCell ref="AD670:AE670"/>
    <mergeCell ref="AF670:AH670"/>
    <mergeCell ref="I669:R669"/>
    <mergeCell ref="S669:U669"/>
    <mergeCell ref="W669:X669"/>
    <mergeCell ref="Y669:Z669"/>
    <mergeCell ref="AA669:AC669"/>
    <mergeCell ref="AD669:AE669"/>
    <mergeCell ref="AF667:AH667"/>
    <mergeCell ref="H668:R668"/>
    <mergeCell ref="S668:U668"/>
    <mergeCell ref="W668:X668"/>
    <mergeCell ref="Y668:Z668"/>
    <mergeCell ref="AA668:AC668"/>
    <mergeCell ref="AD668:AE668"/>
    <mergeCell ref="AF668:AH668"/>
    <mergeCell ref="H667:R667"/>
    <mergeCell ref="S667:U667"/>
    <mergeCell ref="W667:X667"/>
    <mergeCell ref="Y667:Z667"/>
    <mergeCell ref="AA667:AC667"/>
    <mergeCell ref="AD667:AE667"/>
    <mergeCell ref="AF673:AH673"/>
    <mergeCell ref="I674:R674"/>
    <mergeCell ref="S674:U674"/>
    <mergeCell ref="W674:X674"/>
    <mergeCell ref="Y674:Z674"/>
    <mergeCell ref="AA674:AC674"/>
    <mergeCell ref="AD674:AE674"/>
    <mergeCell ref="AF674:AH674"/>
    <mergeCell ref="H673:R673"/>
    <mergeCell ref="S673:U673"/>
    <mergeCell ref="W673:X673"/>
    <mergeCell ref="Y673:Z673"/>
    <mergeCell ref="AA673:AC673"/>
    <mergeCell ref="AD673:AE673"/>
    <mergeCell ref="AF671:AH671"/>
    <mergeCell ref="J672:R672"/>
    <mergeCell ref="S672:U672"/>
    <mergeCell ref="W672:X672"/>
    <mergeCell ref="Y672:Z672"/>
    <mergeCell ref="AA672:AC672"/>
    <mergeCell ref="AD672:AE672"/>
    <mergeCell ref="AF672:AH672"/>
    <mergeCell ref="I671:R671"/>
    <mergeCell ref="S671:U671"/>
    <mergeCell ref="W671:X671"/>
    <mergeCell ref="Y671:Z671"/>
    <mergeCell ref="AA671:AC671"/>
    <mergeCell ref="AD671:AE671"/>
    <mergeCell ref="AF677:AH677"/>
    <mergeCell ref="H678:R678"/>
    <mergeCell ref="S678:U678"/>
    <mergeCell ref="W678:X678"/>
    <mergeCell ref="Y678:Z678"/>
    <mergeCell ref="AA678:AC678"/>
    <mergeCell ref="AD678:AE678"/>
    <mergeCell ref="AF678:AH678"/>
    <mergeCell ref="F677:R677"/>
    <mergeCell ref="S677:U677"/>
    <mergeCell ref="W677:X677"/>
    <mergeCell ref="Y677:Z677"/>
    <mergeCell ref="AA677:AC677"/>
    <mergeCell ref="AD677:AE677"/>
    <mergeCell ref="AF675:AH675"/>
    <mergeCell ref="F676:R676"/>
    <mergeCell ref="S676:U676"/>
    <mergeCell ref="W676:X676"/>
    <mergeCell ref="Y676:Z676"/>
    <mergeCell ref="AA676:AC676"/>
    <mergeCell ref="AD676:AE676"/>
    <mergeCell ref="AF676:AH676"/>
    <mergeCell ref="J675:R675"/>
    <mergeCell ref="S675:U675"/>
    <mergeCell ref="W675:X675"/>
    <mergeCell ref="Y675:Z675"/>
    <mergeCell ref="AA675:AC675"/>
    <mergeCell ref="AD675:AE675"/>
    <mergeCell ref="AF681:AH681"/>
    <mergeCell ref="F682:R682"/>
    <mergeCell ref="S682:U682"/>
    <mergeCell ref="W682:X682"/>
    <mergeCell ref="Y682:Z682"/>
    <mergeCell ref="AA682:AC682"/>
    <mergeCell ref="AD682:AE682"/>
    <mergeCell ref="AF682:AH682"/>
    <mergeCell ref="J681:R681"/>
    <mergeCell ref="S681:U681"/>
    <mergeCell ref="W681:X681"/>
    <mergeCell ref="Y681:Z681"/>
    <mergeCell ref="AA681:AC681"/>
    <mergeCell ref="AD681:AE681"/>
    <mergeCell ref="AF679:AH679"/>
    <mergeCell ref="I680:R680"/>
    <mergeCell ref="S680:U680"/>
    <mergeCell ref="W680:X680"/>
    <mergeCell ref="Y680:Z680"/>
    <mergeCell ref="AA680:AC680"/>
    <mergeCell ref="AD680:AE680"/>
    <mergeCell ref="AF680:AH680"/>
    <mergeCell ref="H679:R679"/>
    <mergeCell ref="S679:U679"/>
    <mergeCell ref="W679:X679"/>
    <mergeCell ref="Y679:Z679"/>
    <mergeCell ref="AA679:AC679"/>
    <mergeCell ref="AD679:AE679"/>
    <mergeCell ref="AF685:AH685"/>
    <mergeCell ref="I686:R686"/>
    <mergeCell ref="S686:U686"/>
    <mergeCell ref="W686:X686"/>
    <mergeCell ref="Y686:Z686"/>
    <mergeCell ref="AA686:AC686"/>
    <mergeCell ref="AD686:AE686"/>
    <mergeCell ref="AF686:AH686"/>
    <mergeCell ref="H685:R685"/>
    <mergeCell ref="S685:U685"/>
    <mergeCell ref="W685:X685"/>
    <mergeCell ref="Y685:Z685"/>
    <mergeCell ref="AA685:AC685"/>
    <mergeCell ref="AD685:AE685"/>
    <mergeCell ref="AF683:AH683"/>
    <mergeCell ref="H684:R684"/>
    <mergeCell ref="S684:U684"/>
    <mergeCell ref="W684:X684"/>
    <mergeCell ref="Y684:Z684"/>
    <mergeCell ref="AA684:AC684"/>
    <mergeCell ref="AD684:AE684"/>
    <mergeCell ref="AF684:AH684"/>
    <mergeCell ref="F683:R683"/>
    <mergeCell ref="S683:U683"/>
    <mergeCell ref="W683:X683"/>
    <mergeCell ref="Y683:Z683"/>
    <mergeCell ref="AA683:AC683"/>
    <mergeCell ref="AD683:AE683"/>
    <mergeCell ref="AF689:AH689"/>
    <mergeCell ref="H690:R690"/>
    <mergeCell ref="S690:U690"/>
    <mergeCell ref="W690:X690"/>
    <mergeCell ref="Y690:Z690"/>
    <mergeCell ref="AA690:AC690"/>
    <mergeCell ref="AD690:AE690"/>
    <mergeCell ref="AF690:AH690"/>
    <mergeCell ref="F689:R689"/>
    <mergeCell ref="S689:U689"/>
    <mergeCell ref="W689:X689"/>
    <mergeCell ref="Y689:Z689"/>
    <mergeCell ref="AA689:AC689"/>
    <mergeCell ref="AD689:AE689"/>
    <mergeCell ref="AF687:AH687"/>
    <mergeCell ref="F688:R688"/>
    <mergeCell ref="S688:U688"/>
    <mergeCell ref="W688:X688"/>
    <mergeCell ref="Y688:Z688"/>
    <mergeCell ref="AA688:AC688"/>
    <mergeCell ref="AD688:AE688"/>
    <mergeCell ref="AF688:AH688"/>
    <mergeCell ref="J687:R687"/>
    <mergeCell ref="S687:U687"/>
    <mergeCell ref="W687:X687"/>
    <mergeCell ref="Y687:Z687"/>
    <mergeCell ref="AA687:AC687"/>
    <mergeCell ref="AD687:AE687"/>
    <mergeCell ref="AF693:AH693"/>
    <mergeCell ref="H694:R694"/>
    <mergeCell ref="S694:U694"/>
    <mergeCell ref="W694:X694"/>
    <mergeCell ref="Y694:Z694"/>
    <mergeCell ref="AA694:AC694"/>
    <mergeCell ref="AD694:AE694"/>
    <mergeCell ref="AF694:AH694"/>
    <mergeCell ref="J693:R693"/>
    <mergeCell ref="S693:U693"/>
    <mergeCell ref="W693:X693"/>
    <mergeCell ref="Y693:Z693"/>
    <mergeCell ref="AA693:AC693"/>
    <mergeCell ref="AD693:AE693"/>
    <mergeCell ref="AF691:AH691"/>
    <mergeCell ref="I692:R692"/>
    <mergeCell ref="S692:U692"/>
    <mergeCell ref="W692:X692"/>
    <mergeCell ref="Y692:Z692"/>
    <mergeCell ref="AA692:AC692"/>
    <mergeCell ref="AD692:AE692"/>
    <mergeCell ref="AF692:AH692"/>
    <mergeCell ref="H691:R691"/>
    <mergeCell ref="S691:U691"/>
    <mergeCell ref="W691:X691"/>
    <mergeCell ref="Y691:Z691"/>
    <mergeCell ref="AA691:AC691"/>
    <mergeCell ref="AD691:AE691"/>
    <mergeCell ref="AF697:AH697"/>
    <mergeCell ref="I698:R698"/>
    <mergeCell ref="S698:U698"/>
    <mergeCell ref="W698:X698"/>
    <mergeCell ref="Y698:Z698"/>
    <mergeCell ref="AA698:AC698"/>
    <mergeCell ref="AD698:AE698"/>
    <mergeCell ref="AF698:AH698"/>
    <mergeCell ref="H697:R697"/>
    <mergeCell ref="S697:U697"/>
    <mergeCell ref="W697:X697"/>
    <mergeCell ref="Y697:Z697"/>
    <mergeCell ref="AA697:AC697"/>
    <mergeCell ref="AD697:AE697"/>
    <mergeCell ref="AF695:AH695"/>
    <mergeCell ref="J696:R696"/>
    <mergeCell ref="S696:U696"/>
    <mergeCell ref="W696:X696"/>
    <mergeCell ref="Y696:Z696"/>
    <mergeCell ref="AA696:AC696"/>
    <mergeCell ref="AD696:AE696"/>
    <mergeCell ref="AF696:AH696"/>
    <mergeCell ref="I695:R695"/>
    <mergeCell ref="S695:U695"/>
    <mergeCell ref="W695:X695"/>
    <mergeCell ref="Y695:Z695"/>
    <mergeCell ref="AA695:AC695"/>
    <mergeCell ref="AD695:AE695"/>
    <mergeCell ref="AF701:AH701"/>
    <mergeCell ref="H702:R702"/>
    <mergeCell ref="S702:U702"/>
    <mergeCell ref="W702:X702"/>
    <mergeCell ref="Y702:Z702"/>
    <mergeCell ref="AA702:AC702"/>
    <mergeCell ref="AD702:AE702"/>
    <mergeCell ref="AF702:AH702"/>
    <mergeCell ref="F701:R701"/>
    <mergeCell ref="S701:U701"/>
    <mergeCell ref="W701:X701"/>
    <mergeCell ref="Y701:Z701"/>
    <mergeCell ref="AA701:AC701"/>
    <mergeCell ref="AD701:AE701"/>
    <mergeCell ref="AF699:AH699"/>
    <mergeCell ref="F700:R700"/>
    <mergeCell ref="S700:U700"/>
    <mergeCell ref="W700:X700"/>
    <mergeCell ref="Y700:Z700"/>
    <mergeCell ref="AA700:AC700"/>
    <mergeCell ref="AD700:AE700"/>
    <mergeCell ref="AF700:AH700"/>
    <mergeCell ref="J699:R699"/>
    <mergeCell ref="S699:U699"/>
    <mergeCell ref="W699:X699"/>
    <mergeCell ref="Y699:Z699"/>
    <mergeCell ref="AA699:AC699"/>
    <mergeCell ref="AD699:AE699"/>
    <mergeCell ref="AF705:AH705"/>
    <mergeCell ref="D706:R706"/>
    <mergeCell ref="S706:U706"/>
    <mergeCell ref="W706:X706"/>
    <mergeCell ref="Y706:Z706"/>
    <mergeCell ref="AA706:AC706"/>
    <mergeCell ref="AD706:AE706"/>
    <mergeCell ref="AF706:AH706"/>
    <mergeCell ref="J705:R705"/>
    <mergeCell ref="S705:U705"/>
    <mergeCell ref="W705:X705"/>
    <mergeCell ref="Y705:Z705"/>
    <mergeCell ref="AA705:AC705"/>
    <mergeCell ref="AD705:AE705"/>
    <mergeCell ref="AF703:AH703"/>
    <mergeCell ref="I704:R704"/>
    <mergeCell ref="S704:U704"/>
    <mergeCell ref="W704:X704"/>
    <mergeCell ref="Y704:Z704"/>
    <mergeCell ref="AA704:AC704"/>
    <mergeCell ref="AD704:AE704"/>
    <mergeCell ref="AF704:AH704"/>
    <mergeCell ref="H703:R703"/>
    <mergeCell ref="S703:U703"/>
    <mergeCell ref="W703:X703"/>
    <mergeCell ref="Y703:Z703"/>
    <mergeCell ref="AA703:AC703"/>
    <mergeCell ref="AD703:AE703"/>
    <mergeCell ref="AF709:AH709"/>
    <mergeCell ref="H710:R710"/>
    <mergeCell ref="S710:U710"/>
    <mergeCell ref="W710:X710"/>
    <mergeCell ref="Y710:Z710"/>
    <mergeCell ref="AA710:AC710"/>
    <mergeCell ref="AD710:AE710"/>
    <mergeCell ref="AF710:AH710"/>
    <mergeCell ref="H709:R709"/>
    <mergeCell ref="S709:U709"/>
    <mergeCell ref="W709:X709"/>
    <mergeCell ref="Y709:Z709"/>
    <mergeCell ref="AA709:AC709"/>
    <mergeCell ref="AD709:AE709"/>
    <mergeCell ref="AF707:AH707"/>
    <mergeCell ref="F708:R708"/>
    <mergeCell ref="S708:U708"/>
    <mergeCell ref="W708:X708"/>
    <mergeCell ref="Y708:Z708"/>
    <mergeCell ref="AA708:AC708"/>
    <mergeCell ref="AD708:AE708"/>
    <mergeCell ref="AF708:AH708"/>
    <mergeCell ref="F707:R707"/>
    <mergeCell ref="S707:U707"/>
    <mergeCell ref="W707:X707"/>
    <mergeCell ref="Y707:Z707"/>
    <mergeCell ref="AA707:AC707"/>
    <mergeCell ref="AD707:AE707"/>
    <mergeCell ref="AF713:AH713"/>
    <mergeCell ref="J714:R714"/>
    <mergeCell ref="S714:U714"/>
    <mergeCell ref="W714:X714"/>
    <mergeCell ref="Y714:Z714"/>
    <mergeCell ref="AA714:AC714"/>
    <mergeCell ref="AD714:AE714"/>
    <mergeCell ref="AF714:AH714"/>
    <mergeCell ref="I713:R713"/>
    <mergeCell ref="S713:U713"/>
    <mergeCell ref="W713:X713"/>
    <mergeCell ref="Y713:Z713"/>
    <mergeCell ref="AA713:AC713"/>
    <mergeCell ref="AD713:AE713"/>
    <mergeCell ref="AF711:AH711"/>
    <mergeCell ref="J712:R712"/>
    <mergeCell ref="S712:U712"/>
    <mergeCell ref="W712:X712"/>
    <mergeCell ref="Y712:Z712"/>
    <mergeCell ref="AA712:AC712"/>
    <mergeCell ref="AD712:AE712"/>
    <mergeCell ref="AF712:AH712"/>
    <mergeCell ref="I711:R711"/>
    <mergeCell ref="S711:U711"/>
    <mergeCell ref="W711:X711"/>
    <mergeCell ref="Y711:Z711"/>
    <mergeCell ref="AA711:AC711"/>
    <mergeCell ref="AD711:AE711"/>
    <mergeCell ref="AF717:AH717"/>
    <mergeCell ref="J718:R718"/>
    <mergeCell ref="S718:U718"/>
    <mergeCell ref="W718:X718"/>
    <mergeCell ref="Y718:Z718"/>
    <mergeCell ref="AA718:AC718"/>
    <mergeCell ref="AD718:AE718"/>
    <mergeCell ref="AF718:AH718"/>
    <mergeCell ref="I717:R717"/>
    <mergeCell ref="S717:U717"/>
    <mergeCell ref="W717:X717"/>
    <mergeCell ref="Y717:Z717"/>
    <mergeCell ref="AA717:AC717"/>
    <mergeCell ref="AD717:AE717"/>
    <mergeCell ref="AF715:AH715"/>
    <mergeCell ref="J716:R716"/>
    <mergeCell ref="S716:U716"/>
    <mergeCell ref="W716:X716"/>
    <mergeCell ref="Y716:Z716"/>
    <mergeCell ref="AA716:AC716"/>
    <mergeCell ref="AD716:AE716"/>
    <mergeCell ref="AF716:AH716"/>
    <mergeCell ref="I715:R715"/>
    <mergeCell ref="S715:U715"/>
    <mergeCell ref="W715:X715"/>
    <mergeCell ref="Y715:Z715"/>
    <mergeCell ref="AA715:AC715"/>
    <mergeCell ref="AD715:AE715"/>
    <mergeCell ref="AF721:AH721"/>
    <mergeCell ref="I722:R722"/>
    <mergeCell ref="S722:U722"/>
    <mergeCell ref="W722:X722"/>
    <mergeCell ref="Y722:Z722"/>
    <mergeCell ref="AA722:AC722"/>
    <mergeCell ref="AD722:AE722"/>
    <mergeCell ref="AF722:AH722"/>
    <mergeCell ref="J721:R721"/>
    <mergeCell ref="S721:U721"/>
    <mergeCell ref="W721:X721"/>
    <mergeCell ref="Y721:Z721"/>
    <mergeCell ref="AA721:AC721"/>
    <mergeCell ref="AD721:AE721"/>
    <mergeCell ref="AF719:AH719"/>
    <mergeCell ref="I720:R720"/>
    <mergeCell ref="S720:U720"/>
    <mergeCell ref="W720:X720"/>
    <mergeCell ref="Y720:Z720"/>
    <mergeCell ref="AA720:AC720"/>
    <mergeCell ref="AD720:AE720"/>
    <mergeCell ref="AF720:AH720"/>
    <mergeCell ref="H719:R719"/>
    <mergeCell ref="S719:U719"/>
    <mergeCell ref="W719:X719"/>
    <mergeCell ref="Y719:Z719"/>
    <mergeCell ref="AA719:AC719"/>
    <mergeCell ref="AD719:AE719"/>
    <mergeCell ref="AF725:AH725"/>
    <mergeCell ref="J726:R726"/>
    <mergeCell ref="S726:U726"/>
    <mergeCell ref="W726:X726"/>
    <mergeCell ref="Y726:Z726"/>
    <mergeCell ref="AA726:AC726"/>
    <mergeCell ref="AD726:AE726"/>
    <mergeCell ref="AF726:AH726"/>
    <mergeCell ref="I725:R725"/>
    <mergeCell ref="S725:U725"/>
    <mergeCell ref="W725:X725"/>
    <mergeCell ref="Y725:Z725"/>
    <mergeCell ref="AA725:AC725"/>
    <mergeCell ref="AD725:AE725"/>
    <mergeCell ref="AF723:AH723"/>
    <mergeCell ref="H724:R724"/>
    <mergeCell ref="S724:U724"/>
    <mergeCell ref="W724:X724"/>
    <mergeCell ref="Y724:Z724"/>
    <mergeCell ref="AA724:AC724"/>
    <mergeCell ref="AD724:AE724"/>
    <mergeCell ref="AF724:AH724"/>
    <mergeCell ref="J723:R723"/>
    <mergeCell ref="S723:U723"/>
    <mergeCell ref="W723:X723"/>
    <mergeCell ref="Y723:Z723"/>
    <mergeCell ref="AA723:AC723"/>
    <mergeCell ref="AD723:AE723"/>
    <mergeCell ref="AF729:AH729"/>
    <mergeCell ref="J730:R730"/>
    <mergeCell ref="S730:U730"/>
    <mergeCell ref="W730:X730"/>
    <mergeCell ref="Y730:Z730"/>
    <mergeCell ref="AA730:AC730"/>
    <mergeCell ref="AD730:AE730"/>
    <mergeCell ref="AF730:AH730"/>
    <mergeCell ref="I729:R729"/>
    <mergeCell ref="S729:U729"/>
    <mergeCell ref="W729:X729"/>
    <mergeCell ref="Y729:Z729"/>
    <mergeCell ref="AA729:AC729"/>
    <mergeCell ref="AD729:AE729"/>
    <mergeCell ref="AF727:AH727"/>
    <mergeCell ref="J728:R728"/>
    <mergeCell ref="S728:U728"/>
    <mergeCell ref="W728:X728"/>
    <mergeCell ref="Y728:Z728"/>
    <mergeCell ref="AA728:AC728"/>
    <mergeCell ref="AD728:AE728"/>
    <mergeCell ref="AF728:AH728"/>
    <mergeCell ref="I727:R727"/>
    <mergeCell ref="S727:U727"/>
    <mergeCell ref="W727:X727"/>
    <mergeCell ref="Y727:Z727"/>
    <mergeCell ref="AA727:AC727"/>
    <mergeCell ref="AD727:AE727"/>
    <mergeCell ref="AF733:AH733"/>
    <mergeCell ref="H734:R734"/>
    <mergeCell ref="S734:U734"/>
    <mergeCell ref="W734:X734"/>
    <mergeCell ref="Y734:Z734"/>
    <mergeCell ref="AA734:AC734"/>
    <mergeCell ref="AD734:AE734"/>
    <mergeCell ref="AF734:AH734"/>
    <mergeCell ref="J733:R733"/>
    <mergeCell ref="S733:U733"/>
    <mergeCell ref="W733:X733"/>
    <mergeCell ref="Y733:Z733"/>
    <mergeCell ref="AA733:AC733"/>
    <mergeCell ref="AD733:AE733"/>
    <mergeCell ref="AF731:AH731"/>
    <mergeCell ref="I732:R732"/>
    <mergeCell ref="S732:U732"/>
    <mergeCell ref="W732:X732"/>
    <mergeCell ref="Y732:Z732"/>
    <mergeCell ref="AA732:AC732"/>
    <mergeCell ref="AD732:AE732"/>
    <mergeCell ref="AF732:AH732"/>
    <mergeCell ref="H731:R731"/>
    <mergeCell ref="S731:U731"/>
    <mergeCell ref="W731:X731"/>
    <mergeCell ref="Y731:Z731"/>
    <mergeCell ref="AA731:AC731"/>
    <mergeCell ref="AD731:AE731"/>
    <mergeCell ref="AF737:AH737"/>
    <mergeCell ref="H738:R738"/>
    <mergeCell ref="S738:U738"/>
    <mergeCell ref="W738:X738"/>
    <mergeCell ref="Y738:Z738"/>
    <mergeCell ref="AA738:AC738"/>
    <mergeCell ref="AD738:AE738"/>
    <mergeCell ref="AF738:AH738"/>
    <mergeCell ref="H737:R737"/>
    <mergeCell ref="S737:U737"/>
    <mergeCell ref="W737:X737"/>
    <mergeCell ref="Y737:Z737"/>
    <mergeCell ref="AA737:AC737"/>
    <mergeCell ref="AD737:AE737"/>
    <mergeCell ref="AF735:AH735"/>
    <mergeCell ref="J736:R736"/>
    <mergeCell ref="S736:U736"/>
    <mergeCell ref="W736:X736"/>
    <mergeCell ref="Y736:Z736"/>
    <mergeCell ref="AA736:AC736"/>
    <mergeCell ref="AD736:AE736"/>
    <mergeCell ref="AF736:AH736"/>
    <mergeCell ref="I735:R735"/>
    <mergeCell ref="S735:U735"/>
    <mergeCell ref="W735:X735"/>
    <mergeCell ref="Y735:Z735"/>
    <mergeCell ref="AA735:AC735"/>
    <mergeCell ref="AD735:AE735"/>
    <mergeCell ref="AF741:AH741"/>
    <mergeCell ref="J742:R742"/>
    <mergeCell ref="S742:U742"/>
    <mergeCell ref="W742:X742"/>
    <mergeCell ref="Y742:Z742"/>
    <mergeCell ref="AA742:AC742"/>
    <mergeCell ref="AD742:AE742"/>
    <mergeCell ref="AF742:AH742"/>
    <mergeCell ref="I741:R741"/>
    <mergeCell ref="S741:U741"/>
    <mergeCell ref="W741:X741"/>
    <mergeCell ref="Y741:Z741"/>
    <mergeCell ref="AA741:AC741"/>
    <mergeCell ref="AD741:AE741"/>
    <mergeCell ref="AF739:AH739"/>
    <mergeCell ref="J740:R740"/>
    <mergeCell ref="S740:U740"/>
    <mergeCell ref="W740:X740"/>
    <mergeCell ref="Y740:Z740"/>
    <mergeCell ref="AA740:AC740"/>
    <mergeCell ref="AD740:AE740"/>
    <mergeCell ref="AF740:AH740"/>
    <mergeCell ref="I739:R739"/>
    <mergeCell ref="S739:U739"/>
    <mergeCell ref="W739:X739"/>
    <mergeCell ref="Y739:Z739"/>
    <mergeCell ref="AA739:AC739"/>
    <mergeCell ref="AD739:AE739"/>
    <mergeCell ref="AF745:AH745"/>
    <mergeCell ref="H746:R746"/>
    <mergeCell ref="S746:U746"/>
    <mergeCell ref="W746:X746"/>
    <mergeCell ref="Y746:Z746"/>
    <mergeCell ref="AA746:AC746"/>
    <mergeCell ref="AD746:AE746"/>
    <mergeCell ref="AF746:AH746"/>
    <mergeCell ref="J745:R745"/>
    <mergeCell ref="S745:U745"/>
    <mergeCell ref="W745:X745"/>
    <mergeCell ref="Y745:Z745"/>
    <mergeCell ref="AA745:AC745"/>
    <mergeCell ref="AD745:AE745"/>
    <mergeCell ref="AF743:AH743"/>
    <mergeCell ref="I744:R744"/>
    <mergeCell ref="S744:U744"/>
    <mergeCell ref="W744:X744"/>
    <mergeCell ref="Y744:Z744"/>
    <mergeCell ref="AA744:AC744"/>
    <mergeCell ref="AD744:AE744"/>
    <mergeCell ref="AF744:AH744"/>
    <mergeCell ref="H743:R743"/>
    <mergeCell ref="S743:U743"/>
    <mergeCell ref="W743:X743"/>
    <mergeCell ref="Y743:Z743"/>
    <mergeCell ref="AA743:AC743"/>
    <mergeCell ref="AD743:AE743"/>
    <mergeCell ref="AF749:AH749"/>
    <mergeCell ref="I750:R750"/>
    <mergeCell ref="S750:U750"/>
    <mergeCell ref="W750:X750"/>
    <mergeCell ref="Y750:Z750"/>
    <mergeCell ref="AA750:AC750"/>
    <mergeCell ref="AD750:AE750"/>
    <mergeCell ref="AF750:AH750"/>
    <mergeCell ref="H749:R749"/>
    <mergeCell ref="S749:U749"/>
    <mergeCell ref="W749:X749"/>
    <mergeCell ref="Y749:Z749"/>
    <mergeCell ref="AA749:AC749"/>
    <mergeCell ref="AD749:AE749"/>
    <mergeCell ref="AF747:AH747"/>
    <mergeCell ref="J748:R748"/>
    <mergeCell ref="S748:U748"/>
    <mergeCell ref="W748:X748"/>
    <mergeCell ref="Y748:Z748"/>
    <mergeCell ref="AA748:AC748"/>
    <mergeCell ref="AD748:AE748"/>
    <mergeCell ref="AF748:AH748"/>
    <mergeCell ref="I747:R747"/>
    <mergeCell ref="S747:U747"/>
    <mergeCell ref="W747:X747"/>
    <mergeCell ref="Y747:Z747"/>
    <mergeCell ref="AA747:AC747"/>
    <mergeCell ref="AD747:AE747"/>
    <mergeCell ref="AF753:AH753"/>
    <mergeCell ref="J754:R754"/>
    <mergeCell ref="S754:U754"/>
    <mergeCell ref="W754:X754"/>
    <mergeCell ref="Y754:Z754"/>
    <mergeCell ref="AA754:AC754"/>
    <mergeCell ref="AD754:AE754"/>
    <mergeCell ref="AF754:AH754"/>
    <mergeCell ref="I753:R753"/>
    <mergeCell ref="S753:U753"/>
    <mergeCell ref="W753:X753"/>
    <mergeCell ref="Y753:Z753"/>
    <mergeCell ref="AA753:AC753"/>
    <mergeCell ref="AD753:AE753"/>
    <mergeCell ref="AF751:AH751"/>
    <mergeCell ref="H752:R752"/>
    <mergeCell ref="S752:U752"/>
    <mergeCell ref="W752:X752"/>
    <mergeCell ref="Y752:Z752"/>
    <mergeCell ref="AA752:AC752"/>
    <mergeCell ref="AD752:AE752"/>
    <mergeCell ref="AF752:AH752"/>
    <mergeCell ref="J751:R751"/>
    <mergeCell ref="S751:U751"/>
    <mergeCell ref="W751:X751"/>
    <mergeCell ref="Y751:Z751"/>
    <mergeCell ref="AA751:AC751"/>
    <mergeCell ref="AD751:AE751"/>
    <mergeCell ref="AF757:AH757"/>
    <mergeCell ref="H758:R758"/>
    <mergeCell ref="S758:U758"/>
    <mergeCell ref="W758:X758"/>
    <mergeCell ref="Y758:Z758"/>
    <mergeCell ref="AA758:AC758"/>
    <mergeCell ref="AD758:AE758"/>
    <mergeCell ref="AF758:AH758"/>
    <mergeCell ref="J757:R757"/>
    <mergeCell ref="S757:U757"/>
    <mergeCell ref="W757:X757"/>
    <mergeCell ref="Y757:Z757"/>
    <mergeCell ref="AA757:AC757"/>
    <mergeCell ref="AD757:AE757"/>
    <mergeCell ref="AF755:AH755"/>
    <mergeCell ref="I756:R756"/>
    <mergeCell ref="S756:U756"/>
    <mergeCell ref="W756:X756"/>
    <mergeCell ref="Y756:Z756"/>
    <mergeCell ref="AA756:AC756"/>
    <mergeCell ref="AD756:AE756"/>
    <mergeCell ref="AF756:AH756"/>
    <mergeCell ref="H755:R755"/>
    <mergeCell ref="S755:U755"/>
    <mergeCell ref="W755:X755"/>
    <mergeCell ref="Y755:Z755"/>
    <mergeCell ref="AA755:AC755"/>
    <mergeCell ref="AD755:AE755"/>
    <mergeCell ref="AF761:AH761"/>
    <mergeCell ref="J762:R762"/>
    <mergeCell ref="S762:U762"/>
    <mergeCell ref="W762:X762"/>
    <mergeCell ref="Y762:Z762"/>
    <mergeCell ref="AA762:AC762"/>
    <mergeCell ref="AD762:AE762"/>
    <mergeCell ref="AF762:AH762"/>
    <mergeCell ref="I761:R761"/>
    <mergeCell ref="S761:U761"/>
    <mergeCell ref="W761:X761"/>
    <mergeCell ref="Y761:Z761"/>
    <mergeCell ref="AA761:AC761"/>
    <mergeCell ref="AD761:AE761"/>
    <mergeCell ref="AF759:AH759"/>
    <mergeCell ref="J760:R760"/>
    <mergeCell ref="S760:U760"/>
    <mergeCell ref="W760:X760"/>
    <mergeCell ref="Y760:Z760"/>
    <mergeCell ref="AA760:AC760"/>
    <mergeCell ref="AD760:AE760"/>
    <mergeCell ref="AF760:AH760"/>
    <mergeCell ref="I759:R759"/>
    <mergeCell ref="S759:U759"/>
    <mergeCell ref="W759:X759"/>
    <mergeCell ref="Y759:Z759"/>
    <mergeCell ref="AA759:AC759"/>
    <mergeCell ref="AD759:AE759"/>
    <mergeCell ref="AF765:AH765"/>
    <mergeCell ref="H766:R766"/>
    <mergeCell ref="S766:U766"/>
    <mergeCell ref="W766:X766"/>
    <mergeCell ref="Y766:Z766"/>
    <mergeCell ref="AA766:AC766"/>
    <mergeCell ref="AD766:AE766"/>
    <mergeCell ref="AF766:AH766"/>
    <mergeCell ref="J765:R765"/>
    <mergeCell ref="S765:U765"/>
    <mergeCell ref="W765:X765"/>
    <mergeCell ref="Y765:Z765"/>
    <mergeCell ref="AA765:AC765"/>
    <mergeCell ref="AD765:AE765"/>
    <mergeCell ref="AF763:AH763"/>
    <mergeCell ref="I764:R764"/>
    <mergeCell ref="S764:U764"/>
    <mergeCell ref="W764:X764"/>
    <mergeCell ref="Y764:Z764"/>
    <mergeCell ref="AA764:AC764"/>
    <mergeCell ref="AD764:AE764"/>
    <mergeCell ref="AF764:AH764"/>
    <mergeCell ref="H763:R763"/>
    <mergeCell ref="S763:U763"/>
    <mergeCell ref="W763:X763"/>
    <mergeCell ref="Y763:Z763"/>
    <mergeCell ref="AA763:AC763"/>
    <mergeCell ref="AD763:AE763"/>
    <mergeCell ref="AF769:AH769"/>
    <mergeCell ref="H770:R770"/>
    <mergeCell ref="S770:U770"/>
    <mergeCell ref="W770:X770"/>
    <mergeCell ref="Y770:Z770"/>
    <mergeCell ref="AA770:AC770"/>
    <mergeCell ref="AD770:AE770"/>
    <mergeCell ref="AF770:AH770"/>
    <mergeCell ref="J769:R769"/>
    <mergeCell ref="S769:U769"/>
    <mergeCell ref="W769:X769"/>
    <mergeCell ref="Y769:Z769"/>
    <mergeCell ref="AA769:AC769"/>
    <mergeCell ref="AD769:AE769"/>
    <mergeCell ref="AF767:AH767"/>
    <mergeCell ref="I768:R768"/>
    <mergeCell ref="S768:U768"/>
    <mergeCell ref="W768:X768"/>
    <mergeCell ref="Y768:Z768"/>
    <mergeCell ref="AA768:AC768"/>
    <mergeCell ref="AD768:AE768"/>
    <mergeCell ref="AF768:AH768"/>
    <mergeCell ref="H767:R767"/>
    <mergeCell ref="S767:U767"/>
    <mergeCell ref="W767:X767"/>
    <mergeCell ref="Y767:Z767"/>
    <mergeCell ref="AA767:AC767"/>
    <mergeCell ref="AD767:AE767"/>
    <mergeCell ref="AF773:AH773"/>
    <mergeCell ref="H774:R774"/>
    <mergeCell ref="S774:U774"/>
    <mergeCell ref="W774:X774"/>
    <mergeCell ref="Y774:Z774"/>
    <mergeCell ref="AA774:AC774"/>
    <mergeCell ref="AD774:AE774"/>
    <mergeCell ref="AF774:AH774"/>
    <mergeCell ref="J773:R773"/>
    <mergeCell ref="S773:U773"/>
    <mergeCell ref="W773:X773"/>
    <mergeCell ref="Y773:Z773"/>
    <mergeCell ref="AA773:AC773"/>
    <mergeCell ref="AD773:AE773"/>
    <mergeCell ref="AF771:AH771"/>
    <mergeCell ref="I772:R772"/>
    <mergeCell ref="S772:U772"/>
    <mergeCell ref="W772:X772"/>
    <mergeCell ref="Y772:Z772"/>
    <mergeCell ref="AA772:AC772"/>
    <mergeCell ref="AD772:AE772"/>
    <mergeCell ref="AF772:AH772"/>
    <mergeCell ref="H771:R771"/>
    <mergeCell ref="S771:U771"/>
    <mergeCell ref="W771:X771"/>
    <mergeCell ref="Y771:Z771"/>
    <mergeCell ref="AA771:AC771"/>
    <mergeCell ref="AD771:AE771"/>
    <mergeCell ref="AF777:AH777"/>
    <mergeCell ref="I778:R778"/>
    <mergeCell ref="S778:U778"/>
    <mergeCell ref="W778:X778"/>
    <mergeCell ref="Y778:Z778"/>
    <mergeCell ref="AA778:AC778"/>
    <mergeCell ref="AD778:AE778"/>
    <mergeCell ref="AF778:AH778"/>
    <mergeCell ref="H777:R777"/>
    <mergeCell ref="S777:U777"/>
    <mergeCell ref="W777:X777"/>
    <mergeCell ref="Y777:Z777"/>
    <mergeCell ref="AA777:AC777"/>
    <mergeCell ref="AD777:AE777"/>
    <mergeCell ref="AF775:AH775"/>
    <mergeCell ref="J776:R776"/>
    <mergeCell ref="S776:U776"/>
    <mergeCell ref="W776:X776"/>
    <mergeCell ref="Y776:Z776"/>
    <mergeCell ref="AA776:AC776"/>
    <mergeCell ref="AD776:AE776"/>
    <mergeCell ref="AF776:AH776"/>
    <mergeCell ref="I775:R775"/>
    <mergeCell ref="S775:U775"/>
    <mergeCell ref="W775:X775"/>
    <mergeCell ref="Y775:Z775"/>
    <mergeCell ref="AA775:AC775"/>
    <mergeCell ref="AD775:AE775"/>
    <mergeCell ref="AF781:AH781"/>
    <mergeCell ref="H782:R782"/>
    <mergeCell ref="S782:U782"/>
    <mergeCell ref="W782:X782"/>
    <mergeCell ref="Y782:Z782"/>
    <mergeCell ref="AA782:AC782"/>
    <mergeCell ref="AD782:AE782"/>
    <mergeCell ref="AF782:AH782"/>
    <mergeCell ref="H781:R781"/>
    <mergeCell ref="S781:U781"/>
    <mergeCell ref="W781:X781"/>
    <mergeCell ref="Y781:Z781"/>
    <mergeCell ref="AA781:AC781"/>
    <mergeCell ref="AD781:AE781"/>
    <mergeCell ref="AF779:AH779"/>
    <mergeCell ref="F780:R780"/>
    <mergeCell ref="S780:U780"/>
    <mergeCell ref="W780:X780"/>
    <mergeCell ref="Y780:Z780"/>
    <mergeCell ref="AA780:AC780"/>
    <mergeCell ref="AD780:AE780"/>
    <mergeCell ref="AF780:AH780"/>
    <mergeCell ref="J779:R779"/>
    <mergeCell ref="S779:U779"/>
    <mergeCell ref="W779:X779"/>
    <mergeCell ref="Y779:Z779"/>
    <mergeCell ref="AA779:AC779"/>
    <mergeCell ref="AD779:AE779"/>
    <mergeCell ref="AF785:AH785"/>
    <mergeCell ref="J786:R786"/>
    <mergeCell ref="S786:U786"/>
    <mergeCell ref="W786:X786"/>
    <mergeCell ref="Y786:Z786"/>
    <mergeCell ref="AA786:AC786"/>
    <mergeCell ref="AD786:AE786"/>
    <mergeCell ref="AF786:AH786"/>
    <mergeCell ref="I785:R785"/>
    <mergeCell ref="S785:U785"/>
    <mergeCell ref="W785:X785"/>
    <mergeCell ref="Y785:Z785"/>
    <mergeCell ref="AA785:AC785"/>
    <mergeCell ref="AD785:AE785"/>
    <mergeCell ref="AF783:AH783"/>
    <mergeCell ref="J784:R784"/>
    <mergeCell ref="S784:U784"/>
    <mergeCell ref="W784:X784"/>
    <mergeCell ref="Y784:Z784"/>
    <mergeCell ref="AA784:AC784"/>
    <mergeCell ref="AD784:AE784"/>
    <mergeCell ref="AF784:AH784"/>
    <mergeCell ref="I783:R783"/>
    <mergeCell ref="S783:U783"/>
    <mergeCell ref="W783:X783"/>
    <mergeCell ref="Y783:Z783"/>
    <mergeCell ref="AA783:AC783"/>
    <mergeCell ref="AD783:AE783"/>
    <mergeCell ref="AF789:AH789"/>
    <mergeCell ref="H790:R790"/>
    <mergeCell ref="S790:U790"/>
    <mergeCell ref="W790:X790"/>
    <mergeCell ref="Y790:Z790"/>
    <mergeCell ref="AA790:AC790"/>
    <mergeCell ref="AD790:AE790"/>
    <mergeCell ref="AF790:AH790"/>
    <mergeCell ref="H789:R789"/>
    <mergeCell ref="S789:U789"/>
    <mergeCell ref="W789:X789"/>
    <mergeCell ref="Y789:Z789"/>
    <mergeCell ref="AA789:AC789"/>
    <mergeCell ref="AD789:AE789"/>
    <mergeCell ref="AF787:AH787"/>
    <mergeCell ref="F788:R788"/>
    <mergeCell ref="S788:U788"/>
    <mergeCell ref="W788:X788"/>
    <mergeCell ref="Y788:Z788"/>
    <mergeCell ref="AA788:AC788"/>
    <mergeCell ref="AD788:AE788"/>
    <mergeCell ref="AF788:AH788"/>
    <mergeCell ref="F787:R787"/>
    <mergeCell ref="S787:U787"/>
    <mergeCell ref="W787:X787"/>
    <mergeCell ref="Y787:Z787"/>
    <mergeCell ref="AA787:AC787"/>
    <mergeCell ref="AD787:AE787"/>
    <mergeCell ref="AF793:AH793"/>
    <mergeCell ref="F794:R794"/>
    <mergeCell ref="S794:U794"/>
    <mergeCell ref="W794:X794"/>
    <mergeCell ref="Y794:Z794"/>
    <mergeCell ref="AA794:AC794"/>
    <mergeCell ref="AD794:AE794"/>
    <mergeCell ref="AF794:AH794"/>
    <mergeCell ref="F793:R793"/>
    <mergeCell ref="S793:U793"/>
    <mergeCell ref="W793:X793"/>
    <mergeCell ref="Y793:Z793"/>
    <mergeCell ref="AA793:AC793"/>
    <mergeCell ref="AD793:AE793"/>
    <mergeCell ref="AF791:AH791"/>
    <mergeCell ref="J792:R792"/>
    <mergeCell ref="S792:U792"/>
    <mergeCell ref="W792:X792"/>
    <mergeCell ref="Y792:Z792"/>
    <mergeCell ref="AA792:AC792"/>
    <mergeCell ref="AD792:AE792"/>
    <mergeCell ref="AF792:AH792"/>
    <mergeCell ref="I791:R791"/>
    <mergeCell ref="S791:U791"/>
    <mergeCell ref="W791:X791"/>
    <mergeCell ref="Y791:Z791"/>
    <mergeCell ref="AA791:AC791"/>
    <mergeCell ref="AD791:AE791"/>
    <mergeCell ref="AF797:AH797"/>
    <mergeCell ref="J798:R798"/>
    <mergeCell ref="S798:U798"/>
    <mergeCell ref="W798:X798"/>
    <mergeCell ref="Y798:Z798"/>
    <mergeCell ref="AA798:AC798"/>
    <mergeCell ref="AD798:AE798"/>
    <mergeCell ref="AF798:AH798"/>
    <mergeCell ref="I797:R797"/>
    <mergeCell ref="S797:U797"/>
    <mergeCell ref="W797:X797"/>
    <mergeCell ref="Y797:Z797"/>
    <mergeCell ref="AA797:AC797"/>
    <mergeCell ref="AD797:AE797"/>
    <mergeCell ref="AF795:AH795"/>
    <mergeCell ref="H796:R796"/>
    <mergeCell ref="S796:U796"/>
    <mergeCell ref="W796:X796"/>
    <mergeCell ref="Y796:Z796"/>
    <mergeCell ref="AA796:AC796"/>
    <mergeCell ref="AD796:AE796"/>
    <mergeCell ref="AF796:AH796"/>
    <mergeCell ref="H795:R795"/>
    <mergeCell ref="S795:U795"/>
    <mergeCell ref="W795:X795"/>
    <mergeCell ref="Y795:Z795"/>
    <mergeCell ref="AA795:AC795"/>
    <mergeCell ref="AD795:AE795"/>
    <mergeCell ref="AF801:AH801"/>
    <mergeCell ref="H802:R802"/>
    <mergeCell ref="S802:U802"/>
    <mergeCell ref="W802:X802"/>
    <mergeCell ref="Y802:Z802"/>
    <mergeCell ref="AA802:AC802"/>
    <mergeCell ref="AD802:AE802"/>
    <mergeCell ref="AF802:AH802"/>
    <mergeCell ref="J801:R801"/>
    <mergeCell ref="S801:U801"/>
    <mergeCell ref="W801:X801"/>
    <mergeCell ref="Y801:Z801"/>
    <mergeCell ref="AA801:AC801"/>
    <mergeCell ref="AD801:AE801"/>
    <mergeCell ref="AF799:AH799"/>
    <mergeCell ref="I800:R800"/>
    <mergeCell ref="S800:U800"/>
    <mergeCell ref="W800:X800"/>
    <mergeCell ref="Y800:Z800"/>
    <mergeCell ref="AA800:AC800"/>
    <mergeCell ref="AD800:AE800"/>
    <mergeCell ref="AF800:AH800"/>
    <mergeCell ref="H799:R799"/>
    <mergeCell ref="S799:U799"/>
    <mergeCell ref="W799:X799"/>
    <mergeCell ref="Y799:Z799"/>
    <mergeCell ref="AA799:AC799"/>
    <mergeCell ref="AD799:AE799"/>
    <mergeCell ref="AF805:AH805"/>
    <mergeCell ref="F806:R806"/>
    <mergeCell ref="S806:U806"/>
    <mergeCell ref="W806:X806"/>
    <mergeCell ref="Y806:Z806"/>
    <mergeCell ref="AA806:AC806"/>
    <mergeCell ref="AD806:AE806"/>
    <mergeCell ref="AF806:AH806"/>
    <mergeCell ref="F805:R805"/>
    <mergeCell ref="S805:U805"/>
    <mergeCell ref="W805:X805"/>
    <mergeCell ref="Y805:Z805"/>
    <mergeCell ref="AA805:AC805"/>
    <mergeCell ref="AD805:AE805"/>
    <mergeCell ref="AF803:AH803"/>
    <mergeCell ref="J804:R804"/>
    <mergeCell ref="S804:U804"/>
    <mergeCell ref="W804:X804"/>
    <mergeCell ref="Y804:Z804"/>
    <mergeCell ref="AA804:AC804"/>
    <mergeCell ref="AD804:AE804"/>
    <mergeCell ref="AF804:AH804"/>
    <mergeCell ref="I803:R803"/>
    <mergeCell ref="S803:U803"/>
    <mergeCell ref="W803:X803"/>
    <mergeCell ref="Y803:Z803"/>
    <mergeCell ref="AA803:AC803"/>
    <mergeCell ref="AD803:AE803"/>
    <mergeCell ref="AF809:AH809"/>
    <mergeCell ref="J810:R810"/>
    <mergeCell ref="S810:U810"/>
    <mergeCell ref="W810:X810"/>
    <mergeCell ref="Y810:Z810"/>
    <mergeCell ref="AA810:AC810"/>
    <mergeCell ref="AD810:AE810"/>
    <mergeCell ref="AF810:AH810"/>
    <mergeCell ref="I809:R809"/>
    <mergeCell ref="S809:U809"/>
    <mergeCell ref="W809:X809"/>
    <mergeCell ref="Y809:Z809"/>
    <mergeCell ref="AA809:AC809"/>
    <mergeCell ref="AD809:AE809"/>
    <mergeCell ref="AF807:AH807"/>
    <mergeCell ref="H808:R808"/>
    <mergeCell ref="S808:U808"/>
    <mergeCell ref="W808:X808"/>
    <mergeCell ref="Y808:Z808"/>
    <mergeCell ref="AA808:AC808"/>
    <mergeCell ref="AD808:AE808"/>
    <mergeCell ref="AF808:AH808"/>
    <mergeCell ref="H807:R807"/>
    <mergeCell ref="S807:U807"/>
    <mergeCell ref="W807:X807"/>
    <mergeCell ref="Y807:Z807"/>
    <mergeCell ref="AA807:AC807"/>
    <mergeCell ref="AD807:AE807"/>
    <mergeCell ref="AF813:AH813"/>
    <mergeCell ref="J814:R814"/>
    <mergeCell ref="S814:U814"/>
    <mergeCell ref="W814:X814"/>
    <mergeCell ref="Y814:Z814"/>
    <mergeCell ref="AA814:AC814"/>
    <mergeCell ref="AD814:AE814"/>
    <mergeCell ref="AF814:AH814"/>
    <mergeCell ref="I813:R813"/>
    <mergeCell ref="S813:U813"/>
    <mergeCell ref="W813:X813"/>
    <mergeCell ref="Y813:Z813"/>
    <mergeCell ref="AA813:AC813"/>
    <mergeCell ref="AD813:AE813"/>
    <mergeCell ref="AF811:AH811"/>
    <mergeCell ref="H812:R812"/>
    <mergeCell ref="S812:U812"/>
    <mergeCell ref="W812:X812"/>
    <mergeCell ref="Y812:Z812"/>
    <mergeCell ref="AA812:AC812"/>
    <mergeCell ref="AD812:AE812"/>
    <mergeCell ref="AF812:AH812"/>
    <mergeCell ref="H811:R811"/>
    <mergeCell ref="S811:U811"/>
    <mergeCell ref="W811:X811"/>
    <mergeCell ref="Y811:Z811"/>
    <mergeCell ref="AA811:AC811"/>
    <mergeCell ref="AD811:AE811"/>
    <mergeCell ref="AF817:AH817"/>
    <mergeCell ref="H818:R818"/>
    <mergeCell ref="S818:U818"/>
    <mergeCell ref="W818:X818"/>
    <mergeCell ref="Y818:Z818"/>
    <mergeCell ref="AA818:AC818"/>
    <mergeCell ref="AD818:AE818"/>
    <mergeCell ref="AF818:AH818"/>
    <mergeCell ref="F817:R817"/>
    <mergeCell ref="S817:U817"/>
    <mergeCell ref="W817:X817"/>
    <mergeCell ref="Y817:Z817"/>
    <mergeCell ref="AA817:AC817"/>
    <mergeCell ref="AD817:AE817"/>
    <mergeCell ref="AF815:AH815"/>
    <mergeCell ref="F816:R816"/>
    <mergeCell ref="S816:U816"/>
    <mergeCell ref="W816:X816"/>
    <mergeCell ref="Y816:Z816"/>
    <mergeCell ref="AA816:AC816"/>
    <mergeCell ref="AD816:AE816"/>
    <mergeCell ref="AF816:AH816"/>
    <mergeCell ref="D815:R815"/>
    <mergeCell ref="S815:U815"/>
    <mergeCell ref="W815:X815"/>
    <mergeCell ref="Y815:Z815"/>
    <mergeCell ref="AA815:AC815"/>
    <mergeCell ref="AD815:AE815"/>
    <mergeCell ref="AF821:AH821"/>
    <mergeCell ref="J822:R822"/>
    <mergeCell ref="S822:U822"/>
    <mergeCell ref="W822:X822"/>
    <mergeCell ref="Y822:Z822"/>
    <mergeCell ref="AA822:AC822"/>
    <mergeCell ref="AD822:AE822"/>
    <mergeCell ref="AF822:AH822"/>
    <mergeCell ref="J821:R821"/>
    <mergeCell ref="S821:U821"/>
    <mergeCell ref="W821:X821"/>
    <mergeCell ref="Y821:Z821"/>
    <mergeCell ref="AA821:AC821"/>
    <mergeCell ref="AD821:AE821"/>
    <mergeCell ref="AF819:AH819"/>
    <mergeCell ref="I820:R820"/>
    <mergeCell ref="S820:U820"/>
    <mergeCell ref="W820:X820"/>
    <mergeCell ref="Y820:Z820"/>
    <mergeCell ref="AA820:AC820"/>
    <mergeCell ref="AD820:AE820"/>
    <mergeCell ref="AF820:AH820"/>
    <mergeCell ref="H819:R819"/>
    <mergeCell ref="S819:U819"/>
    <mergeCell ref="W819:X819"/>
    <mergeCell ref="Y819:Z819"/>
    <mergeCell ref="AA819:AC819"/>
    <mergeCell ref="AD819:AE819"/>
    <mergeCell ref="AF825:AH825"/>
    <mergeCell ref="H826:R826"/>
    <mergeCell ref="S826:U826"/>
    <mergeCell ref="W826:X826"/>
    <mergeCell ref="Y826:Z826"/>
    <mergeCell ref="AA826:AC826"/>
    <mergeCell ref="AD826:AE826"/>
    <mergeCell ref="AF826:AH826"/>
    <mergeCell ref="H825:R825"/>
    <mergeCell ref="S825:U825"/>
    <mergeCell ref="W825:X825"/>
    <mergeCell ref="Y825:Z825"/>
    <mergeCell ref="AA825:AC825"/>
    <mergeCell ref="AD825:AE825"/>
    <mergeCell ref="AF823:AH823"/>
    <mergeCell ref="F824:R824"/>
    <mergeCell ref="S824:U824"/>
    <mergeCell ref="W824:X824"/>
    <mergeCell ref="Y824:Z824"/>
    <mergeCell ref="AA824:AC824"/>
    <mergeCell ref="AD824:AE824"/>
    <mergeCell ref="AF824:AH824"/>
    <mergeCell ref="F823:R823"/>
    <mergeCell ref="S823:U823"/>
    <mergeCell ref="W823:X823"/>
    <mergeCell ref="Y823:Z823"/>
    <mergeCell ref="AA823:AC823"/>
    <mergeCell ref="AD823:AE823"/>
    <mergeCell ref="AF829:AH829"/>
    <mergeCell ref="H830:R830"/>
    <mergeCell ref="S830:U830"/>
    <mergeCell ref="W830:X830"/>
    <mergeCell ref="Y830:Z830"/>
    <mergeCell ref="AA830:AC830"/>
    <mergeCell ref="AD830:AE830"/>
    <mergeCell ref="AF830:AH830"/>
    <mergeCell ref="H829:R829"/>
    <mergeCell ref="S829:U829"/>
    <mergeCell ref="W829:X829"/>
    <mergeCell ref="Y829:Z829"/>
    <mergeCell ref="AA829:AC829"/>
    <mergeCell ref="AD829:AE829"/>
    <mergeCell ref="AF827:AH827"/>
    <mergeCell ref="J828:R828"/>
    <mergeCell ref="S828:U828"/>
    <mergeCell ref="W828:X828"/>
    <mergeCell ref="Y828:Z828"/>
    <mergeCell ref="AA828:AC828"/>
    <mergeCell ref="AD828:AE828"/>
    <mergeCell ref="AF828:AH828"/>
    <mergeCell ref="I827:R827"/>
    <mergeCell ref="S827:U827"/>
    <mergeCell ref="W827:X827"/>
    <mergeCell ref="Y827:Z827"/>
    <mergeCell ref="AA827:AC827"/>
    <mergeCell ref="AD827:AE827"/>
    <mergeCell ref="AF833:AH833"/>
    <mergeCell ref="F834:R834"/>
    <mergeCell ref="S834:U834"/>
    <mergeCell ref="W834:X834"/>
    <mergeCell ref="Y834:Z834"/>
    <mergeCell ref="AA834:AC834"/>
    <mergeCell ref="AD834:AE834"/>
    <mergeCell ref="AF834:AH834"/>
    <mergeCell ref="F833:R833"/>
    <mergeCell ref="S833:U833"/>
    <mergeCell ref="W833:X833"/>
    <mergeCell ref="Y833:Z833"/>
    <mergeCell ref="AA833:AC833"/>
    <mergeCell ref="AD833:AE833"/>
    <mergeCell ref="AF831:AH831"/>
    <mergeCell ref="J832:R832"/>
    <mergeCell ref="S832:U832"/>
    <mergeCell ref="W832:X832"/>
    <mergeCell ref="Y832:Z832"/>
    <mergeCell ref="AA832:AC832"/>
    <mergeCell ref="AD832:AE832"/>
    <mergeCell ref="AF832:AH832"/>
    <mergeCell ref="I831:R831"/>
    <mergeCell ref="S831:U831"/>
    <mergeCell ref="W831:X831"/>
    <mergeCell ref="Y831:Z831"/>
    <mergeCell ref="AA831:AC831"/>
    <mergeCell ref="AD831:AE831"/>
    <mergeCell ref="AF837:AH837"/>
    <mergeCell ref="J838:R838"/>
    <mergeCell ref="S838:U838"/>
    <mergeCell ref="W838:X838"/>
    <mergeCell ref="Y838:Z838"/>
    <mergeCell ref="AA838:AC838"/>
    <mergeCell ref="AD838:AE838"/>
    <mergeCell ref="AF838:AH838"/>
    <mergeCell ref="I837:R837"/>
    <mergeCell ref="S837:U837"/>
    <mergeCell ref="W837:X837"/>
    <mergeCell ref="Y837:Z837"/>
    <mergeCell ref="AA837:AC837"/>
    <mergeCell ref="AD837:AE837"/>
    <mergeCell ref="AF835:AH835"/>
    <mergeCell ref="H836:R836"/>
    <mergeCell ref="S836:U836"/>
    <mergeCell ref="W836:X836"/>
    <mergeCell ref="Y836:Z836"/>
    <mergeCell ref="AA836:AC836"/>
    <mergeCell ref="AD836:AE836"/>
    <mergeCell ref="AF836:AH836"/>
    <mergeCell ref="H835:R835"/>
    <mergeCell ref="S835:U835"/>
    <mergeCell ref="W835:X835"/>
    <mergeCell ref="Y835:Z835"/>
    <mergeCell ref="AA835:AC835"/>
    <mergeCell ref="AD835:AE835"/>
    <mergeCell ref="AF841:AH841"/>
    <mergeCell ref="H842:R842"/>
    <mergeCell ref="S842:U842"/>
    <mergeCell ref="W842:X842"/>
    <mergeCell ref="Y842:Z842"/>
    <mergeCell ref="AA842:AC842"/>
    <mergeCell ref="AD842:AE842"/>
    <mergeCell ref="AF842:AH842"/>
    <mergeCell ref="F841:R841"/>
    <mergeCell ref="S841:U841"/>
    <mergeCell ref="W841:X841"/>
    <mergeCell ref="Y841:Z841"/>
    <mergeCell ref="AA841:AC841"/>
    <mergeCell ref="AD841:AE841"/>
    <mergeCell ref="AF839:AH839"/>
    <mergeCell ref="F840:R840"/>
    <mergeCell ref="S840:U840"/>
    <mergeCell ref="W840:X840"/>
    <mergeCell ref="Y840:Z840"/>
    <mergeCell ref="AA840:AC840"/>
    <mergeCell ref="AD840:AE840"/>
    <mergeCell ref="AF840:AH840"/>
    <mergeCell ref="D839:R839"/>
    <mergeCell ref="S839:U839"/>
    <mergeCell ref="W839:X839"/>
    <mergeCell ref="Y839:Z839"/>
    <mergeCell ref="AA839:AC839"/>
    <mergeCell ref="AD839:AE839"/>
    <mergeCell ref="AF845:AH845"/>
    <mergeCell ref="I846:R846"/>
    <mergeCell ref="S846:U846"/>
    <mergeCell ref="W846:X846"/>
    <mergeCell ref="Y846:Z846"/>
    <mergeCell ref="AA846:AC846"/>
    <mergeCell ref="AD846:AE846"/>
    <mergeCell ref="AF846:AH846"/>
    <mergeCell ref="J845:R845"/>
    <mergeCell ref="S845:U845"/>
    <mergeCell ref="W845:X845"/>
    <mergeCell ref="Y845:Z845"/>
    <mergeCell ref="AA845:AC845"/>
    <mergeCell ref="AD845:AE845"/>
    <mergeCell ref="AF843:AH843"/>
    <mergeCell ref="I844:R844"/>
    <mergeCell ref="S844:U844"/>
    <mergeCell ref="W844:X844"/>
    <mergeCell ref="Y844:Z844"/>
    <mergeCell ref="AA844:AC844"/>
    <mergeCell ref="AD844:AE844"/>
    <mergeCell ref="AF844:AH844"/>
    <mergeCell ref="H843:R843"/>
    <mergeCell ref="S843:U843"/>
    <mergeCell ref="W843:X843"/>
    <mergeCell ref="Y843:Z843"/>
    <mergeCell ref="AA843:AC843"/>
    <mergeCell ref="AD843:AE843"/>
    <mergeCell ref="AF849:AH849"/>
    <mergeCell ref="J850:R850"/>
    <mergeCell ref="S850:U850"/>
    <mergeCell ref="W850:X850"/>
    <mergeCell ref="Y850:Z850"/>
    <mergeCell ref="AA850:AC850"/>
    <mergeCell ref="AD850:AE850"/>
    <mergeCell ref="AF850:AH850"/>
    <mergeCell ref="I849:R849"/>
    <mergeCell ref="S849:U849"/>
    <mergeCell ref="W849:X849"/>
    <mergeCell ref="Y849:Z849"/>
    <mergeCell ref="AA849:AC849"/>
    <mergeCell ref="AD849:AE849"/>
    <mergeCell ref="AF847:AH847"/>
    <mergeCell ref="H848:R848"/>
    <mergeCell ref="S848:U848"/>
    <mergeCell ref="W848:X848"/>
    <mergeCell ref="Y848:Z848"/>
    <mergeCell ref="AA848:AC848"/>
    <mergeCell ref="AD848:AE848"/>
    <mergeCell ref="AF848:AH848"/>
    <mergeCell ref="J847:R847"/>
    <mergeCell ref="S847:U847"/>
    <mergeCell ref="W847:X847"/>
    <mergeCell ref="Y847:Z847"/>
    <mergeCell ref="AA847:AC847"/>
    <mergeCell ref="AD847:AE847"/>
    <mergeCell ref="AF853:AH853"/>
    <mergeCell ref="J854:R854"/>
    <mergeCell ref="S854:U854"/>
    <mergeCell ref="W854:X854"/>
    <mergeCell ref="Y854:Z854"/>
    <mergeCell ref="AA854:AC854"/>
    <mergeCell ref="AD854:AE854"/>
    <mergeCell ref="AF854:AH854"/>
    <mergeCell ref="I853:R853"/>
    <mergeCell ref="S853:U853"/>
    <mergeCell ref="W853:X853"/>
    <mergeCell ref="Y853:Z853"/>
    <mergeCell ref="AA853:AC853"/>
    <mergeCell ref="AD853:AE853"/>
    <mergeCell ref="AF851:AH851"/>
    <mergeCell ref="J852:R852"/>
    <mergeCell ref="S852:U852"/>
    <mergeCell ref="W852:X852"/>
    <mergeCell ref="Y852:Z852"/>
    <mergeCell ref="AA852:AC852"/>
    <mergeCell ref="AD852:AE852"/>
    <mergeCell ref="AF852:AH852"/>
    <mergeCell ref="I851:R851"/>
    <mergeCell ref="S851:U851"/>
    <mergeCell ref="W851:X851"/>
    <mergeCell ref="Y851:Z851"/>
    <mergeCell ref="AA851:AC851"/>
    <mergeCell ref="AD851:AE851"/>
    <mergeCell ref="AF857:AH857"/>
    <mergeCell ref="F858:R858"/>
    <mergeCell ref="S858:U858"/>
    <mergeCell ref="W858:X858"/>
    <mergeCell ref="Y858:Z858"/>
    <mergeCell ref="AA858:AC858"/>
    <mergeCell ref="AD858:AE858"/>
    <mergeCell ref="AF858:AH858"/>
    <mergeCell ref="J857:R857"/>
    <mergeCell ref="S857:U857"/>
    <mergeCell ref="W857:X857"/>
    <mergeCell ref="Y857:Z857"/>
    <mergeCell ref="AA857:AC857"/>
    <mergeCell ref="AD857:AE857"/>
    <mergeCell ref="AF855:AH855"/>
    <mergeCell ref="J856:R856"/>
    <mergeCell ref="S856:U856"/>
    <mergeCell ref="W856:X856"/>
    <mergeCell ref="Y856:Z856"/>
    <mergeCell ref="AA856:AC856"/>
    <mergeCell ref="AD856:AE856"/>
    <mergeCell ref="AF856:AH856"/>
    <mergeCell ref="I855:R855"/>
    <mergeCell ref="S855:U855"/>
    <mergeCell ref="W855:X855"/>
    <mergeCell ref="Y855:Z855"/>
    <mergeCell ref="AA855:AC855"/>
    <mergeCell ref="AD855:AE855"/>
    <mergeCell ref="AF861:AH861"/>
    <mergeCell ref="J862:R862"/>
    <mergeCell ref="S862:U862"/>
    <mergeCell ref="W862:X862"/>
    <mergeCell ref="Y862:Z862"/>
    <mergeCell ref="AA862:AC862"/>
    <mergeCell ref="AD862:AE862"/>
    <mergeCell ref="AF862:AH862"/>
    <mergeCell ref="I861:R861"/>
    <mergeCell ref="S861:U861"/>
    <mergeCell ref="W861:X861"/>
    <mergeCell ref="Y861:Z861"/>
    <mergeCell ref="AA861:AC861"/>
    <mergeCell ref="AD861:AE861"/>
    <mergeCell ref="AF859:AH859"/>
    <mergeCell ref="H860:R860"/>
    <mergeCell ref="S860:U860"/>
    <mergeCell ref="W860:X860"/>
    <mergeCell ref="Y860:Z860"/>
    <mergeCell ref="AA860:AC860"/>
    <mergeCell ref="AD860:AE860"/>
    <mergeCell ref="AF860:AH860"/>
    <mergeCell ref="H859:R859"/>
    <mergeCell ref="S859:U859"/>
    <mergeCell ref="W859:X859"/>
    <mergeCell ref="Y859:Z859"/>
    <mergeCell ref="AA859:AC859"/>
    <mergeCell ref="AD859:AE859"/>
    <mergeCell ref="AF865:AH865"/>
    <mergeCell ref="H866:R866"/>
    <mergeCell ref="S866:U866"/>
    <mergeCell ref="W866:X866"/>
    <mergeCell ref="Y866:Z866"/>
    <mergeCell ref="AA866:AC866"/>
    <mergeCell ref="AD866:AE866"/>
    <mergeCell ref="AF866:AH866"/>
    <mergeCell ref="H865:R865"/>
    <mergeCell ref="S865:U865"/>
    <mergeCell ref="W865:X865"/>
    <mergeCell ref="Y865:Z865"/>
    <mergeCell ref="AA865:AC865"/>
    <mergeCell ref="AD865:AE865"/>
    <mergeCell ref="AF863:AH863"/>
    <mergeCell ref="F864:R864"/>
    <mergeCell ref="S864:U864"/>
    <mergeCell ref="W864:X864"/>
    <mergeCell ref="Y864:Z864"/>
    <mergeCell ref="AA864:AC864"/>
    <mergeCell ref="AD864:AE864"/>
    <mergeCell ref="AF864:AH864"/>
    <mergeCell ref="F863:R863"/>
    <mergeCell ref="S863:U863"/>
    <mergeCell ref="W863:X863"/>
    <mergeCell ref="Y863:Z863"/>
    <mergeCell ref="AA863:AC863"/>
    <mergeCell ref="AD863:AE863"/>
    <mergeCell ref="AF869:AH869"/>
    <mergeCell ref="I870:R870"/>
    <mergeCell ref="S870:U870"/>
    <mergeCell ref="W870:X870"/>
    <mergeCell ref="Y870:Z870"/>
    <mergeCell ref="AA870:AC870"/>
    <mergeCell ref="AD870:AE870"/>
    <mergeCell ref="AF870:AH870"/>
    <mergeCell ref="H869:R869"/>
    <mergeCell ref="S869:U869"/>
    <mergeCell ref="W869:X869"/>
    <mergeCell ref="Y869:Z869"/>
    <mergeCell ref="AA869:AC869"/>
    <mergeCell ref="AD869:AE869"/>
    <mergeCell ref="AF867:AH867"/>
    <mergeCell ref="J868:R868"/>
    <mergeCell ref="S868:U868"/>
    <mergeCell ref="W868:X868"/>
    <mergeCell ref="Y868:Z868"/>
    <mergeCell ref="AA868:AC868"/>
    <mergeCell ref="AD868:AE868"/>
    <mergeCell ref="AF868:AH868"/>
    <mergeCell ref="I867:R867"/>
    <mergeCell ref="S867:U867"/>
    <mergeCell ref="W867:X867"/>
    <mergeCell ref="Y867:Z867"/>
    <mergeCell ref="AA867:AC867"/>
    <mergeCell ref="AD867:AE867"/>
    <mergeCell ref="AF873:AH873"/>
    <mergeCell ref="J874:R874"/>
    <mergeCell ref="S874:U874"/>
    <mergeCell ref="W874:X874"/>
    <mergeCell ref="Y874:Z874"/>
    <mergeCell ref="AA874:AC874"/>
    <mergeCell ref="AD874:AE874"/>
    <mergeCell ref="AF874:AH874"/>
    <mergeCell ref="I873:R873"/>
    <mergeCell ref="S873:U873"/>
    <mergeCell ref="W873:X873"/>
    <mergeCell ref="Y873:Z873"/>
    <mergeCell ref="AA873:AC873"/>
    <mergeCell ref="AD873:AE873"/>
    <mergeCell ref="AF871:AH871"/>
    <mergeCell ref="H872:R872"/>
    <mergeCell ref="S872:U872"/>
    <mergeCell ref="W872:X872"/>
    <mergeCell ref="Y872:Z872"/>
    <mergeCell ref="AA872:AC872"/>
    <mergeCell ref="AD872:AE872"/>
    <mergeCell ref="AF872:AH872"/>
    <mergeCell ref="J871:R871"/>
    <mergeCell ref="S871:U871"/>
    <mergeCell ref="W871:X871"/>
    <mergeCell ref="Y871:Z871"/>
    <mergeCell ref="AA871:AC871"/>
    <mergeCell ref="AD871:AE871"/>
    <mergeCell ref="AF877:AH877"/>
    <mergeCell ref="F878:R878"/>
    <mergeCell ref="S878:U878"/>
    <mergeCell ref="W878:X878"/>
    <mergeCell ref="Y878:Z878"/>
    <mergeCell ref="AA878:AC878"/>
    <mergeCell ref="AD878:AE878"/>
    <mergeCell ref="AF878:AH878"/>
    <mergeCell ref="F877:R877"/>
    <mergeCell ref="S877:U877"/>
    <mergeCell ref="W877:X877"/>
    <mergeCell ref="Y877:Z877"/>
    <mergeCell ref="AA877:AC877"/>
    <mergeCell ref="AD877:AE877"/>
    <mergeCell ref="AF875:AH875"/>
    <mergeCell ref="D876:R876"/>
    <mergeCell ref="S876:U876"/>
    <mergeCell ref="W876:X876"/>
    <mergeCell ref="Y876:Z876"/>
    <mergeCell ref="AA876:AC876"/>
    <mergeCell ref="AD876:AE876"/>
    <mergeCell ref="AF876:AH876"/>
    <mergeCell ref="J875:R875"/>
    <mergeCell ref="S875:U875"/>
    <mergeCell ref="W875:X875"/>
    <mergeCell ref="Y875:Z875"/>
    <mergeCell ref="AA875:AC875"/>
    <mergeCell ref="AD875:AE875"/>
    <mergeCell ref="AF881:AH881"/>
    <mergeCell ref="J882:R882"/>
    <mergeCell ref="S882:U882"/>
    <mergeCell ref="W882:X882"/>
    <mergeCell ref="Y882:Z882"/>
    <mergeCell ref="AA882:AC882"/>
    <mergeCell ref="AD882:AE882"/>
    <mergeCell ref="AF882:AH882"/>
    <mergeCell ref="I881:R881"/>
    <mergeCell ref="S881:U881"/>
    <mergeCell ref="W881:X881"/>
    <mergeCell ref="Y881:Z881"/>
    <mergeCell ref="AA881:AC881"/>
    <mergeCell ref="AD881:AE881"/>
    <mergeCell ref="AF879:AH879"/>
    <mergeCell ref="H880:R880"/>
    <mergeCell ref="S880:U880"/>
    <mergeCell ref="W880:X880"/>
    <mergeCell ref="Y880:Z880"/>
    <mergeCell ref="AA880:AC880"/>
    <mergeCell ref="AD880:AE880"/>
    <mergeCell ref="AF880:AH880"/>
    <mergeCell ref="H879:R879"/>
    <mergeCell ref="S879:U879"/>
    <mergeCell ref="W879:X879"/>
    <mergeCell ref="Y879:Z879"/>
    <mergeCell ref="AA879:AC879"/>
    <mergeCell ref="AD879:AE879"/>
    <mergeCell ref="AF885:AH885"/>
    <mergeCell ref="F886:R886"/>
    <mergeCell ref="S886:U886"/>
    <mergeCell ref="W886:X886"/>
    <mergeCell ref="Y886:Z886"/>
    <mergeCell ref="AA886:AC886"/>
    <mergeCell ref="AD886:AE886"/>
    <mergeCell ref="AF886:AH886"/>
    <mergeCell ref="J885:R885"/>
    <mergeCell ref="S885:U885"/>
    <mergeCell ref="W885:X885"/>
    <mergeCell ref="Y885:Z885"/>
    <mergeCell ref="AA885:AC885"/>
    <mergeCell ref="AD885:AE885"/>
    <mergeCell ref="AF883:AH883"/>
    <mergeCell ref="I884:R884"/>
    <mergeCell ref="S884:U884"/>
    <mergeCell ref="W884:X884"/>
    <mergeCell ref="Y884:Z884"/>
    <mergeCell ref="AA884:AC884"/>
    <mergeCell ref="AD884:AE884"/>
    <mergeCell ref="AF884:AH884"/>
    <mergeCell ref="H883:R883"/>
    <mergeCell ref="S883:U883"/>
    <mergeCell ref="W883:X883"/>
    <mergeCell ref="Y883:Z883"/>
    <mergeCell ref="AA883:AC883"/>
    <mergeCell ref="AD883:AE883"/>
    <mergeCell ref="AF889:AH889"/>
    <mergeCell ref="I890:R890"/>
    <mergeCell ref="S890:U890"/>
    <mergeCell ref="W890:X890"/>
    <mergeCell ref="Y890:Z890"/>
    <mergeCell ref="AA890:AC890"/>
    <mergeCell ref="AD890:AE890"/>
    <mergeCell ref="AF890:AH890"/>
    <mergeCell ref="H889:R889"/>
    <mergeCell ref="S889:U889"/>
    <mergeCell ref="W889:X889"/>
    <mergeCell ref="Y889:Z889"/>
    <mergeCell ref="AA889:AC889"/>
    <mergeCell ref="AD889:AE889"/>
    <mergeCell ref="AF887:AH887"/>
    <mergeCell ref="H888:R888"/>
    <mergeCell ref="S888:U888"/>
    <mergeCell ref="W888:X888"/>
    <mergeCell ref="Y888:Z888"/>
    <mergeCell ref="AA888:AC888"/>
    <mergeCell ref="AD888:AE888"/>
    <mergeCell ref="AF888:AH888"/>
    <mergeCell ref="F887:R887"/>
    <mergeCell ref="S887:U887"/>
    <mergeCell ref="W887:X887"/>
    <mergeCell ref="Y887:Z887"/>
    <mergeCell ref="AA887:AC887"/>
    <mergeCell ref="AD887:AE887"/>
    <mergeCell ref="AF893:AH893"/>
    <mergeCell ref="F894:R894"/>
    <mergeCell ref="S894:U894"/>
    <mergeCell ref="W894:X894"/>
    <mergeCell ref="Y894:Z894"/>
    <mergeCell ref="AA894:AC894"/>
    <mergeCell ref="AD894:AE894"/>
    <mergeCell ref="AF894:AH894"/>
    <mergeCell ref="D893:R893"/>
    <mergeCell ref="S893:U893"/>
    <mergeCell ref="W893:X893"/>
    <mergeCell ref="Y893:Z893"/>
    <mergeCell ref="AA893:AC893"/>
    <mergeCell ref="AD893:AE893"/>
    <mergeCell ref="AF891:AH891"/>
    <mergeCell ref="C892:R892"/>
    <mergeCell ref="S892:U892"/>
    <mergeCell ref="W892:X892"/>
    <mergeCell ref="Y892:Z892"/>
    <mergeCell ref="AA892:AC892"/>
    <mergeCell ref="AD892:AE892"/>
    <mergeCell ref="AF892:AH892"/>
    <mergeCell ref="J891:R891"/>
    <mergeCell ref="S891:U891"/>
    <mergeCell ref="W891:X891"/>
    <mergeCell ref="Y891:Z891"/>
    <mergeCell ref="AA891:AC891"/>
    <mergeCell ref="AD891:AE891"/>
    <mergeCell ref="AF897:AH897"/>
    <mergeCell ref="I898:R898"/>
    <mergeCell ref="S898:U898"/>
    <mergeCell ref="W898:X898"/>
    <mergeCell ref="Y898:Z898"/>
    <mergeCell ref="AA898:AC898"/>
    <mergeCell ref="AD898:AE898"/>
    <mergeCell ref="AF898:AH898"/>
    <mergeCell ref="H897:R897"/>
    <mergeCell ref="S897:U897"/>
    <mergeCell ref="W897:X897"/>
    <mergeCell ref="Y897:Z897"/>
    <mergeCell ref="AA897:AC897"/>
    <mergeCell ref="AD897:AE897"/>
    <mergeCell ref="AF895:AH895"/>
    <mergeCell ref="H896:R896"/>
    <mergeCell ref="S896:U896"/>
    <mergeCell ref="W896:X896"/>
    <mergeCell ref="Y896:Z896"/>
    <mergeCell ref="AA896:AC896"/>
    <mergeCell ref="AD896:AE896"/>
    <mergeCell ref="AF896:AH896"/>
    <mergeCell ref="F895:R895"/>
    <mergeCell ref="S895:U895"/>
    <mergeCell ref="W895:X895"/>
    <mergeCell ref="Y895:Z895"/>
    <mergeCell ref="AA895:AC895"/>
    <mergeCell ref="AD895:AE895"/>
    <mergeCell ref="AF901:AH901"/>
    <mergeCell ref="H902:R902"/>
    <mergeCell ref="S902:U902"/>
    <mergeCell ref="W902:X902"/>
    <mergeCell ref="Y902:Z902"/>
    <mergeCell ref="AA902:AC902"/>
    <mergeCell ref="AD902:AE902"/>
    <mergeCell ref="AF902:AH902"/>
    <mergeCell ref="H901:R901"/>
    <mergeCell ref="S901:U901"/>
    <mergeCell ref="W901:X901"/>
    <mergeCell ref="Y901:Z901"/>
    <mergeCell ref="AA901:AC901"/>
    <mergeCell ref="AD901:AE901"/>
    <mergeCell ref="AF899:AH899"/>
    <mergeCell ref="F900:R900"/>
    <mergeCell ref="S900:U900"/>
    <mergeCell ref="W900:X900"/>
    <mergeCell ref="Y900:Z900"/>
    <mergeCell ref="AA900:AC900"/>
    <mergeCell ref="AD900:AE900"/>
    <mergeCell ref="AF900:AH900"/>
    <mergeCell ref="J899:R899"/>
    <mergeCell ref="S899:U899"/>
    <mergeCell ref="W899:X899"/>
    <mergeCell ref="Y899:Z899"/>
    <mergeCell ref="AA899:AC899"/>
    <mergeCell ref="AD899:AE899"/>
    <mergeCell ref="AF905:AH905"/>
    <mergeCell ref="I906:R906"/>
    <mergeCell ref="S906:U906"/>
    <mergeCell ref="W906:X906"/>
    <mergeCell ref="Y906:Z906"/>
    <mergeCell ref="AA906:AC906"/>
    <mergeCell ref="AD906:AE906"/>
    <mergeCell ref="AF906:AH906"/>
    <mergeCell ref="H905:R905"/>
    <mergeCell ref="S905:U905"/>
    <mergeCell ref="W905:X905"/>
    <mergeCell ref="Y905:Z905"/>
    <mergeCell ref="AA905:AC905"/>
    <mergeCell ref="AD905:AE905"/>
    <mergeCell ref="AF903:AH903"/>
    <mergeCell ref="J904:R904"/>
    <mergeCell ref="S904:U904"/>
    <mergeCell ref="W904:X904"/>
    <mergeCell ref="Y904:Z904"/>
    <mergeCell ref="AA904:AC904"/>
    <mergeCell ref="AD904:AE904"/>
    <mergeCell ref="AF904:AH904"/>
    <mergeCell ref="I903:R903"/>
    <mergeCell ref="S903:U903"/>
    <mergeCell ref="W903:X903"/>
    <mergeCell ref="Y903:Z903"/>
    <mergeCell ref="AA903:AC903"/>
    <mergeCell ref="AD903:AE903"/>
    <mergeCell ref="AF909:AH909"/>
    <mergeCell ref="H910:R910"/>
    <mergeCell ref="S910:U910"/>
    <mergeCell ref="W910:X910"/>
    <mergeCell ref="Y910:Z910"/>
    <mergeCell ref="AA910:AC910"/>
    <mergeCell ref="AD910:AE910"/>
    <mergeCell ref="AF910:AH910"/>
    <mergeCell ref="H909:R909"/>
    <mergeCell ref="S909:U909"/>
    <mergeCell ref="W909:X909"/>
    <mergeCell ref="Y909:Z909"/>
    <mergeCell ref="AA909:AC909"/>
    <mergeCell ref="AD909:AE909"/>
    <mergeCell ref="AF907:AH907"/>
    <mergeCell ref="F908:R908"/>
    <mergeCell ref="S908:U908"/>
    <mergeCell ref="W908:X908"/>
    <mergeCell ref="Y908:Z908"/>
    <mergeCell ref="AA908:AC908"/>
    <mergeCell ref="AD908:AE908"/>
    <mergeCell ref="AF908:AH908"/>
    <mergeCell ref="J907:R907"/>
    <mergeCell ref="S907:U907"/>
    <mergeCell ref="W907:X907"/>
    <mergeCell ref="Y907:Z907"/>
    <mergeCell ref="AA907:AC907"/>
    <mergeCell ref="AD907:AE907"/>
    <mergeCell ref="AF913:AH913"/>
    <mergeCell ref="H914:R914"/>
    <mergeCell ref="S914:U914"/>
    <mergeCell ref="W914:X914"/>
    <mergeCell ref="Y914:Z914"/>
    <mergeCell ref="AA914:AC914"/>
    <mergeCell ref="AD914:AE914"/>
    <mergeCell ref="AF914:AH914"/>
    <mergeCell ref="H913:R913"/>
    <mergeCell ref="S913:U913"/>
    <mergeCell ref="W913:X913"/>
    <mergeCell ref="Y913:Z913"/>
    <mergeCell ref="AA913:AC913"/>
    <mergeCell ref="AD913:AE913"/>
    <mergeCell ref="AF911:AH911"/>
    <mergeCell ref="J912:R912"/>
    <mergeCell ref="S912:U912"/>
    <mergeCell ref="W912:X912"/>
    <mergeCell ref="Y912:Z912"/>
    <mergeCell ref="AA912:AC912"/>
    <mergeCell ref="AD912:AE912"/>
    <mergeCell ref="AF912:AH912"/>
    <mergeCell ref="I911:R911"/>
    <mergeCell ref="S911:U911"/>
    <mergeCell ref="W911:X911"/>
    <mergeCell ref="Y911:Z911"/>
    <mergeCell ref="AA911:AC911"/>
    <mergeCell ref="AD911:AE911"/>
    <mergeCell ref="AF917:AH917"/>
    <mergeCell ref="H918:R918"/>
    <mergeCell ref="S918:U918"/>
    <mergeCell ref="W918:X918"/>
    <mergeCell ref="Y918:Z918"/>
    <mergeCell ref="AA918:AC918"/>
    <mergeCell ref="AD918:AE918"/>
    <mergeCell ref="AF918:AH918"/>
    <mergeCell ref="H917:R917"/>
    <mergeCell ref="S917:U917"/>
    <mergeCell ref="W917:X917"/>
    <mergeCell ref="Y917:Z917"/>
    <mergeCell ref="AA917:AC917"/>
    <mergeCell ref="AD917:AE917"/>
    <mergeCell ref="AF915:AH915"/>
    <mergeCell ref="J916:R916"/>
    <mergeCell ref="S916:U916"/>
    <mergeCell ref="W916:X916"/>
    <mergeCell ref="Y916:Z916"/>
    <mergeCell ref="AA916:AC916"/>
    <mergeCell ref="AD916:AE916"/>
    <mergeCell ref="AF916:AH916"/>
    <mergeCell ref="I915:R915"/>
    <mergeCell ref="S915:U915"/>
    <mergeCell ref="W915:X915"/>
    <mergeCell ref="Y915:Z915"/>
    <mergeCell ref="AA915:AC915"/>
    <mergeCell ref="AD915:AE915"/>
    <mergeCell ref="AF921:AH921"/>
    <mergeCell ref="H922:R922"/>
    <mergeCell ref="S922:U922"/>
    <mergeCell ref="W922:X922"/>
    <mergeCell ref="Y922:Z922"/>
    <mergeCell ref="AA922:AC922"/>
    <mergeCell ref="AD922:AE922"/>
    <mergeCell ref="AF922:AH922"/>
    <mergeCell ref="F921:R921"/>
    <mergeCell ref="S921:U921"/>
    <mergeCell ref="W921:X921"/>
    <mergeCell ref="Y921:Z921"/>
    <mergeCell ref="AA921:AC921"/>
    <mergeCell ref="AD921:AE921"/>
    <mergeCell ref="AF919:AH919"/>
    <mergeCell ref="J920:R920"/>
    <mergeCell ref="S920:U920"/>
    <mergeCell ref="W920:X920"/>
    <mergeCell ref="Y920:Z920"/>
    <mergeCell ref="AA920:AC920"/>
    <mergeCell ref="AD920:AE920"/>
    <mergeCell ref="AF920:AH920"/>
    <mergeCell ref="I919:R919"/>
    <mergeCell ref="S919:U919"/>
    <mergeCell ref="W919:X919"/>
    <mergeCell ref="Y919:Z919"/>
    <mergeCell ref="AA919:AC919"/>
    <mergeCell ref="AD919:AE919"/>
    <mergeCell ref="AF925:AH925"/>
    <mergeCell ref="F926:R926"/>
    <mergeCell ref="S926:U926"/>
    <mergeCell ref="W926:X926"/>
    <mergeCell ref="Y926:Z926"/>
    <mergeCell ref="AA926:AC926"/>
    <mergeCell ref="AD926:AE926"/>
    <mergeCell ref="AF926:AH926"/>
    <mergeCell ref="J925:R925"/>
    <mergeCell ref="S925:U925"/>
    <mergeCell ref="W925:X925"/>
    <mergeCell ref="Y925:Z925"/>
    <mergeCell ref="AA925:AC925"/>
    <mergeCell ref="AD925:AE925"/>
    <mergeCell ref="AF923:AH923"/>
    <mergeCell ref="I924:R924"/>
    <mergeCell ref="S924:U924"/>
    <mergeCell ref="W924:X924"/>
    <mergeCell ref="Y924:Z924"/>
    <mergeCell ref="AA924:AC924"/>
    <mergeCell ref="AD924:AE924"/>
    <mergeCell ref="AF924:AH924"/>
    <mergeCell ref="H923:R923"/>
    <mergeCell ref="S923:U923"/>
    <mergeCell ref="W923:X923"/>
    <mergeCell ref="Y923:Z923"/>
    <mergeCell ref="AA923:AC923"/>
    <mergeCell ref="AD923:AE923"/>
    <mergeCell ref="AF929:AH929"/>
    <mergeCell ref="J930:R930"/>
    <mergeCell ref="S930:U930"/>
    <mergeCell ref="W930:X930"/>
    <mergeCell ref="Y930:Z930"/>
    <mergeCell ref="AA930:AC930"/>
    <mergeCell ref="AD930:AE930"/>
    <mergeCell ref="AF930:AH930"/>
    <mergeCell ref="I929:R929"/>
    <mergeCell ref="S929:U929"/>
    <mergeCell ref="W929:X929"/>
    <mergeCell ref="Y929:Z929"/>
    <mergeCell ref="AA929:AC929"/>
    <mergeCell ref="AD929:AE929"/>
    <mergeCell ref="AF927:AH927"/>
    <mergeCell ref="H928:R928"/>
    <mergeCell ref="S928:U928"/>
    <mergeCell ref="W928:X928"/>
    <mergeCell ref="Y928:Z928"/>
    <mergeCell ref="AA928:AC928"/>
    <mergeCell ref="AD928:AE928"/>
    <mergeCell ref="AF928:AH928"/>
    <mergeCell ref="H927:R927"/>
    <mergeCell ref="S927:U927"/>
    <mergeCell ref="W927:X927"/>
    <mergeCell ref="Y927:Z927"/>
    <mergeCell ref="AA927:AC927"/>
    <mergeCell ref="AD927:AE927"/>
    <mergeCell ref="AF933:AH933"/>
    <mergeCell ref="I934:R934"/>
    <mergeCell ref="S934:U934"/>
    <mergeCell ref="W934:X934"/>
    <mergeCell ref="Y934:Z934"/>
    <mergeCell ref="AA934:AC934"/>
    <mergeCell ref="AD934:AE934"/>
    <mergeCell ref="AF934:AH934"/>
    <mergeCell ref="H933:R933"/>
    <mergeCell ref="S933:U933"/>
    <mergeCell ref="W933:X933"/>
    <mergeCell ref="Y933:Z933"/>
    <mergeCell ref="AA933:AC933"/>
    <mergeCell ref="AD933:AE933"/>
    <mergeCell ref="AF931:AH931"/>
    <mergeCell ref="H932:R932"/>
    <mergeCell ref="S932:U932"/>
    <mergeCell ref="W932:X932"/>
    <mergeCell ref="Y932:Z932"/>
    <mergeCell ref="AA932:AC932"/>
    <mergeCell ref="AD932:AE932"/>
    <mergeCell ref="AF932:AH932"/>
    <mergeCell ref="F931:R931"/>
    <mergeCell ref="S931:U931"/>
    <mergeCell ref="W931:X931"/>
    <mergeCell ref="Y931:Z931"/>
    <mergeCell ref="AA931:AC931"/>
    <mergeCell ref="AD931:AE931"/>
    <mergeCell ref="AF937:AH937"/>
    <mergeCell ref="J938:R938"/>
    <mergeCell ref="S938:U938"/>
    <mergeCell ref="W938:X938"/>
    <mergeCell ref="Y938:Z938"/>
    <mergeCell ref="AA938:AC938"/>
    <mergeCell ref="AD938:AE938"/>
    <mergeCell ref="AF938:AH938"/>
    <mergeCell ref="I937:R937"/>
    <mergeCell ref="S937:U937"/>
    <mergeCell ref="W937:X937"/>
    <mergeCell ref="Y937:Z937"/>
    <mergeCell ref="AA937:AC937"/>
    <mergeCell ref="AD937:AE937"/>
    <mergeCell ref="AF935:AH935"/>
    <mergeCell ref="H936:R936"/>
    <mergeCell ref="S936:U936"/>
    <mergeCell ref="W936:X936"/>
    <mergeCell ref="Y936:Z936"/>
    <mergeCell ref="AA936:AC936"/>
    <mergeCell ref="AD936:AE936"/>
    <mergeCell ref="AF936:AH936"/>
    <mergeCell ref="J935:R935"/>
    <mergeCell ref="S935:U935"/>
    <mergeCell ref="W935:X935"/>
    <mergeCell ref="Y935:Z935"/>
    <mergeCell ref="AA935:AC935"/>
    <mergeCell ref="AD935:AE935"/>
    <mergeCell ref="AF941:AH941"/>
    <mergeCell ref="H942:R942"/>
    <mergeCell ref="S942:U942"/>
    <mergeCell ref="W942:X942"/>
    <mergeCell ref="Y942:Z942"/>
    <mergeCell ref="AA942:AC942"/>
    <mergeCell ref="AD942:AE942"/>
    <mergeCell ref="AF942:AH942"/>
    <mergeCell ref="H941:R941"/>
    <mergeCell ref="S941:U941"/>
    <mergeCell ref="W941:X941"/>
    <mergeCell ref="Y941:Z941"/>
    <mergeCell ref="AA941:AC941"/>
    <mergeCell ref="AD941:AE941"/>
    <mergeCell ref="AF939:AH939"/>
    <mergeCell ref="F940:R940"/>
    <mergeCell ref="S940:U940"/>
    <mergeCell ref="W940:X940"/>
    <mergeCell ref="Y940:Z940"/>
    <mergeCell ref="AA940:AC940"/>
    <mergeCell ref="AD940:AE940"/>
    <mergeCell ref="AF940:AH940"/>
    <mergeCell ref="F939:R939"/>
    <mergeCell ref="S939:U939"/>
    <mergeCell ref="W939:X939"/>
    <mergeCell ref="Y939:Z939"/>
    <mergeCell ref="AA939:AC939"/>
    <mergeCell ref="AD939:AE939"/>
    <mergeCell ref="AF945:AH945"/>
    <mergeCell ref="H946:R946"/>
    <mergeCell ref="S946:U946"/>
    <mergeCell ref="W946:X946"/>
    <mergeCell ref="Y946:Z946"/>
    <mergeCell ref="AA946:AC946"/>
    <mergeCell ref="AD946:AE946"/>
    <mergeCell ref="AF946:AH946"/>
    <mergeCell ref="F945:R945"/>
    <mergeCell ref="S945:U945"/>
    <mergeCell ref="W945:X945"/>
    <mergeCell ref="Y945:Z945"/>
    <mergeCell ref="AA945:AC945"/>
    <mergeCell ref="AD945:AE945"/>
    <mergeCell ref="AF943:AH943"/>
    <mergeCell ref="J944:R944"/>
    <mergeCell ref="S944:U944"/>
    <mergeCell ref="W944:X944"/>
    <mergeCell ref="Y944:Z944"/>
    <mergeCell ref="AA944:AC944"/>
    <mergeCell ref="AD944:AE944"/>
    <mergeCell ref="AF944:AH944"/>
    <mergeCell ref="I943:R943"/>
    <mergeCell ref="S943:U943"/>
    <mergeCell ref="W943:X943"/>
    <mergeCell ref="Y943:Z943"/>
    <mergeCell ref="AA943:AC943"/>
    <mergeCell ref="AD943:AE943"/>
    <mergeCell ref="AF949:AH949"/>
    <mergeCell ref="F950:R950"/>
    <mergeCell ref="S950:U950"/>
    <mergeCell ref="W950:X950"/>
    <mergeCell ref="Y950:Z950"/>
    <mergeCell ref="AA950:AC950"/>
    <mergeCell ref="AD950:AE950"/>
    <mergeCell ref="AF950:AH950"/>
    <mergeCell ref="J949:R949"/>
    <mergeCell ref="S949:U949"/>
    <mergeCell ref="W949:X949"/>
    <mergeCell ref="Y949:Z949"/>
    <mergeCell ref="AA949:AC949"/>
    <mergeCell ref="AD949:AE949"/>
    <mergeCell ref="AF947:AH947"/>
    <mergeCell ref="I948:R948"/>
    <mergeCell ref="S948:U948"/>
    <mergeCell ref="W948:X948"/>
    <mergeCell ref="Y948:Z948"/>
    <mergeCell ref="AA948:AC948"/>
    <mergeCell ref="AD948:AE948"/>
    <mergeCell ref="AF948:AH948"/>
    <mergeCell ref="H947:R947"/>
    <mergeCell ref="S947:U947"/>
    <mergeCell ref="W947:X947"/>
    <mergeCell ref="Y947:Z947"/>
    <mergeCell ref="AA947:AC947"/>
    <mergeCell ref="AD947:AE947"/>
    <mergeCell ref="AF953:AH953"/>
    <mergeCell ref="I954:R954"/>
    <mergeCell ref="S954:U954"/>
    <mergeCell ref="W954:X954"/>
    <mergeCell ref="Y954:Z954"/>
    <mergeCell ref="AA954:AC954"/>
    <mergeCell ref="AD954:AE954"/>
    <mergeCell ref="AF954:AH954"/>
    <mergeCell ref="H953:R953"/>
    <mergeCell ref="S953:U953"/>
    <mergeCell ref="W953:X953"/>
    <mergeCell ref="Y953:Z953"/>
    <mergeCell ref="AA953:AC953"/>
    <mergeCell ref="AD953:AE953"/>
    <mergeCell ref="AF951:AH951"/>
    <mergeCell ref="H952:R952"/>
    <mergeCell ref="S952:U952"/>
    <mergeCell ref="W952:X952"/>
    <mergeCell ref="Y952:Z952"/>
    <mergeCell ref="AA952:AC952"/>
    <mergeCell ref="AD952:AE952"/>
    <mergeCell ref="AF952:AH952"/>
    <mergeCell ref="F951:R951"/>
    <mergeCell ref="S951:U951"/>
    <mergeCell ref="W951:X951"/>
    <mergeCell ref="Y951:Z951"/>
    <mergeCell ref="AA951:AC951"/>
    <mergeCell ref="AD951:AE951"/>
    <mergeCell ref="AF957:AH957"/>
    <mergeCell ref="J958:R958"/>
    <mergeCell ref="S958:U958"/>
    <mergeCell ref="W958:X958"/>
    <mergeCell ref="Y958:Z958"/>
    <mergeCell ref="AA958:AC958"/>
    <mergeCell ref="AD958:AE958"/>
    <mergeCell ref="AF958:AH958"/>
    <mergeCell ref="I957:R957"/>
    <mergeCell ref="S957:U957"/>
    <mergeCell ref="W957:X957"/>
    <mergeCell ref="Y957:Z957"/>
    <mergeCell ref="AA957:AC957"/>
    <mergeCell ref="AD957:AE957"/>
    <mergeCell ref="AF955:AH955"/>
    <mergeCell ref="H956:R956"/>
    <mergeCell ref="S956:U956"/>
    <mergeCell ref="W956:X956"/>
    <mergeCell ref="Y956:Z956"/>
    <mergeCell ref="AA956:AC956"/>
    <mergeCell ref="AD956:AE956"/>
    <mergeCell ref="AF956:AH956"/>
    <mergeCell ref="J955:R955"/>
    <mergeCell ref="S955:U955"/>
    <mergeCell ref="W955:X955"/>
    <mergeCell ref="Y955:Z955"/>
    <mergeCell ref="AA955:AC955"/>
    <mergeCell ref="AD955:AE955"/>
    <mergeCell ref="AF961:AH961"/>
    <mergeCell ref="F962:R962"/>
    <mergeCell ref="S962:U962"/>
    <mergeCell ref="W962:X962"/>
    <mergeCell ref="Y962:Z962"/>
    <mergeCell ref="AA962:AC962"/>
    <mergeCell ref="AD962:AE962"/>
    <mergeCell ref="AF962:AH962"/>
    <mergeCell ref="F961:R961"/>
    <mergeCell ref="S961:U961"/>
    <mergeCell ref="W961:X961"/>
    <mergeCell ref="Y961:Z961"/>
    <mergeCell ref="AA961:AC961"/>
    <mergeCell ref="AD961:AE961"/>
    <mergeCell ref="AF959:AH959"/>
    <mergeCell ref="D960:R960"/>
    <mergeCell ref="S960:U960"/>
    <mergeCell ref="W960:X960"/>
    <mergeCell ref="Y960:Z960"/>
    <mergeCell ref="AA960:AC960"/>
    <mergeCell ref="AD960:AE960"/>
    <mergeCell ref="AF960:AH960"/>
    <mergeCell ref="C959:R959"/>
    <mergeCell ref="S959:U959"/>
    <mergeCell ref="W959:X959"/>
    <mergeCell ref="Y959:Z959"/>
    <mergeCell ref="AA959:AC959"/>
    <mergeCell ref="AD959:AE959"/>
    <mergeCell ref="AF965:AH965"/>
    <mergeCell ref="J966:R966"/>
    <mergeCell ref="S966:U966"/>
    <mergeCell ref="W966:X966"/>
    <mergeCell ref="Y966:Z966"/>
    <mergeCell ref="AA966:AC966"/>
    <mergeCell ref="AD966:AE966"/>
    <mergeCell ref="AF966:AH966"/>
    <mergeCell ref="I965:R965"/>
    <mergeCell ref="S965:U965"/>
    <mergeCell ref="W965:X965"/>
    <mergeCell ref="Y965:Z965"/>
    <mergeCell ref="AA965:AC965"/>
    <mergeCell ref="AD965:AE965"/>
    <mergeCell ref="AF963:AH963"/>
    <mergeCell ref="H964:R964"/>
    <mergeCell ref="S964:U964"/>
    <mergeCell ref="W964:X964"/>
    <mergeCell ref="Y964:Z964"/>
    <mergeCell ref="AA964:AC964"/>
    <mergeCell ref="AD964:AE964"/>
    <mergeCell ref="AF964:AH964"/>
    <mergeCell ref="H963:R963"/>
    <mergeCell ref="S963:U963"/>
    <mergeCell ref="W963:X963"/>
    <mergeCell ref="Y963:Z963"/>
    <mergeCell ref="AA963:AC963"/>
    <mergeCell ref="AD963:AE963"/>
    <mergeCell ref="AF969:AH969"/>
    <mergeCell ref="F970:R970"/>
    <mergeCell ref="S970:U970"/>
    <mergeCell ref="W970:X970"/>
    <mergeCell ref="Y970:Z970"/>
    <mergeCell ref="AA970:AC970"/>
    <mergeCell ref="AD970:AE970"/>
    <mergeCell ref="AF970:AH970"/>
    <mergeCell ref="F969:R969"/>
    <mergeCell ref="S969:U969"/>
    <mergeCell ref="W969:X969"/>
    <mergeCell ref="Y969:Z969"/>
    <mergeCell ref="AA969:AC969"/>
    <mergeCell ref="AD969:AE969"/>
    <mergeCell ref="AF967:AH967"/>
    <mergeCell ref="D968:R968"/>
    <mergeCell ref="S968:U968"/>
    <mergeCell ref="W968:X968"/>
    <mergeCell ref="Y968:Z968"/>
    <mergeCell ref="AA968:AC968"/>
    <mergeCell ref="AD968:AE968"/>
    <mergeCell ref="AF968:AH968"/>
    <mergeCell ref="C967:R967"/>
    <mergeCell ref="S967:U967"/>
    <mergeCell ref="W967:X967"/>
    <mergeCell ref="Y967:Z967"/>
    <mergeCell ref="AA967:AC967"/>
    <mergeCell ref="AD967:AE967"/>
    <mergeCell ref="AF973:AH973"/>
    <mergeCell ref="J974:R974"/>
    <mergeCell ref="S974:U974"/>
    <mergeCell ref="W974:X974"/>
    <mergeCell ref="Y974:Z974"/>
    <mergeCell ref="AA974:AC974"/>
    <mergeCell ref="AD974:AE974"/>
    <mergeCell ref="AF974:AH974"/>
    <mergeCell ref="I973:R973"/>
    <mergeCell ref="S973:U973"/>
    <mergeCell ref="W973:X973"/>
    <mergeCell ref="Y973:Z973"/>
    <mergeCell ref="AA973:AC973"/>
    <mergeCell ref="AD973:AE973"/>
    <mergeCell ref="AF971:AH971"/>
    <mergeCell ref="H972:R972"/>
    <mergeCell ref="S972:U972"/>
    <mergeCell ref="W972:X972"/>
    <mergeCell ref="Y972:Z972"/>
    <mergeCell ref="AA972:AC972"/>
    <mergeCell ref="AD972:AE972"/>
    <mergeCell ref="AF972:AH972"/>
    <mergeCell ref="H971:R971"/>
    <mergeCell ref="S971:U971"/>
    <mergeCell ref="W971:X971"/>
    <mergeCell ref="Y971:Z971"/>
    <mergeCell ref="AA971:AC971"/>
    <mergeCell ref="AD971:AE971"/>
    <mergeCell ref="AF977:AH977"/>
    <mergeCell ref="H978:R978"/>
    <mergeCell ref="S978:U978"/>
    <mergeCell ref="W978:X978"/>
    <mergeCell ref="Y978:Z978"/>
    <mergeCell ref="AA978:AC978"/>
    <mergeCell ref="AD978:AE978"/>
    <mergeCell ref="AF978:AH978"/>
    <mergeCell ref="F977:R977"/>
    <mergeCell ref="S977:U977"/>
    <mergeCell ref="W977:X977"/>
    <mergeCell ref="Y977:Z977"/>
    <mergeCell ref="AA977:AC977"/>
    <mergeCell ref="AD977:AE977"/>
    <mergeCell ref="AF975:AH975"/>
    <mergeCell ref="F976:R976"/>
    <mergeCell ref="S976:U976"/>
    <mergeCell ref="W976:X976"/>
    <mergeCell ref="Y976:Z976"/>
    <mergeCell ref="AA976:AC976"/>
    <mergeCell ref="AD976:AE976"/>
    <mergeCell ref="AF976:AH976"/>
    <mergeCell ref="D975:R975"/>
    <mergeCell ref="S975:U975"/>
    <mergeCell ref="W975:X975"/>
    <mergeCell ref="Y975:Z975"/>
    <mergeCell ref="AA975:AC975"/>
    <mergeCell ref="AD975:AE975"/>
    <mergeCell ref="AF981:AH981"/>
    <mergeCell ref="I982:R982"/>
    <mergeCell ref="S982:U982"/>
    <mergeCell ref="W982:X982"/>
    <mergeCell ref="Y982:Z982"/>
    <mergeCell ref="AA982:AC982"/>
    <mergeCell ref="AD982:AE982"/>
    <mergeCell ref="AF982:AH982"/>
    <mergeCell ref="J981:R981"/>
    <mergeCell ref="S981:U981"/>
    <mergeCell ref="W981:X981"/>
    <mergeCell ref="Y981:Z981"/>
    <mergeCell ref="AA981:AC981"/>
    <mergeCell ref="AD981:AE981"/>
    <mergeCell ref="AF979:AH979"/>
    <mergeCell ref="I980:R980"/>
    <mergeCell ref="S980:U980"/>
    <mergeCell ref="W980:X980"/>
    <mergeCell ref="Y980:Z980"/>
    <mergeCell ref="AA980:AC980"/>
    <mergeCell ref="AD980:AE980"/>
    <mergeCell ref="AF980:AH980"/>
    <mergeCell ref="H979:R979"/>
    <mergeCell ref="S979:U979"/>
    <mergeCell ref="W979:X979"/>
    <mergeCell ref="Y979:Z979"/>
    <mergeCell ref="AA979:AC979"/>
    <mergeCell ref="AD979:AE979"/>
    <mergeCell ref="AF985:AH985"/>
    <mergeCell ref="H986:R986"/>
    <mergeCell ref="S986:U986"/>
    <mergeCell ref="W986:X986"/>
    <mergeCell ref="Y986:Z986"/>
    <mergeCell ref="AA986:AC986"/>
    <mergeCell ref="AD986:AE986"/>
    <mergeCell ref="AF986:AH986"/>
    <mergeCell ref="F985:R985"/>
    <mergeCell ref="S985:U985"/>
    <mergeCell ref="W985:X985"/>
    <mergeCell ref="Y985:Z985"/>
    <mergeCell ref="AA985:AC985"/>
    <mergeCell ref="AD985:AE985"/>
    <mergeCell ref="AF983:AH983"/>
    <mergeCell ref="F984:R984"/>
    <mergeCell ref="S984:U984"/>
    <mergeCell ref="W984:X984"/>
    <mergeCell ref="Y984:Z984"/>
    <mergeCell ref="AA984:AC984"/>
    <mergeCell ref="AD984:AE984"/>
    <mergeCell ref="AF984:AH984"/>
    <mergeCell ref="J983:R983"/>
    <mergeCell ref="S983:U983"/>
    <mergeCell ref="W983:X983"/>
    <mergeCell ref="Y983:Z983"/>
    <mergeCell ref="AA983:AC983"/>
    <mergeCell ref="AD983:AE983"/>
    <mergeCell ref="AF989:AH989"/>
    <mergeCell ref="D990:R990"/>
    <mergeCell ref="S990:U990"/>
    <mergeCell ref="W990:X990"/>
    <mergeCell ref="Y990:Z990"/>
    <mergeCell ref="AA990:AC990"/>
    <mergeCell ref="AD990:AE990"/>
    <mergeCell ref="AF990:AH990"/>
    <mergeCell ref="J989:R989"/>
    <mergeCell ref="S989:U989"/>
    <mergeCell ref="W989:X989"/>
    <mergeCell ref="Y989:Z989"/>
    <mergeCell ref="AA989:AC989"/>
    <mergeCell ref="AD989:AE989"/>
    <mergeCell ref="AF987:AH987"/>
    <mergeCell ref="I988:R988"/>
    <mergeCell ref="S988:U988"/>
    <mergeCell ref="W988:X988"/>
    <mergeCell ref="Y988:Z988"/>
    <mergeCell ref="AA988:AC988"/>
    <mergeCell ref="AD988:AE988"/>
    <mergeCell ref="AF988:AH988"/>
    <mergeCell ref="H987:R987"/>
    <mergeCell ref="S987:U987"/>
    <mergeCell ref="W987:X987"/>
    <mergeCell ref="Y987:Z987"/>
    <mergeCell ref="AA987:AC987"/>
    <mergeCell ref="AD987:AE987"/>
    <mergeCell ref="AF993:AH993"/>
    <mergeCell ref="H994:R994"/>
    <mergeCell ref="S994:U994"/>
    <mergeCell ref="W994:X994"/>
    <mergeCell ref="Y994:Z994"/>
    <mergeCell ref="AA994:AC994"/>
    <mergeCell ref="AD994:AE994"/>
    <mergeCell ref="AF994:AH994"/>
    <mergeCell ref="H993:R993"/>
    <mergeCell ref="S993:U993"/>
    <mergeCell ref="W993:X993"/>
    <mergeCell ref="Y993:Z993"/>
    <mergeCell ref="AA993:AC993"/>
    <mergeCell ref="AD993:AE993"/>
    <mergeCell ref="AF991:AH991"/>
    <mergeCell ref="F992:R992"/>
    <mergeCell ref="S992:U992"/>
    <mergeCell ref="W992:X992"/>
    <mergeCell ref="Y992:Z992"/>
    <mergeCell ref="AA992:AC992"/>
    <mergeCell ref="AD992:AE992"/>
    <mergeCell ref="AF992:AH992"/>
    <mergeCell ref="F991:R991"/>
    <mergeCell ref="S991:U991"/>
    <mergeCell ref="W991:X991"/>
    <mergeCell ref="Y991:Z991"/>
    <mergeCell ref="AA991:AC991"/>
    <mergeCell ref="AD991:AE991"/>
    <mergeCell ref="AF997:AH997"/>
    <mergeCell ref="J998:R998"/>
    <mergeCell ref="S998:U998"/>
    <mergeCell ref="W998:X998"/>
    <mergeCell ref="Y998:Z998"/>
    <mergeCell ref="AA998:AC998"/>
    <mergeCell ref="AD998:AE998"/>
    <mergeCell ref="AF998:AH998"/>
    <mergeCell ref="I997:R997"/>
    <mergeCell ref="S997:U997"/>
    <mergeCell ref="W997:X997"/>
    <mergeCell ref="Y997:Z997"/>
    <mergeCell ref="AA997:AC997"/>
    <mergeCell ref="AD997:AE997"/>
    <mergeCell ref="AF995:AH995"/>
    <mergeCell ref="J996:R996"/>
    <mergeCell ref="S996:U996"/>
    <mergeCell ref="W996:X996"/>
    <mergeCell ref="Y996:Z996"/>
    <mergeCell ref="AA996:AC996"/>
    <mergeCell ref="AD996:AE996"/>
    <mergeCell ref="AF996:AH996"/>
    <mergeCell ref="I995:R995"/>
    <mergeCell ref="S995:U995"/>
    <mergeCell ref="W995:X995"/>
    <mergeCell ref="Y995:Z995"/>
    <mergeCell ref="AA995:AC995"/>
    <mergeCell ref="AD995:AE995"/>
    <mergeCell ref="AF1001:AH1001"/>
    <mergeCell ref="H1002:R1002"/>
    <mergeCell ref="S1002:U1002"/>
    <mergeCell ref="W1002:X1002"/>
    <mergeCell ref="Y1002:Z1002"/>
    <mergeCell ref="AA1002:AC1002"/>
    <mergeCell ref="AD1002:AE1002"/>
    <mergeCell ref="AF1002:AH1002"/>
    <mergeCell ref="H1001:R1001"/>
    <mergeCell ref="S1001:U1001"/>
    <mergeCell ref="W1001:X1001"/>
    <mergeCell ref="Y1001:Z1001"/>
    <mergeCell ref="AA1001:AC1001"/>
    <mergeCell ref="AD1001:AE1001"/>
    <mergeCell ref="AF999:AH999"/>
    <mergeCell ref="F1000:R1000"/>
    <mergeCell ref="S1000:U1000"/>
    <mergeCell ref="W1000:X1000"/>
    <mergeCell ref="Y1000:Z1000"/>
    <mergeCell ref="AA1000:AC1000"/>
    <mergeCell ref="AD1000:AE1000"/>
    <mergeCell ref="AF1000:AH1000"/>
    <mergeCell ref="F999:R999"/>
    <mergeCell ref="S999:U999"/>
    <mergeCell ref="W999:X999"/>
    <mergeCell ref="Y999:Z999"/>
    <mergeCell ref="AA999:AC999"/>
    <mergeCell ref="AD999:AE999"/>
    <mergeCell ref="AF1005:AH1005"/>
    <mergeCell ref="H1006:R1006"/>
    <mergeCell ref="S1006:U1006"/>
    <mergeCell ref="W1006:X1006"/>
    <mergeCell ref="Y1006:Z1006"/>
    <mergeCell ref="AA1006:AC1006"/>
    <mergeCell ref="AD1006:AE1006"/>
    <mergeCell ref="AF1006:AH1006"/>
    <mergeCell ref="F1005:R1005"/>
    <mergeCell ref="S1005:U1005"/>
    <mergeCell ref="W1005:X1005"/>
    <mergeCell ref="Y1005:Z1005"/>
    <mergeCell ref="AA1005:AC1005"/>
    <mergeCell ref="AD1005:AE1005"/>
    <mergeCell ref="AF1003:AH1003"/>
    <mergeCell ref="J1004:R1004"/>
    <mergeCell ref="S1004:U1004"/>
    <mergeCell ref="W1004:X1004"/>
    <mergeCell ref="Y1004:Z1004"/>
    <mergeCell ref="AA1004:AC1004"/>
    <mergeCell ref="AD1004:AE1004"/>
    <mergeCell ref="AF1004:AH1004"/>
    <mergeCell ref="I1003:R1003"/>
    <mergeCell ref="S1003:U1003"/>
    <mergeCell ref="W1003:X1003"/>
    <mergeCell ref="Y1003:Z1003"/>
    <mergeCell ref="AA1003:AC1003"/>
    <mergeCell ref="AD1003:AE1003"/>
    <mergeCell ref="AF1009:AH1009"/>
    <mergeCell ref="C1010:R1010"/>
    <mergeCell ref="S1010:U1010"/>
    <mergeCell ref="W1010:X1010"/>
    <mergeCell ref="Y1010:Z1010"/>
    <mergeCell ref="AA1010:AC1010"/>
    <mergeCell ref="AD1010:AE1010"/>
    <mergeCell ref="AF1010:AH1010"/>
    <mergeCell ref="J1009:R1009"/>
    <mergeCell ref="S1009:U1009"/>
    <mergeCell ref="W1009:X1009"/>
    <mergeCell ref="Y1009:Z1009"/>
    <mergeCell ref="AA1009:AC1009"/>
    <mergeCell ref="AD1009:AE1009"/>
    <mergeCell ref="AF1007:AH1007"/>
    <mergeCell ref="I1008:R1008"/>
    <mergeCell ref="S1008:U1008"/>
    <mergeCell ref="W1008:X1008"/>
    <mergeCell ref="Y1008:Z1008"/>
    <mergeCell ref="AA1008:AC1008"/>
    <mergeCell ref="AD1008:AE1008"/>
    <mergeCell ref="AF1008:AH1008"/>
    <mergeCell ref="H1007:R1007"/>
    <mergeCell ref="S1007:U1007"/>
    <mergeCell ref="W1007:X1007"/>
    <mergeCell ref="Y1007:Z1007"/>
    <mergeCell ref="AA1007:AC1007"/>
    <mergeCell ref="AD1007:AE1007"/>
    <mergeCell ref="AF1013:AH1013"/>
    <mergeCell ref="H1014:R1014"/>
    <mergeCell ref="S1014:U1014"/>
    <mergeCell ref="W1014:X1014"/>
    <mergeCell ref="Y1014:Z1014"/>
    <mergeCell ref="AA1014:AC1014"/>
    <mergeCell ref="AD1014:AE1014"/>
    <mergeCell ref="AF1014:AH1014"/>
    <mergeCell ref="F1013:R1013"/>
    <mergeCell ref="S1013:U1013"/>
    <mergeCell ref="W1013:X1013"/>
    <mergeCell ref="Y1013:Z1013"/>
    <mergeCell ref="AA1013:AC1013"/>
    <mergeCell ref="AD1013:AE1013"/>
    <mergeCell ref="AF1011:AH1011"/>
    <mergeCell ref="F1012:R1012"/>
    <mergeCell ref="S1012:U1012"/>
    <mergeCell ref="W1012:X1012"/>
    <mergeCell ref="Y1012:Z1012"/>
    <mergeCell ref="AA1012:AC1012"/>
    <mergeCell ref="AD1012:AE1012"/>
    <mergeCell ref="AF1012:AH1012"/>
    <mergeCell ref="D1011:R1011"/>
    <mergeCell ref="S1011:U1011"/>
    <mergeCell ref="W1011:X1011"/>
    <mergeCell ref="Y1011:Z1011"/>
    <mergeCell ref="AA1011:AC1011"/>
    <mergeCell ref="AD1011:AE1011"/>
    <mergeCell ref="AF1017:AH1017"/>
    <mergeCell ref="H1018:R1018"/>
    <mergeCell ref="S1018:U1018"/>
    <mergeCell ref="W1018:X1018"/>
    <mergeCell ref="Y1018:Z1018"/>
    <mergeCell ref="AA1018:AC1018"/>
    <mergeCell ref="AD1018:AE1018"/>
    <mergeCell ref="AF1018:AH1018"/>
    <mergeCell ref="J1017:R1017"/>
    <mergeCell ref="S1017:U1017"/>
    <mergeCell ref="W1017:X1017"/>
    <mergeCell ref="Y1017:Z1017"/>
    <mergeCell ref="AA1017:AC1017"/>
    <mergeCell ref="AD1017:AE1017"/>
    <mergeCell ref="AF1015:AH1015"/>
    <mergeCell ref="I1016:R1016"/>
    <mergeCell ref="S1016:U1016"/>
    <mergeCell ref="W1016:X1016"/>
    <mergeCell ref="Y1016:Z1016"/>
    <mergeCell ref="AA1016:AC1016"/>
    <mergeCell ref="AD1016:AE1016"/>
    <mergeCell ref="AF1016:AH1016"/>
    <mergeCell ref="H1015:R1015"/>
    <mergeCell ref="S1015:U1015"/>
    <mergeCell ref="W1015:X1015"/>
    <mergeCell ref="Y1015:Z1015"/>
    <mergeCell ref="AA1015:AC1015"/>
    <mergeCell ref="AD1015:AE1015"/>
    <mergeCell ref="AF1021:AH1021"/>
    <mergeCell ref="J1022:R1022"/>
    <mergeCell ref="S1022:U1022"/>
    <mergeCell ref="W1022:X1022"/>
    <mergeCell ref="Y1022:Z1022"/>
    <mergeCell ref="AA1022:AC1022"/>
    <mergeCell ref="AD1022:AE1022"/>
    <mergeCell ref="AF1022:AH1022"/>
    <mergeCell ref="I1021:R1021"/>
    <mergeCell ref="S1021:U1021"/>
    <mergeCell ref="W1021:X1021"/>
    <mergeCell ref="Y1021:Z1021"/>
    <mergeCell ref="AA1021:AC1021"/>
    <mergeCell ref="AD1021:AE1021"/>
    <mergeCell ref="AF1019:AH1019"/>
    <mergeCell ref="J1020:R1020"/>
    <mergeCell ref="S1020:U1020"/>
    <mergeCell ref="W1020:X1020"/>
    <mergeCell ref="Y1020:Z1020"/>
    <mergeCell ref="AA1020:AC1020"/>
    <mergeCell ref="AD1020:AE1020"/>
    <mergeCell ref="AF1020:AH1020"/>
    <mergeCell ref="I1019:R1019"/>
    <mergeCell ref="S1019:U1019"/>
    <mergeCell ref="W1019:X1019"/>
    <mergeCell ref="Y1019:Z1019"/>
    <mergeCell ref="AA1019:AC1019"/>
    <mergeCell ref="AD1019:AE1019"/>
    <mergeCell ref="AF1025:AH1025"/>
    <mergeCell ref="J1026:R1026"/>
    <mergeCell ref="S1026:U1026"/>
    <mergeCell ref="W1026:X1026"/>
    <mergeCell ref="Y1026:Z1026"/>
    <mergeCell ref="AA1026:AC1026"/>
    <mergeCell ref="AD1026:AE1026"/>
    <mergeCell ref="AF1026:AH1026"/>
    <mergeCell ref="I1025:R1025"/>
    <mergeCell ref="S1025:U1025"/>
    <mergeCell ref="W1025:X1025"/>
    <mergeCell ref="Y1025:Z1025"/>
    <mergeCell ref="AA1025:AC1025"/>
    <mergeCell ref="AD1025:AE1025"/>
    <mergeCell ref="AF1023:AH1023"/>
    <mergeCell ref="J1024:R1024"/>
    <mergeCell ref="S1024:U1024"/>
    <mergeCell ref="W1024:X1024"/>
    <mergeCell ref="Y1024:Z1024"/>
    <mergeCell ref="AA1024:AC1024"/>
    <mergeCell ref="AD1024:AE1024"/>
    <mergeCell ref="AF1024:AH1024"/>
    <mergeCell ref="I1023:R1023"/>
    <mergeCell ref="S1023:U1023"/>
    <mergeCell ref="W1023:X1023"/>
    <mergeCell ref="Y1023:Z1023"/>
    <mergeCell ref="AA1023:AC1023"/>
    <mergeCell ref="AD1023:AE1023"/>
    <mergeCell ref="AF1029:AH1029"/>
    <mergeCell ref="I1030:R1030"/>
    <mergeCell ref="S1030:U1030"/>
    <mergeCell ref="W1030:X1030"/>
    <mergeCell ref="Y1030:Z1030"/>
    <mergeCell ref="AA1030:AC1030"/>
    <mergeCell ref="AD1030:AE1030"/>
    <mergeCell ref="AF1030:AH1030"/>
    <mergeCell ref="H1029:R1029"/>
    <mergeCell ref="S1029:U1029"/>
    <mergeCell ref="W1029:X1029"/>
    <mergeCell ref="Y1029:Z1029"/>
    <mergeCell ref="AA1029:AC1029"/>
    <mergeCell ref="AD1029:AE1029"/>
    <mergeCell ref="AF1027:AH1027"/>
    <mergeCell ref="H1028:R1028"/>
    <mergeCell ref="S1028:U1028"/>
    <mergeCell ref="W1028:X1028"/>
    <mergeCell ref="Y1028:Z1028"/>
    <mergeCell ref="AA1028:AC1028"/>
    <mergeCell ref="AD1028:AE1028"/>
    <mergeCell ref="AF1028:AH1028"/>
    <mergeCell ref="F1027:R1027"/>
    <mergeCell ref="S1027:U1027"/>
    <mergeCell ref="W1027:X1027"/>
    <mergeCell ref="Y1027:Z1027"/>
    <mergeCell ref="AA1027:AC1027"/>
    <mergeCell ref="AD1027:AE1027"/>
    <mergeCell ref="AF1033:AH1033"/>
    <mergeCell ref="H1034:R1034"/>
    <mergeCell ref="S1034:U1034"/>
    <mergeCell ref="W1034:X1034"/>
    <mergeCell ref="Y1034:Z1034"/>
    <mergeCell ref="AA1034:AC1034"/>
    <mergeCell ref="AD1034:AE1034"/>
    <mergeCell ref="AF1034:AH1034"/>
    <mergeCell ref="F1033:R1033"/>
    <mergeCell ref="S1033:U1033"/>
    <mergeCell ref="W1033:X1033"/>
    <mergeCell ref="Y1033:Z1033"/>
    <mergeCell ref="AA1033:AC1033"/>
    <mergeCell ref="AD1033:AE1033"/>
    <mergeCell ref="AF1031:AH1031"/>
    <mergeCell ref="F1032:R1032"/>
    <mergeCell ref="S1032:U1032"/>
    <mergeCell ref="W1032:X1032"/>
    <mergeCell ref="Y1032:Z1032"/>
    <mergeCell ref="AA1032:AC1032"/>
    <mergeCell ref="AD1032:AE1032"/>
    <mergeCell ref="AF1032:AH1032"/>
    <mergeCell ref="J1031:R1031"/>
    <mergeCell ref="S1031:U1031"/>
    <mergeCell ref="W1031:X1031"/>
    <mergeCell ref="Y1031:Z1031"/>
    <mergeCell ref="AA1031:AC1031"/>
    <mergeCell ref="AD1031:AE1031"/>
    <mergeCell ref="AF1037:AH1037"/>
    <mergeCell ref="I1038:R1038"/>
    <mergeCell ref="S1038:U1038"/>
    <mergeCell ref="W1038:X1038"/>
    <mergeCell ref="Y1038:Z1038"/>
    <mergeCell ref="AA1038:AC1038"/>
    <mergeCell ref="AD1038:AE1038"/>
    <mergeCell ref="AF1038:AH1038"/>
    <mergeCell ref="J1037:R1037"/>
    <mergeCell ref="S1037:U1037"/>
    <mergeCell ref="W1037:X1037"/>
    <mergeCell ref="Y1037:Z1037"/>
    <mergeCell ref="AA1037:AC1037"/>
    <mergeCell ref="AD1037:AE1037"/>
    <mergeCell ref="AF1035:AH1035"/>
    <mergeCell ref="I1036:R1036"/>
    <mergeCell ref="S1036:U1036"/>
    <mergeCell ref="W1036:X1036"/>
    <mergeCell ref="Y1036:Z1036"/>
    <mergeCell ref="AA1036:AC1036"/>
    <mergeCell ref="AD1036:AE1036"/>
    <mergeCell ref="AF1036:AH1036"/>
    <mergeCell ref="H1035:R1035"/>
    <mergeCell ref="S1035:U1035"/>
    <mergeCell ref="W1035:X1035"/>
    <mergeCell ref="Y1035:Z1035"/>
    <mergeCell ref="AA1035:AC1035"/>
    <mergeCell ref="AD1035:AE1035"/>
    <mergeCell ref="AF1041:AH1041"/>
    <mergeCell ref="J1042:R1042"/>
    <mergeCell ref="S1042:U1042"/>
    <mergeCell ref="W1042:X1042"/>
    <mergeCell ref="Y1042:Z1042"/>
    <mergeCell ref="AA1042:AC1042"/>
    <mergeCell ref="AD1042:AE1042"/>
    <mergeCell ref="AF1042:AH1042"/>
    <mergeCell ref="I1041:R1041"/>
    <mergeCell ref="S1041:U1041"/>
    <mergeCell ref="W1041:X1041"/>
    <mergeCell ref="Y1041:Z1041"/>
    <mergeCell ref="AA1041:AC1041"/>
    <mergeCell ref="AD1041:AE1041"/>
    <mergeCell ref="AF1039:AH1039"/>
    <mergeCell ref="H1040:R1040"/>
    <mergeCell ref="S1040:U1040"/>
    <mergeCell ref="W1040:X1040"/>
    <mergeCell ref="Y1040:Z1040"/>
    <mergeCell ref="AA1040:AC1040"/>
    <mergeCell ref="AD1040:AE1040"/>
    <mergeCell ref="AF1040:AH1040"/>
    <mergeCell ref="J1039:R1039"/>
    <mergeCell ref="S1039:U1039"/>
    <mergeCell ref="W1039:X1039"/>
    <mergeCell ref="Y1039:Z1039"/>
    <mergeCell ref="AA1039:AC1039"/>
    <mergeCell ref="AD1039:AE1039"/>
    <mergeCell ref="AF1045:AH1045"/>
    <mergeCell ref="H1046:R1046"/>
    <mergeCell ref="S1046:U1046"/>
    <mergeCell ref="W1046:X1046"/>
    <mergeCell ref="Y1046:Z1046"/>
    <mergeCell ref="AA1046:AC1046"/>
    <mergeCell ref="AD1046:AE1046"/>
    <mergeCell ref="AF1046:AH1046"/>
    <mergeCell ref="J1045:R1045"/>
    <mergeCell ref="S1045:U1045"/>
    <mergeCell ref="W1045:X1045"/>
    <mergeCell ref="Y1045:Z1045"/>
    <mergeCell ref="AA1045:AC1045"/>
    <mergeCell ref="AD1045:AE1045"/>
    <mergeCell ref="AF1043:AH1043"/>
    <mergeCell ref="I1044:R1044"/>
    <mergeCell ref="S1044:U1044"/>
    <mergeCell ref="W1044:X1044"/>
    <mergeCell ref="Y1044:Z1044"/>
    <mergeCell ref="AA1044:AC1044"/>
    <mergeCell ref="AD1044:AE1044"/>
    <mergeCell ref="AF1044:AH1044"/>
    <mergeCell ref="H1043:R1043"/>
    <mergeCell ref="S1043:U1043"/>
    <mergeCell ref="W1043:X1043"/>
    <mergeCell ref="Y1043:Z1043"/>
    <mergeCell ref="AA1043:AC1043"/>
    <mergeCell ref="AD1043:AE1043"/>
    <mergeCell ref="AF1049:AH1049"/>
    <mergeCell ref="F1050:R1050"/>
    <mergeCell ref="S1050:U1050"/>
    <mergeCell ref="W1050:X1050"/>
    <mergeCell ref="Y1050:Z1050"/>
    <mergeCell ref="AA1050:AC1050"/>
    <mergeCell ref="AD1050:AE1050"/>
    <mergeCell ref="AF1050:AH1050"/>
    <mergeCell ref="F1049:R1049"/>
    <mergeCell ref="S1049:U1049"/>
    <mergeCell ref="W1049:X1049"/>
    <mergeCell ref="Y1049:Z1049"/>
    <mergeCell ref="AA1049:AC1049"/>
    <mergeCell ref="AD1049:AE1049"/>
    <mergeCell ref="AF1047:AH1047"/>
    <mergeCell ref="J1048:R1048"/>
    <mergeCell ref="S1048:U1048"/>
    <mergeCell ref="W1048:X1048"/>
    <mergeCell ref="Y1048:Z1048"/>
    <mergeCell ref="AA1048:AC1048"/>
    <mergeCell ref="AD1048:AE1048"/>
    <mergeCell ref="AF1048:AH1048"/>
    <mergeCell ref="I1047:R1047"/>
    <mergeCell ref="S1047:U1047"/>
    <mergeCell ref="W1047:X1047"/>
    <mergeCell ref="Y1047:Z1047"/>
    <mergeCell ref="AA1047:AC1047"/>
    <mergeCell ref="AD1047:AE1047"/>
    <mergeCell ref="AF1053:AH1053"/>
    <mergeCell ref="J1054:R1054"/>
    <mergeCell ref="S1054:U1054"/>
    <mergeCell ref="W1054:X1054"/>
    <mergeCell ref="Y1054:Z1054"/>
    <mergeCell ref="AA1054:AC1054"/>
    <mergeCell ref="AD1054:AE1054"/>
    <mergeCell ref="AF1054:AH1054"/>
    <mergeCell ref="I1053:R1053"/>
    <mergeCell ref="S1053:U1053"/>
    <mergeCell ref="W1053:X1053"/>
    <mergeCell ref="Y1053:Z1053"/>
    <mergeCell ref="AA1053:AC1053"/>
    <mergeCell ref="AD1053:AE1053"/>
    <mergeCell ref="AF1051:AH1051"/>
    <mergeCell ref="H1052:R1052"/>
    <mergeCell ref="S1052:U1052"/>
    <mergeCell ref="W1052:X1052"/>
    <mergeCell ref="Y1052:Z1052"/>
    <mergeCell ref="AA1052:AC1052"/>
    <mergeCell ref="AD1052:AE1052"/>
    <mergeCell ref="AF1052:AH1052"/>
    <mergeCell ref="H1051:R1051"/>
    <mergeCell ref="S1051:U1051"/>
    <mergeCell ref="W1051:X1051"/>
    <mergeCell ref="Y1051:Z1051"/>
    <mergeCell ref="AA1051:AC1051"/>
    <mergeCell ref="AD1051:AE1051"/>
    <mergeCell ref="AF1057:AH1057"/>
    <mergeCell ref="F1058:R1058"/>
    <mergeCell ref="S1058:U1058"/>
    <mergeCell ref="W1058:X1058"/>
    <mergeCell ref="Y1058:Z1058"/>
    <mergeCell ref="AA1058:AC1058"/>
    <mergeCell ref="AD1058:AE1058"/>
    <mergeCell ref="AF1058:AH1058"/>
    <mergeCell ref="F1057:R1057"/>
    <mergeCell ref="S1057:U1057"/>
    <mergeCell ref="W1057:X1057"/>
    <mergeCell ref="Y1057:Z1057"/>
    <mergeCell ref="AA1057:AC1057"/>
    <mergeCell ref="AD1057:AE1057"/>
    <mergeCell ref="AF1055:AH1055"/>
    <mergeCell ref="D1056:R1056"/>
    <mergeCell ref="S1056:U1056"/>
    <mergeCell ref="W1056:X1056"/>
    <mergeCell ref="Y1056:Z1056"/>
    <mergeCell ref="AA1056:AC1056"/>
    <mergeCell ref="AD1056:AE1056"/>
    <mergeCell ref="AF1056:AH1056"/>
    <mergeCell ref="C1055:R1055"/>
    <mergeCell ref="S1055:U1055"/>
    <mergeCell ref="W1055:X1055"/>
    <mergeCell ref="Y1055:Z1055"/>
    <mergeCell ref="AA1055:AC1055"/>
    <mergeCell ref="AD1055:AE1055"/>
    <mergeCell ref="AF1061:AH1061"/>
    <mergeCell ref="J1062:R1062"/>
    <mergeCell ref="S1062:U1062"/>
    <mergeCell ref="W1062:X1062"/>
    <mergeCell ref="Y1062:Z1062"/>
    <mergeCell ref="AA1062:AC1062"/>
    <mergeCell ref="AD1062:AE1062"/>
    <mergeCell ref="AF1062:AH1062"/>
    <mergeCell ref="I1061:R1061"/>
    <mergeCell ref="S1061:U1061"/>
    <mergeCell ref="W1061:X1061"/>
    <mergeCell ref="Y1061:Z1061"/>
    <mergeCell ref="AA1061:AC1061"/>
    <mergeCell ref="AD1061:AE1061"/>
    <mergeCell ref="AF1059:AH1059"/>
    <mergeCell ref="H1060:R1060"/>
    <mergeCell ref="S1060:U1060"/>
    <mergeCell ref="W1060:X1060"/>
    <mergeCell ref="Y1060:Z1060"/>
    <mergeCell ref="AA1060:AC1060"/>
    <mergeCell ref="AD1060:AE1060"/>
    <mergeCell ref="AF1060:AH1060"/>
    <mergeCell ref="H1059:R1059"/>
    <mergeCell ref="S1059:U1059"/>
    <mergeCell ref="W1059:X1059"/>
    <mergeCell ref="Y1059:Z1059"/>
    <mergeCell ref="AA1059:AC1059"/>
    <mergeCell ref="AD1059:AE1059"/>
    <mergeCell ref="AF1065:AH1065"/>
    <mergeCell ref="F1066:R1066"/>
    <mergeCell ref="S1066:U1066"/>
    <mergeCell ref="W1066:X1066"/>
    <mergeCell ref="Y1066:Z1066"/>
    <mergeCell ref="AA1066:AC1066"/>
    <mergeCell ref="AD1066:AE1066"/>
    <mergeCell ref="AF1066:AH1066"/>
    <mergeCell ref="D1065:R1065"/>
    <mergeCell ref="S1065:U1065"/>
    <mergeCell ref="W1065:X1065"/>
    <mergeCell ref="Y1065:Z1065"/>
    <mergeCell ref="AA1065:AC1065"/>
    <mergeCell ref="AD1065:AE1065"/>
    <mergeCell ref="AF1063:AH1063"/>
    <mergeCell ref="C1064:R1064"/>
    <mergeCell ref="S1064:U1064"/>
    <mergeCell ref="W1064:X1064"/>
    <mergeCell ref="Y1064:Z1064"/>
    <mergeCell ref="AA1064:AC1064"/>
    <mergeCell ref="AD1064:AE1064"/>
    <mergeCell ref="AF1064:AH1064"/>
    <mergeCell ref="B1063:R1063"/>
    <mergeCell ref="S1063:U1063"/>
    <mergeCell ref="W1063:X1063"/>
    <mergeCell ref="Y1063:Z1063"/>
    <mergeCell ref="AA1063:AC1063"/>
    <mergeCell ref="AD1063:AE1063"/>
    <mergeCell ref="AF1069:AH1069"/>
    <mergeCell ref="H1070:R1070"/>
    <mergeCell ref="S1070:U1070"/>
    <mergeCell ref="W1070:X1070"/>
    <mergeCell ref="Y1070:Z1070"/>
    <mergeCell ref="AA1070:AC1070"/>
    <mergeCell ref="AD1070:AE1070"/>
    <mergeCell ref="AF1070:AH1070"/>
    <mergeCell ref="J1069:R1069"/>
    <mergeCell ref="S1069:U1069"/>
    <mergeCell ref="W1069:X1069"/>
    <mergeCell ref="Y1069:Z1069"/>
    <mergeCell ref="AA1069:AC1069"/>
    <mergeCell ref="AD1069:AE1069"/>
    <mergeCell ref="AF1067:AH1067"/>
    <mergeCell ref="I1068:R1068"/>
    <mergeCell ref="S1068:U1068"/>
    <mergeCell ref="W1068:X1068"/>
    <mergeCell ref="Y1068:Z1068"/>
    <mergeCell ref="AA1068:AC1068"/>
    <mergeCell ref="AD1068:AE1068"/>
    <mergeCell ref="AF1068:AH1068"/>
    <mergeCell ref="H1067:R1067"/>
    <mergeCell ref="S1067:U1067"/>
    <mergeCell ref="W1067:X1067"/>
    <mergeCell ref="Y1067:Z1067"/>
    <mergeCell ref="AA1067:AC1067"/>
    <mergeCell ref="AD1067:AE1067"/>
    <mergeCell ref="AF1073:AH1073"/>
    <mergeCell ref="J1074:R1074"/>
    <mergeCell ref="S1074:U1074"/>
    <mergeCell ref="W1074:X1074"/>
    <mergeCell ref="Y1074:Z1074"/>
    <mergeCell ref="AA1074:AC1074"/>
    <mergeCell ref="AD1074:AE1074"/>
    <mergeCell ref="AF1074:AH1074"/>
    <mergeCell ref="I1073:R1073"/>
    <mergeCell ref="S1073:U1073"/>
    <mergeCell ref="W1073:X1073"/>
    <mergeCell ref="Y1073:Z1073"/>
    <mergeCell ref="AA1073:AC1073"/>
    <mergeCell ref="AD1073:AE1073"/>
    <mergeCell ref="AF1071:AH1071"/>
    <mergeCell ref="J1072:R1072"/>
    <mergeCell ref="S1072:U1072"/>
    <mergeCell ref="W1072:X1072"/>
    <mergeCell ref="Y1072:Z1072"/>
    <mergeCell ref="AA1072:AC1072"/>
    <mergeCell ref="AD1072:AE1072"/>
    <mergeCell ref="AF1072:AH1072"/>
    <mergeCell ref="I1071:R1071"/>
    <mergeCell ref="S1071:U1071"/>
    <mergeCell ref="W1071:X1071"/>
    <mergeCell ref="Y1071:Z1071"/>
    <mergeCell ref="AA1071:AC1071"/>
    <mergeCell ref="AD1071:AE1071"/>
    <mergeCell ref="AF1077:AH1077"/>
    <mergeCell ref="C1078:R1078"/>
    <mergeCell ref="S1078:U1078"/>
    <mergeCell ref="W1078:X1078"/>
    <mergeCell ref="Y1078:Z1078"/>
    <mergeCell ref="AA1078:AC1078"/>
    <mergeCell ref="AD1078:AE1078"/>
    <mergeCell ref="AF1078:AH1078"/>
    <mergeCell ref="B1077:R1077"/>
    <mergeCell ref="S1077:U1077"/>
    <mergeCell ref="W1077:X1077"/>
    <mergeCell ref="Y1077:Z1077"/>
    <mergeCell ref="AA1077:AC1077"/>
    <mergeCell ref="AD1077:AE1077"/>
    <mergeCell ref="AF1075:AH1075"/>
    <mergeCell ref="J1076:R1076"/>
    <mergeCell ref="S1076:U1076"/>
    <mergeCell ref="W1076:X1076"/>
    <mergeCell ref="Y1076:Z1076"/>
    <mergeCell ref="AA1076:AC1076"/>
    <mergeCell ref="AD1076:AE1076"/>
    <mergeCell ref="AF1076:AH1076"/>
    <mergeCell ref="I1075:R1075"/>
    <mergeCell ref="S1075:U1075"/>
    <mergeCell ref="W1075:X1075"/>
    <mergeCell ref="Y1075:Z1075"/>
    <mergeCell ref="AA1075:AC1075"/>
    <mergeCell ref="AD1075:AE1075"/>
    <mergeCell ref="AF1081:AH1081"/>
    <mergeCell ref="I1082:R1082"/>
    <mergeCell ref="S1082:U1082"/>
    <mergeCell ref="W1082:X1082"/>
    <mergeCell ref="Y1082:Z1082"/>
    <mergeCell ref="AA1082:AC1082"/>
    <mergeCell ref="AD1082:AE1082"/>
    <mergeCell ref="AF1082:AH1082"/>
    <mergeCell ref="H1081:R1081"/>
    <mergeCell ref="S1081:U1081"/>
    <mergeCell ref="W1081:X1081"/>
    <mergeCell ref="Y1081:Z1081"/>
    <mergeCell ref="AA1081:AC1081"/>
    <mergeCell ref="AD1081:AE1081"/>
    <mergeCell ref="AF1079:AH1079"/>
    <mergeCell ref="F1080:R1080"/>
    <mergeCell ref="S1080:U1080"/>
    <mergeCell ref="W1080:X1080"/>
    <mergeCell ref="Y1080:Z1080"/>
    <mergeCell ref="AA1080:AC1080"/>
    <mergeCell ref="AD1080:AE1080"/>
    <mergeCell ref="AF1080:AH1080"/>
    <mergeCell ref="D1079:R1079"/>
    <mergeCell ref="S1079:U1079"/>
    <mergeCell ref="W1079:X1079"/>
    <mergeCell ref="Y1079:Z1079"/>
    <mergeCell ref="AA1079:AC1079"/>
    <mergeCell ref="AD1079:AE1079"/>
    <mergeCell ref="AF1085:AH1085"/>
    <mergeCell ref="J1086:R1086"/>
    <mergeCell ref="S1086:U1086"/>
    <mergeCell ref="W1086:X1086"/>
    <mergeCell ref="Y1086:Z1086"/>
    <mergeCell ref="AA1086:AC1086"/>
    <mergeCell ref="AD1086:AE1086"/>
    <mergeCell ref="AF1086:AH1086"/>
    <mergeCell ref="I1085:R1085"/>
    <mergeCell ref="S1085:U1085"/>
    <mergeCell ref="W1085:X1085"/>
    <mergeCell ref="Y1085:Z1085"/>
    <mergeCell ref="AA1085:AC1085"/>
    <mergeCell ref="AD1085:AE1085"/>
    <mergeCell ref="AF1083:AH1083"/>
    <mergeCell ref="H1084:R1084"/>
    <mergeCell ref="S1084:U1084"/>
    <mergeCell ref="W1084:X1084"/>
    <mergeCell ref="Y1084:Z1084"/>
    <mergeCell ref="AA1084:AC1084"/>
    <mergeCell ref="AD1084:AE1084"/>
    <mergeCell ref="AF1084:AH1084"/>
    <mergeCell ref="J1083:R1083"/>
    <mergeCell ref="S1083:U1083"/>
    <mergeCell ref="W1083:X1083"/>
    <mergeCell ref="Y1083:Z1083"/>
    <mergeCell ref="AA1083:AC1083"/>
    <mergeCell ref="AD1083:AE1083"/>
    <mergeCell ref="AF1089:AH1089"/>
    <mergeCell ref="C1090:R1090"/>
    <mergeCell ref="S1090:U1090"/>
    <mergeCell ref="W1090:X1090"/>
    <mergeCell ref="Y1090:Z1090"/>
    <mergeCell ref="AA1090:AC1090"/>
    <mergeCell ref="AD1090:AE1090"/>
    <mergeCell ref="AF1090:AH1090"/>
    <mergeCell ref="B1089:R1089"/>
    <mergeCell ref="S1089:U1089"/>
    <mergeCell ref="W1089:X1089"/>
    <mergeCell ref="Y1089:Z1089"/>
    <mergeCell ref="AA1089:AC1089"/>
    <mergeCell ref="AD1089:AE1089"/>
    <mergeCell ref="AF1087:AH1087"/>
    <mergeCell ref="J1088:R1088"/>
    <mergeCell ref="S1088:U1088"/>
    <mergeCell ref="W1088:X1088"/>
    <mergeCell ref="Y1088:Z1088"/>
    <mergeCell ref="AA1088:AC1088"/>
    <mergeCell ref="AD1088:AE1088"/>
    <mergeCell ref="AF1088:AH1088"/>
    <mergeCell ref="I1087:R1087"/>
    <mergeCell ref="S1087:U1087"/>
    <mergeCell ref="W1087:X1087"/>
    <mergeCell ref="Y1087:Z1087"/>
    <mergeCell ref="AA1087:AC1087"/>
    <mergeCell ref="AD1087:AE1087"/>
    <mergeCell ref="AF1093:AH1093"/>
    <mergeCell ref="H1094:R1094"/>
    <mergeCell ref="S1094:U1094"/>
    <mergeCell ref="W1094:X1094"/>
    <mergeCell ref="Y1094:Z1094"/>
    <mergeCell ref="AA1094:AC1094"/>
    <mergeCell ref="AD1094:AE1094"/>
    <mergeCell ref="AF1094:AH1094"/>
    <mergeCell ref="F1093:R1093"/>
    <mergeCell ref="S1093:U1093"/>
    <mergeCell ref="W1093:X1093"/>
    <mergeCell ref="Y1093:Z1093"/>
    <mergeCell ref="AA1093:AC1093"/>
    <mergeCell ref="AD1093:AE1093"/>
    <mergeCell ref="AF1091:AH1091"/>
    <mergeCell ref="F1092:R1092"/>
    <mergeCell ref="S1092:U1092"/>
    <mergeCell ref="W1092:X1092"/>
    <mergeCell ref="Y1092:Z1092"/>
    <mergeCell ref="AA1092:AC1092"/>
    <mergeCell ref="AD1092:AE1092"/>
    <mergeCell ref="AF1092:AH1092"/>
    <mergeCell ref="D1091:R1091"/>
    <mergeCell ref="S1091:U1091"/>
    <mergeCell ref="W1091:X1091"/>
    <mergeCell ref="Y1091:Z1091"/>
    <mergeCell ref="AA1091:AC1091"/>
    <mergeCell ref="AD1091:AE1091"/>
    <mergeCell ref="AF1097:AH1097"/>
    <mergeCell ref="F1098:R1098"/>
    <mergeCell ref="S1098:U1098"/>
    <mergeCell ref="W1098:X1098"/>
    <mergeCell ref="Y1098:Z1098"/>
    <mergeCell ref="AA1098:AC1098"/>
    <mergeCell ref="AD1098:AE1098"/>
    <mergeCell ref="AF1098:AH1098"/>
    <mergeCell ref="J1097:R1097"/>
    <mergeCell ref="S1097:U1097"/>
    <mergeCell ref="W1097:X1097"/>
    <mergeCell ref="Y1097:Z1097"/>
    <mergeCell ref="AA1097:AC1097"/>
    <mergeCell ref="AD1097:AE1097"/>
    <mergeCell ref="AF1095:AH1095"/>
    <mergeCell ref="I1096:R1096"/>
    <mergeCell ref="S1096:U1096"/>
    <mergeCell ref="W1096:X1096"/>
    <mergeCell ref="Y1096:Z1096"/>
    <mergeCell ref="AA1096:AC1096"/>
    <mergeCell ref="AD1096:AE1096"/>
    <mergeCell ref="AF1096:AH1096"/>
    <mergeCell ref="H1095:R1095"/>
    <mergeCell ref="S1095:U1095"/>
    <mergeCell ref="W1095:X1095"/>
    <mergeCell ref="Y1095:Z1095"/>
    <mergeCell ref="AA1095:AC1095"/>
    <mergeCell ref="AD1095:AE1095"/>
    <mergeCell ref="AF1101:AH1101"/>
    <mergeCell ref="J1102:R1102"/>
    <mergeCell ref="S1102:U1102"/>
    <mergeCell ref="W1102:X1102"/>
    <mergeCell ref="Y1102:Z1102"/>
    <mergeCell ref="AA1102:AC1102"/>
    <mergeCell ref="AD1102:AE1102"/>
    <mergeCell ref="AF1102:AH1102"/>
    <mergeCell ref="I1101:R1101"/>
    <mergeCell ref="S1101:U1101"/>
    <mergeCell ref="W1101:X1101"/>
    <mergeCell ref="Y1101:Z1101"/>
    <mergeCell ref="AA1101:AC1101"/>
    <mergeCell ref="AD1101:AE1101"/>
    <mergeCell ref="AF1099:AH1099"/>
    <mergeCell ref="H1100:R1100"/>
    <mergeCell ref="S1100:U1100"/>
    <mergeCell ref="W1100:X1100"/>
    <mergeCell ref="Y1100:Z1100"/>
    <mergeCell ref="AA1100:AC1100"/>
    <mergeCell ref="AD1100:AE1100"/>
    <mergeCell ref="AF1100:AH1100"/>
    <mergeCell ref="H1099:R1099"/>
    <mergeCell ref="S1099:U1099"/>
    <mergeCell ref="W1099:X1099"/>
    <mergeCell ref="Y1099:Z1099"/>
    <mergeCell ref="AA1099:AC1099"/>
    <mergeCell ref="AD1099:AE1099"/>
    <mergeCell ref="AF1105:AH1105"/>
    <mergeCell ref="I1106:R1106"/>
    <mergeCell ref="S1106:U1106"/>
    <mergeCell ref="W1106:X1106"/>
    <mergeCell ref="Y1106:Z1106"/>
    <mergeCell ref="AA1106:AC1106"/>
    <mergeCell ref="AD1106:AE1106"/>
    <mergeCell ref="AF1106:AH1106"/>
    <mergeCell ref="H1105:R1105"/>
    <mergeCell ref="S1105:U1105"/>
    <mergeCell ref="W1105:X1105"/>
    <mergeCell ref="Y1105:Z1105"/>
    <mergeCell ref="AA1105:AC1105"/>
    <mergeCell ref="AD1105:AE1105"/>
    <mergeCell ref="AF1103:AH1103"/>
    <mergeCell ref="J1104:R1104"/>
    <mergeCell ref="S1104:U1104"/>
    <mergeCell ref="W1104:X1104"/>
    <mergeCell ref="Y1104:Z1104"/>
    <mergeCell ref="AA1104:AC1104"/>
    <mergeCell ref="AD1104:AE1104"/>
    <mergeCell ref="AF1104:AH1104"/>
    <mergeCell ref="I1103:R1103"/>
    <mergeCell ref="S1103:U1103"/>
    <mergeCell ref="W1103:X1103"/>
    <mergeCell ref="Y1103:Z1103"/>
    <mergeCell ref="AA1103:AC1103"/>
    <mergeCell ref="AD1103:AE1103"/>
    <mergeCell ref="AF1109:AH1109"/>
    <mergeCell ref="H1110:R1110"/>
    <mergeCell ref="S1110:U1110"/>
    <mergeCell ref="W1110:X1110"/>
    <mergeCell ref="Y1110:Z1110"/>
    <mergeCell ref="AA1110:AC1110"/>
    <mergeCell ref="AD1110:AE1110"/>
    <mergeCell ref="AF1110:AH1110"/>
    <mergeCell ref="F1109:R1109"/>
    <mergeCell ref="S1109:U1109"/>
    <mergeCell ref="W1109:X1109"/>
    <mergeCell ref="Y1109:Z1109"/>
    <mergeCell ref="AA1109:AC1109"/>
    <mergeCell ref="AD1109:AE1109"/>
    <mergeCell ref="AF1107:AH1107"/>
    <mergeCell ref="D1108:R1108"/>
    <mergeCell ref="S1108:U1108"/>
    <mergeCell ref="W1108:X1108"/>
    <mergeCell ref="Y1108:Z1108"/>
    <mergeCell ref="AA1108:AC1108"/>
    <mergeCell ref="AD1108:AE1108"/>
    <mergeCell ref="AF1108:AH1108"/>
    <mergeCell ref="J1107:R1107"/>
    <mergeCell ref="S1107:U1107"/>
    <mergeCell ref="W1107:X1107"/>
    <mergeCell ref="Y1107:Z1107"/>
    <mergeCell ref="AA1107:AC1107"/>
    <mergeCell ref="AD1107:AE1107"/>
    <mergeCell ref="AF1113:AH1113"/>
    <mergeCell ref="I1114:R1114"/>
    <mergeCell ref="S1114:U1114"/>
    <mergeCell ref="W1114:X1114"/>
    <mergeCell ref="Y1114:Z1114"/>
    <mergeCell ref="AA1114:AC1114"/>
    <mergeCell ref="AD1114:AE1114"/>
    <mergeCell ref="AF1114:AH1114"/>
    <mergeCell ref="H1113:R1113"/>
    <mergeCell ref="S1113:U1113"/>
    <mergeCell ref="W1113:X1113"/>
    <mergeCell ref="Y1113:Z1113"/>
    <mergeCell ref="AA1113:AC1113"/>
    <mergeCell ref="AD1113:AE1113"/>
    <mergeCell ref="AF1111:AH1111"/>
    <mergeCell ref="J1112:R1112"/>
    <mergeCell ref="S1112:U1112"/>
    <mergeCell ref="W1112:X1112"/>
    <mergeCell ref="Y1112:Z1112"/>
    <mergeCell ref="AA1112:AC1112"/>
    <mergeCell ref="AD1112:AE1112"/>
    <mergeCell ref="AF1112:AH1112"/>
    <mergeCell ref="I1111:R1111"/>
    <mergeCell ref="S1111:U1111"/>
    <mergeCell ref="W1111:X1111"/>
    <mergeCell ref="Y1111:Z1111"/>
    <mergeCell ref="AA1111:AC1111"/>
    <mergeCell ref="AD1111:AE1111"/>
    <mergeCell ref="Y1117:Z1117"/>
    <mergeCell ref="AA1117:AC1117"/>
    <mergeCell ref="AD1117:AE1117"/>
    <mergeCell ref="AF1115:AH1115"/>
    <mergeCell ref="D1116:R1116"/>
    <mergeCell ref="S1116:U1116"/>
    <mergeCell ref="W1116:X1116"/>
    <mergeCell ref="Y1116:Z1116"/>
    <mergeCell ref="AA1116:AC1116"/>
    <mergeCell ref="AD1116:AE1116"/>
    <mergeCell ref="AF1116:AH1116"/>
    <mergeCell ref="J1115:R1115"/>
    <mergeCell ref="S1115:U1115"/>
    <mergeCell ref="W1115:X1115"/>
    <mergeCell ref="Y1115:Z1115"/>
    <mergeCell ref="AA1115:AC1115"/>
    <mergeCell ref="AD1115:AE1115"/>
    <mergeCell ref="B1121:Z1121"/>
    <mergeCell ref="AA1121:AC1121"/>
    <mergeCell ref="AD1121:AE1121"/>
    <mergeCell ref="AF1121:AH1121"/>
    <mergeCell ref="A1:AH1"/>
    <mergeCell ref="A2:AH2"/>
    <mergeCell ref="A3:AH3"/>
    <mergeCell ref="AF1119:AH1119"/>
    <mergeCell ref="J1120:R1120"/>
    <mergeCell ref="S1120:U1120"/>
    <mergeCell ref="W1120:X1120"/>
    <mergeCell ref="Y1120:Z1120"/>
    <mergeCell ref="AA1120:AC1120"/>
    <mergeCell ref="AD1120:AE1120"/>
    <mergeCell ref="AF1120:AH1120"/>
    <mergeCell ref="I1119:R1119"/>
    <mergeCell ref="S1119:U1119"/>
    <mergeCell ref="W1119:X1119"/>
    <mergeCell ref="Y1119:Z1119"/>
    <mergeCell ref="AA1119:AC1119"/>
    <mergeCell ref="AD1119:AE1119"/>
    <mergeCell ref="AF1117:AH1117"/>
    <mergeCell ref="H1118:R1118"/>
    <mergeCell ref="S1118:U1118"/>
    <mergeCell ref="W1118:X1118"/>
    <mergeCell ref="Y1118:Z1118"/>
    <mergeCell ref="AA1118:AC1118"/>
    <mergeCell ref="AD1118:AE1118"/>
    <mergeCell ref="AF1118:AH1118"/>
    <mergeCell ref="F1117:R1117"/>
    <mergeCell ref="S1117:U1117"/>
    <mergeCell ref="W1117:X1117"/>
  </mergeCells>
  <pageMargins left="1.1811023622047245" right="0.39370078740157483" top="0.78740157480314965" bottom="0.78740157480314965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5"/>
  <sheetViews>
    <sheetView zoomScaleNormal="100" workbookViewId="0">
      <selection activeCell="W15" sqref="W15:Y15"/>
    </sheetView>
  </sheetViews>
  <sheetFormatPr defaultRowHeight="15" x14ac:dyDescent="0.25"/>
  <cols>
    <col min="1" max="7" width="0.5703125" customWidth="1"/>
    <col min="8" max="8" width="5.140625" customWidth="1"/>
    <col min="9" max="9" width="4.28515625" customWidth="1"/>
    <col min="10" max="12" width="9.140625" customWidth="1"/>
    <col min="13" max="13" width="3" customWidth="1"/>
    <col min="14" max="14" width="9.140625" customWidth="1"/>
    <col min="15" max="15" width="5.42578125" customWidth="1"/>
    <col min="16" max="16" width="6" customWidth="1"/>
    <col min="17" max="17" width="4.42578125" customWidth="1"/>
    <col min="18" max="18" width="0.140625" customWidth="1"/>
    <col min="19" max="19" width="6.7109375" customWidth="1"/>
    <col min="20" max="20" width="2.28515625" customWidth="1"/>
    <col min="21" max="21" width="9.140625" customWidth="1"/>
    <col min="22" max="22" width="1.5703125" customWidth="1"/>
    <col min="23" max="23" width="7.5703125" customWidth="1"/>
    <col min="24" max="24" width="3.42578125" customWidth="1"/>
    <col min="25" max="25" width="2.28515625" customWidth="1"/>
    <col min="26" max="26" width="6.85546875" customWidth="1"/>
    <col min="27" max="27" width="3.7109375" customWidth="1"/>
    <col min="28" max="28" width="5.42578125" customWidth="1"/>
    <col min="29" max="29" width="9.140625" customWidth="1"/>
  </cols>
  <sheetData>
    <row r="1" spans="1:27" ht="68.25" customHeight="1" x14ac:dyDescent="0.25">
      <c r="A1" s="193" t="s">
        <v>872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</row>
    <row r="2" spans="1:27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1:27" ht="36.75" customHeight="1" x14ac:dyDescent="0.25">
      <c r="A3" s="196" t="s">
        <v>873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</row>
    <row r="4" spans="1:27" x14ac:dyDescent="0.2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</row>
    <row r="5" spans="1:27" x14ac:dyDescent="0.25">
      <c r="B5" s="7"/>
      <c r="C5" s="7"/>
      <c r="D5" s="7"/>
      <c r="E5" s="7"/>
      <c r="F5" s="7"/>
      <c r="G5" s="7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7"/>
      <c r="T5" s="205"/>
      <c r="U5" s="205"/>
      <c r="V5" s="205"/>
      <c r="W5" s="205"/>
      <c r="X5" s="205"/>
      <c r="Y5" s="205"/>
      <c r="Z5" s="204" t="s">
        <v>874</v>
      </c>
      <c r="AA5" s="204"/>
    </row>
    <row r="6" spans="1:27" ht="24.75" customHeight="1" x14ac:dyDescent="0.25">
      <c r="B6" s="199" t="s">
        <v>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200" t="s">
        <v>2</v>
      </c>
      <c r="Q6" s="200"/>
      <c r="R6" s="200"/>
      <c r="S6" s="2" t="s">
        <v>3</v>
      </c>
      <c r="T6" s="200" t="s">
        <v>859</v>
      </c>
      <c r="U6" s="200"/>
      <c r="V6" s="200"/>
      <c r="W6" s="200" t="s">
        <v>860</v>
      </c>
      <c r="X6" s="200"/>
      <c r="Y6" s="200"/>
      <c r="Z6" s="200" t="s">
        <v>4</v>
      </c>
      <c r="AA6" s="200"/>
    </row>
    <row r="7" spans="1:27" x14ac:dyDescent="0.25">
      <c r="B7" s="201">
        <v>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2">
        <v>2</v>
      </c>
      <c r="Q7" s="202"/>
      <c r="R7" s="202"/>
      <c r="S7" s="3">
        <v>3</v>
      </c>
      <c r="T7" s="202">
        <v>4</v>
      </c>
      <c r="U7" s="202"/>
      <c r="V7" s="202"/>
      <c r="W7" s="202">
        <v>5</v>
      </c>
      <c r="X7" s="202"/>
      <c r="Y7" s="202"/>
      <c r="Z7" s="202">
        <v>6</v>
      </c>
      <c r="AA7" s="202"/>
    </row>
    <row r="8" spans="1:27" ht="15" customHeight="1" x14ac:dyDescent="0.25">
      <c r="B8" s="6"/>
      <c r="C8" s="189" t="s">
        <v>773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90" t="s">
        <v>774</v>
      </c>
      <c r="Q8" s="190"/>
      <c r="R8" s="190"/>
      <c r="S8" s="4"/>
      <c r="T8" s="191">
        <v>8000000</v>
      </c>
      <c r="U8" s="191"/>
      <c r="V8" s="191"/>
      <c r="W8" s="191">
        <v>6998126.4100000001</v>
      </c>
      <c r="X8" s="191"/>
      <c r="Y8" s="191"/>
      <c r="Z8" s="192">
        <v>87.476580124999998</v>
      </c>
      <c r="AA8" s="192"/>
    </row>
    <row r="9" spans="1:27" ht="23.25" customHeight="1" x14ac:dyDescent="0.25">
      <c r="B9" s="6"/>
      <c r="C9" s="189" t="s">
        <v>775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0" t="s">
        <v>776</v>
      </c>
      <c r="Q9" s="190"/>
      <c r="R9" s="190"/>
      <c r="S9" s="4"/>
      <c r="T9" s="191">
        <v>8000000</v>
      </c>
      <c r="U9" s="191"/>
      <c r="V9" s="191"/>
      <c r="W9" s="191">
        <v>6998126.4100000001</v>
      </c>
      <c r="X9" s="191"/>
      <c r="Y9" s="191"/>
      <c r="Z9" s="192">
        <v>87.476580124999998</v>
      </c>
      <c r="AA9" s="192"/>
    </row>
    <row r="10" spans="1:27" ht="23.25" customHeight="1" x14ac:dyDescent="0.25">
      <c r="B10" s="6"/>
      <c r="C10" s="6"/>
      <c r="D10" s="6"/>
      <c r="E10" s="189" t="s">
        <v>777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90" t="s">
        <v>778</v>
      </c>
      <c r="Q10" s="190"/>
      <c r="R10" s="190"/>
      <c r="S10" s="4"/>
      <c r="T10" s="191">
        <v>8000000</v>
      </c>
      <c r="U10" s="191"/>
      <c r="V10" s="191"/>
      <c r="W10" s="191">
        <v>6998126.4100000001</v>
      </c>
      <c r="X10" s="191"/>
      <c r="Y10" s="191"/>
      <c r="Z10" s="192">
        <v>87.476580124999998</v>
      </c>
      <c r="AA10" s="192"/>
    </row>
    <row r="11" spans="1:27" ht="45.75" customHeight="1" x14ac:dyDescent="0.25">
      <c r="B11" s="5"/>
      <c r="C11" s="5"/>
      <c r="D11" s="5"/>
      <c r="E11" s="189" t="s">
        <v>779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90" t="s">
        <v>780</v>
      </c>
      <c r="Q11" s="190"/>
      <c r="R11" s="190"/>
      <c r="S11" s="4"/>
      <c r="T11" s="191">
        <v>8000000</v>
      </c>
      <c r="U11" s="191"/>
      <c r="V11" s="191"/>
      <c r="W11" s="191">
        <v>6998126.4100000001</v>
      </c>
      <c r="X11" s="191"/>
      <c r="Y11" s="191"/>
      <c r="Z11" s="192">
        <v>87.476580124999998</v>
      </c>
      <c r="AA11" s="192"/>
    </row>
    <row r="12" spans="1:27" ht="15" customHeight="1" x14ac:dyDescent="0.25">
      <c r="B12" s="5"/>
      <c r="C12" s="5"/>
      <c r="D12" s="5"/>
      <c r="E12" s="5"/>
      <c r="F12" s="189" t="s">
        <v>91</v>
      </c>
      <c r="G12" s="189"/>
      <c r="H12" s="189"/>
      <c r="I12" s="189"/>
      <c r="J12" s="189"/>
      <c r="K12" s="189"/>
      <c r="L12" s="189"/>
      <c r="M12" s="189"/>
      <c r="N12" s="189"/>
      <c r="O12" s="189"/>
      <c r="P12" s="190" t="s">
        <v>780</v>
      </c>
      <c r="Q12" s="190"/>
      <c r="R12" s="190"/>
      <c r="S12" s="4" t="s">
        <v>92</v>
      </c>
      <c r="T12" s="191">
        <v>8000000</v>
      </c>
      <c r="U12" s="191"/>
      <c r="V12" s="191"/>
      <c r="W12" s="191">
        <v>6998126.4100000001</v>
      </c>
      <c r="X12" s="191"/>
      <c r="Y12" s="191"/>
      <c r="Z12" s="192">
        <v>87.476580124999998</v>
      </c>
      <c r="AA12" s="192"/>
    </row>
    <row r="13" spans="1:27" ht="23.25" customHeight="1" x14ac:dyDescent="0.25">
      <c r="B13" s="5"/>
      <c r="C13" s="5"/>
      <c r="D13" s="5"/>
      <c r="E13" s="5"/>
      <c r="F13" s="6"/>
      <c r="G13" s="189" t="s">
        <v>93</v>
      </c>
      <c r="H13" s="189"/>
      <c r="I13" s="189"/>
      <c r="J13" s="189"/>
      <c r="K13" s="189"/>
      <c r="L13" s="189"/>
      <c r="M13" s="189"/>
      <c r="N13" s="189"/>
      <c r="O13" s="189"/>
      <c r="P13" s="190" t="s">
        <v>780</v>
      </c>
      <c r="Q13" s="190"/>
      <c r="R13" s="190"/>
      <c r="S13" s="4" t="s">
        <v>94</v>
      </c>
      <c r="T13" s="191">
        <v>8000000</v>
      </c>
      <c r="U13" s="191"/>
      <c r="V13" s="191"/>
      <c r="W13" s="191">
        <v>6998126.4100000001</v>
      </c>
      <c r="X13" s="191"/>
      <c r="Y13" s="191"/>
      <c r="Z13" s="192">
        <v>87.476580124999998</v>
      </c>
      <c r="AA13" s="192"/>
    </row>
    <row r="14" spans="1:27" ht="15" customHeight="1" x14ac:dyDescent="0.25">
      <c r="B14" s="6"/>
      <c r="C14" s="189" t="s">
        <v>39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90" t="s">
        <v>40</v>
      </c>
      <c r="Q14" s="190"/>
      <c r="R14" s="190"/>
      <c r="S14" s="4"/>
      <c r="T14" s="191">
        <v>622597227.13999999</v>
      </c>
      <c r="U14" s="191"/>
      <c r="V14" s="191"/>
      <c r="W14" s="191">
        <v>621647765.23000002</v>
      </c>
      <c r="X14" s="191"/>
      <c r="Y14" s="191"/>
      <c r="Z14" s="192">
        <v>99.847499817119086</v>
      </c>
      <c r="AA14" s="192"/>
    </row>
    <row r="15" spans="1:27" ht="15" customHeight="1" x14ac:dyDescent="0.25">
      <c r="B15" s="6"/>
      <c r="C15" s="189" t="s">
        <v>719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90" t="s">
        <v>720</v>
      </c>
      <c r="Q15" s="190"/>
      <c r="R15" s="190"/>
      <c r="S15" s="4"/>
      <c r="T15" s="191">
        <v>16816000</v>
      </c>
      <c r="U15" s="191"/>
      <c r="V15" s="191"/>
      <c r="W15" s="191">
        <v>16816000</v>
      </c>
      <c r="X15" s="191"/>
      <c r="Y15" s="191"/>
      <c r="Z15" s="192">
        <v>100</v>
      </c>
      <c r="AA15" s="192"/>
    </row>
    <row r="16" spans="1:27" ht="23.25" customHeight="1" x14ac:dyDescent="0.25">
      <c r="B16" s="6"/>
      <c r="C16" s="6"/>
      <c r="D16" s="6"/>
      <c r="E16" s="189" t="s">
        <v>721</v>
      </c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90" t="s">
        <v>722</v>
      </c>
      <c r="Q16" s="190"/>
      <c r="R16" s="190"/>
      <c r="S16" s="4"/>
      <c r="T16" s="191">
        <v>16816000</v>
      </c>
      <c r="U16" s="191"/>
      <c r="V16" s="191"/>
      <c r="W16" s="191">
        <v>16816000</v>
      </c>
      <c r="X16" s="191"/>
      <c r="Y16" s="191"/>
      <c r="Z16" s="192">
        <v>100</v>
      </c>
      <c r="AA16" s="192"/>
    </row>
    <row r="17" spans="2:27" ht="23.25" customHeight="1" x14ac:dyDescent="0.25">
      <c r="B17" s="5"/>
      <c r="C17" s="5"/>
      <c r="D17" s="5"/>
      <c r="E17" s="189" t="s">
        <v>723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90" t="s">
        <v>724</v>
      </c>
      <c r="Q17" s="190"/>
      <c r="R17" s="190"/>
      <c r="S17" s="4"/>
      <c r="T17" s="191">
        <v>16816000</v>
      </c>
      <c r="U17" s="191"/>
      <c r="V17" s="191"/>
      <c r="W17" s="191">
        <v>16816000</v>
      </c>
      <c r="X17" s="191"/>
      <c r="Y17" s="191"/>
      <c r="Z17" s="192">
        <v>100</v>
      </c>
      <c r="AA17" s="192"/>
    </row>
    <row r="18" spans="2:27" ht="23.25" customHeight="1" x14ac:dyDescent="0.25">
      <c r="B18" s="5"/>
      <c r="C18" s="5"/>
      <c r="D18" s="5"/>
      <c r="E18" s="5"/>
      <c r="F18" s="189" t="s">
        <v>149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90" t="s">
        <v>724</v>
      </c>
      <c r="Q18" s="190"/>
      <c r="R18" s="190"/>
      <c r="S18" s="4" t="s">
        <v>150</v>
      </c>
      <c r="T18" s="191">
        <v>16816000</v>
      </c>
      <c r="U18" s="191"/>
      <c r="V18" s="191"/>
      <c r="W18" s="191">
        <v>16816000</v>
      </c>
      <c r="X18" s="191"/>
      <c r="Y18" s="191"/>
      <c r="Z18" s="192">
        <v>100</v>
      </c>
      <c r="AA18" s="192"/>
    </row>
    <row r="19" spans="2:27" ht="15" customHeight="1" x14ac:dyDescent="0.25">
      <c r="B19" s="5"/>
      <c r="C19" s="5"/>
      <c r="D19" s="5"/>
      <c r="E19" s="5"/>
      <c r="F19" s="6"/>
      <c r="G19" s="189" t="s">
        <v>151</v>
      </c>
      <c r="H19" s="189"/>
      <c r="I19" s="189"/>
      <c r="J19" s="189"/>
      <c r="K19" s="189"/>
      <c r="L19" s="189"/>
      <c r="M19" s="189"/>
      <c r="N19" s="189"/>
      <c r="O19" s="189"/>
      <c r="P19" s="190" t="s">
        <v>724</v>
      </c>
      <c r="Q19" s="190"/>
      <c r="R19" s="190"/>
      <c r="S19" s="4" t="s">
        <v>152</v>
      </c>
      <c r="T19" s="191">
        <v>16816000</v>
      </c>
      <c r="U19" s="191"/>
      <c r="V19" s="191"/>
      <c r="W19" s="191">
        <v>16816000</v>
      </c>
      <c r="X19" s="191"/>
      <c r="Y19" s="191"/>
      <c r="Z19" s="192">
        <v>100</v>
      </c>
      <c r="AA19" s="192"/>
    </row>
    <row r="20" spans="2:27" ht="15" customHeight="1" x14ac:dyDescent="0.25">
      <c r="B20" s="6"/>
      <c r="C20" s="189" t="s">
        <v>725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0" t="s">
        <v>726</v>
      </c>
      <c r="Q20" s="190"/>
      <c r="R20" s="190"/>
      <c r="S20" s="4"/>
      <c r="T20" s="191">
        <v>61060707.140000001</v>
      </c>
      <c r="U20" s="191"/>
      <c r="V20" s="191"/>
      <c r="W20" s="191">
        <v>61060707.140000001</v>
      </c>
      <c r="X20" s="191"/>
      <c r="Y20" s="191"/>
      <c r="Z20" s="192">
        <v>100</v>
      </c>
      <c r="AA20" s="192"/>
    </row>
    <row r="21" spans="2:27" ht="23.25" customHeight="1" x14ac:dyDescent="0.25">
      <c r="B21" s="6"/>
      <c r="C21" s="6"/>
      <c r="D21" s="6"/>
      <c r="E21" s="189" t="s">
        <v>727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90" t="s">
        <v>728</v>
      </c>
      <c r="Q21" s="190"/>
      <c r="R21" s="190"/>
      <c r="S21" s="4"/>
      <c r="T21" s="191">
        <v>61060707.140000001</v>
      </c>
      <c r="U21" s="191"/>
      <c r="V21" s="191"/>
      <c r="W21" s="191">
        <v>61060707.140000001</v>
      </c>
      <c r="X21" s="191"/>
      <c r="Y21" s="191"/>
      <c r="Z21" s="192">
        <v>100</v>
      </c>
      <c r="AA21" s="192"/>
    </row>
    <row r="22" spans="2:27" ht="23.25" customHeight="1" x14ac:dyDescent="0.25">
      <c r="B22" s="5"/>
      <c r="C22" s="5"/>
      <c r="D22" s="5"/>
      <c r="E22" s="189" t="s">
        <v>729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90" t="s">
        <v>730</v>
      </c>
      <c r="Q22" s="190"/>
      <c r="R22" s="190"/>
      <c r="S22" s="4"/>
      <c r="T22" s="191">
        <v>60283000</v>
      </c>
      <c r="U22" s="191"/>
      <c r="V22" s="191"/>
      <c r="W22" s="191">
        <v>60283000</v>
      </c>
      <c r="X22" s="191"/>
      <c r="Y22" s="191"/>
      <c r="Z22" s="192">
        <v>100</v>
      </c>
      <c r="AA22" s="192"/>
    </row>
    <row r="23" spans="2:27" ht="23.25" customHeight="1" x14ac:dyDescent="0.25">
      <c r="B23" s="5"/>
      <c r="C23" s="5"/>
      <c r="D23" s="5"/>
      <c r="E23" s="5"/>
      <c r="F23" s="189" t="s">
        <v>149</v>
      </c>
      <c r="G23" s="189"/>
      <c r="H23" s="189"/>
      <c r="I23" s="189"/>
      <c r="J23" s="189"/>
      <c r="K23" s="189"/>
      <c r="L23" s="189"/>
      <c r="M23" s="189"/>
      <c r="N23" s="189"/>
      <c r="O23" s="189"/>
      <c r="P23" s="190" t="s">
        <v>730</v>
      </c>
      <c r="Q23" s="190"/>
      <c r="R23" s="190"/>
      <c r="S23" s="4" t="s">
        <v>150</v>
      </c>
      <c r="T23" s="191">
        <v>60283000</v>
      </c>
      <c r="U23" s="191"/>
      <c r="V23" s="191"/>
      <c r="W23" s="191">
        <v>60283000</v>
      </c>
      <c r="X23" s="191"/>
      <c r="Y23" s="191"/>
      <c r="Z23" s="192">
        <v>100</v>
      </c>
      <c r="AA23" s="192"/>
    </row>
    <row r="24" spans="2:27" ht="15" customHeight="1" x14ac:dyDescent="0.25">
      <c r="B24" s="5"/>
      <c r="C24" s="5"/>
      <c r="D24" s="5"/>
      <c r="E24" s="5"/>
      <c r="F24" s="6"/>
      <c r="G24" s="189" t="s">
        <v>151</v>
      </c>
      <c r="H24" s="189"/>
      <c r="I24" s="189"/>
      <c r="J24" s="189"/>
      <c r="K24" s="189"/>
      <c r="L24" s="189"/>
      <c r="M24" s="189"/>
      <c r="N24" s="189"/>
      <c r="O24" s="189"/>
      <c r="P24" s="190" t="s">
        <v>730</v>
      </c>
      <c r="Q24" s="190"/>
      <c r="R24" s="190"/>
      <c r="S24" s="4" t="s">
        <v>152</v>
      </c>
      <c r="T24" s="191">
        <v>60283000</v>
      </c>
      <c r="U24" s="191"/>
      <c r="V24" s="191"/>
      <c r="W24" s="191">
        <v>60283000</v>
      </c>
      <c r="X24" s="191"/>
      <c r="Y24" s="191"/>
      <c r="Z24" s="192">
        <v>100</v>
      </c>
      <c r="AA24" s="192"/>
    </row>
    <row r="25" spans="2:27" ht="57" customHeight="1" x14ac:dyDescent="0.25">
      <c r="B25" s="5"/>
      <c r="C25" s="5"/>
      <c r="D25" s="5"/>
      <c r="E25" s="189" t="s">
        <v>731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90" t="s">
        <v>732</v>
      </c>
      <c r="Q25" s="190"/>
      <c r="R25" s="190"/>
      <c r="S25" s="4"/>
      <c r="T25" s="191">
        <v>777707.14</v>
      </c>
      <c r="U25" s="191"/>
      <c r="V25" s="191"/>
      <c r="W25" s="191">
        <v>777707.14</v>
      </c>
      <c r="X25" s="191"/>
      <c r="Y25" s="191"/>
      <c r="Z25" s="192">
        <v>100</v>
      </c>
      <c r="AA25" s="192"/>
    </row>
    <row r="26" spans="2:27" ht="23.25" customHeight="1" x14ac:dyDescent="0.25">
      <c r="B26" s="5"/>
      <c r="C26" s="5"/>
      <c r="D26" s="5"/>
      <c r="E26" s="5"/>
      <c r="F26" s="189" t="s">
        <v>149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90" t="s">
        <v>732</v>
      </c>
      <c r="Q26" s="190"/>
      <c r="R26" s="190"/>
      <c r="S26" s="4" t="s">
        <v>150</v>
      </c>
      <c r="T26" s="191">
        <v>777707.14</v>
      </c>
      <c r="U26" s="191"/>
      <c r="V26" s="191"/>
      <c r="W26" s="191">
        <v>777707.14</v>
      </c>
      <c r="X26" s="191"/>
      <c r="Y26" s="191"/>
      <c r="Z26" s="192">
        <v>100</v>
      </c>
      <c r="AA26" s="192"/>
    </row>
    <row r="27" spans="2:27" ht="15" customHeight="1" x14ac:dyDescent="0.25">
      <c r="B27" s="5"/>
      <c r="C27" s="5"/>
      <c r="D27" s="5"/>
      <c r="E27" s="5"/>
      <c r="F27" s="6"/>
      <c r="G27" s="189" t="s">
        <v>151</v>
      </c>
      <c r="H27" s="189"/>
      <c r="I27" s="189"/>
      <c r="J27" s="189"/>
      <c r="K27" s="189"/>
      <c r="L27" s="189"/>
      <c r="M27" s="189"/>
      <c r="N27" s="189"/>
      <c r="O27" s="189"/>
      <c r="P27" s="190" t="s">
        <v>732</v>
      </c>
      <c r="Q27" s="190"/>
      <c r="R27" s="190"/>
      <c r="S27" s="4" t="s">
        <v>152</v>
      </c>
      <c r="T27" s="191">
        <v>777707.14</v>
      </c>
      <c r="U27" s="191"/>
      <c r="V27" s="191"/>
      <c r="W27" s="191">
        <v>777707.14</v>
      </c>
      <c r="X27" s="191"/>
      <c r="Y27" s="191"/>
      <c r="Z27" s="192">
        <v>100</v>
      </c>
      <c r="AA27" s="192"/>
    </row>
    <row r="28" spans="2:27" ht="34.5" customHeight="1" x14ac:dyDescent="0.25">
      <c r="B28" s="6"/>
      <c r="C28" s="189" t="s">
        <v>733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90" t="s">
        <v>734</v>
      </c>
      <c r="Q28" s="190"/>
      <c r="R28" s="190"/>
      <c r="S28" s="4"/>
      <c r="T28" s="191">
        <v>320986070</v>
      </c>
      <c r="U28" s="191"/>
      <c r="V28" s="191"/>
      <c r="W28" s="191">
        <v>320982770</v>
      </c>
      <c r="X28" s="191"/>
      <c r="Y28" s="191"/>
      <c r="Z28" s="192">
        <v>99.998971918002539</v>
      </c>
      <c r="AA28" s="192"/>
    </row>
    <row r="29" spans="2:27" ht="23.25" customHeight="1" x14ac:dyDescent="0.25">
      <c r="B29" s="6"/>
      <c r="C29" s="6"/>
      <c r="D29" s="6"/>
      <c r="E29" s="189" t="s">
        <v>735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90" t="s">
        <v>736</v>
      </c>
      <c r="Q29" s="190"/>
      <c r="R29" s="190"/>
      <c r="S29" s="4"/>
      <c r="T29" s="191">
        <v>108185000</v>
      </c>
      <c r="U29" s="191"/>
      <c r="V29" s="191"/>
      <c r="W29" s="191">
        <v>108181700</v>
      </c>
      <c r="X29" s="191"/>
      <c r="Y29" s="191"/>
      <c r="Z29" s="192">
        <v>99.996949669547533</v>
      </c>
      <c r="AA29" s="192"/>
    </row>
    <row r="30" spans="2:27" ht="23.25" customHeight="1" x14ac:dyDescent="0.25">
      <c r="B30" s="5"/>
      <c r="C30" s="5"/>
      <c r="D30" s="5"/>
      <c r="E30" s="189" t="s">
        <v>737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90" t="s">
        <v>738</v>
      </c>
      <c r="Q30" s="190"/>
      <c r="R30" s="190"/>
      <c r="S30" s="4"/>
      <c r="T30" s="191">
        <v>108185000</v>
      </c>
      <c r="U30" s="191"/>
      <c r="V30" s="191"/>
      <c r="W30" s="191">
        <v>108181700</v>
      </c>
      <c r="X30" s="191"/>
      <c r="Y30" s="191"/>
      <c r="Z30" s="192">
        <v>99.996949669547533</v>
      </c>
      <c r="AA30" s="192"/>
    </row>
    <row r="31" spans="2:27" ht="23.25" customHeight="1" x14ac:dyDescent="0.25">
      <c r="B31" s="5"/>
      <c r="C31" s="5"/>
      <c r="D31" s="5"/>
      <c r="E31" s="5"/>
      <c r="F31" s="189" t="s">
        <v>149</v>
      </c>
      <c r="G31" s="189"/>
      <c r="H31" s="189"/>
      <c r="I31" s="189"/>
      <c r="J31" s="189"/>
      <c r="K31" s="189"/>
      <c r="L31" s="189"/>
      <c r="M31" s="189"/>
      <c r="N31" s="189"/>
      <c r="O31" s="189"/>
      <c r="P31" s="190" t="s">
        <v>738</v>
      </c>
      <c r="Q31" s="190"/>
      <c r="R31" s="190"/>
      <c r="S31" s="4" t="s">
        <v>150</v>
      </c>
      <c r="T31" s="191">
        <v>108185000</v>
      </c>
      <c r="U31" s="191"/>
      <c r="V31" s="191"/>
      <c r="W31" s="191">
        <v>108181700</v>
      </c>
      <c r="X31" s="191"/>
      <c r="Y31" s="191"/>
      <c r="Z31" s="192">
        <v>99.996949669547533</v>
      </c>
      <c r="AA31" s="192"/>
    </row>
    <row r="32" spans="2:27" ht="15" customHeight="1" x14ac:dyDescent="0.25">
      <c r="B32" s="5"/>
      <c r="C32" s="5"/>
      <c r="D32" s="5"/>
      <c r="E32" s="5"/>
      <c r="F32" s="6"/>
      <c r="G32" s="189" t="s">
        <v>265</v>
      </c>
      <c r="H32" s="189"/>
      <c r="I32" s="189"/>
      <c r="J32" s="189"/>
      <c r="K32" s="189"/>
      <c r="L32" s="189"/>
      <c r="M32" s="189"/>
      <c r="N32" s="189"/>
      <c r="O32" s="189"/>
      <c r="P32" s="190" t="s">
        <v>738</v>
      </c>
      <c r="Q32" s="190"/>
      <c r="R32" s="190"/>
      <c r="S32" s="4" t="s">
        <v>266</v>
      </c>
      <c r="T32" s="191">
        <v>108185000</v>
      </c>
      <c r="U32" s="191"/>
      <c r="V32" s="191"/>
      <c r="W32" s="191">
        <v>108181700</v>
      </c>
      <c r="X32" s="191"/>
      <c r="Y32" s="191"/>
      <c r="Z32" s="192">
        <v>99.996949669547533</v>
      </c>
      <c r="AA32" s="192"/>
    </row>
    <row r="33" spans="2:27" ht="23.25" customHeight="1" x14ac:dyDescent="0.25">
      <c r="B33" s="6"/>
      <c r="C33" s="6"/>
      <c r="D33" s="6"/>
      <c r="E33" s="189" t="s">
        <v>739</v>
      </c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90" t="s">
        <v>740</v>
      </c>
      <c r="Q33" s="190"/>
      <c r="R33" s="190"/>
      <c r="S33" s="4"/>
      <c r="T33" s="191">
        <v>212601000</v>
      </c>
      <c r="U33" s="191"/>
      <c r="V33" s="191"/>
      <c r="W33" s="191">
        <v>212601000</v>
      </c>
      <c r="X33" s="191"/>
      <c r="Y33" s="191"/>
      <c r="Z33" s="192">
        <v>100</v>
      </c>
      <c r="AA33" s="192"/>
    </row>
    <row r="34" spans="2:27" ht="23.25" customHeight="1" x14ac:dyDescent="0.25">
      <c r="B34" s="5"/>
      <c r="C34" s="5"/>
      <c r="D34" s="5"/>
      <c r="E34" s="189" t="s">
        <v>741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90" t="s">
        <v>742</v>
      </c>
      <c r="Q34" s="190"/>
      <c r="R34" s="190"/>
      <c r="S34" s="4"/>
      <c r="T34" s="191">
        <v>212601000</v>
      </c>
      <c r="U34" s="191"/>
      <c r="V34" s="191"/>
      <c r="W34" s="191">
        <v>212601000</v>
      </c>
      <c r="X34" s="191"/>
      <c r="Y34" s="191"/>
      <c r="Z34" s="192">
        <v>100</v>
      </c>
      <c r="AA34" s="192"/>
    </row>
    <row r="35" spans="2:27" ht="23.25" customHeight="1" x14ac:dyDescent="0.25">
      <c r="B35" s="5"/>
      <c r="C35" s="5"/>
      <c r="D35" s="5"/>
      <c r="E35" s="5"/>
      <c r="F35" s="189" t="s">
        <v>149</v>
      </c>
      <c r="G35" s="189"/>
      <c r="H35" s="189"/>
      <c r="I35" s="189"/>
      <c r="J35" s="189"/>
      <c r="K35" s="189"/>
      <c r="L35" s="189"/>
      <c r="M35" s="189"/>
      <c r="N35" s="189"/>
      <c r="O35" s="189"/>
      <c r="P35" s="190" t="s">
        <v>742</v>
      </c>
      <c r="Q35" s="190"/>
      <c r="R35" s="190"/>
      <c r="S35" s="4" t="s">
        <v>150</v>
      </c>
      <c r="T35" s="191">
        <v>212601000</v>
      </c>
      <c r="U35" s="191"/>
      <c r="V35" s="191"/>
      <c r="W35" s="191">
        <v>212601000</v>
      </c>
      <c r="X35" s="191"/>
      <c r="Y35" s="191"/>
      <c r="Z35" s="192">
        <v>100</v>
      </c>
      <c r="AA35" s="192"/>
    </row>
    <row r="36" spans="2:27" ht="15" customHeight="1" x14ac:dyDescent="0.25">
      <c r="B36" s="5"/>
      <c r="C36" s="5"/>
      <c r="D36" s="5"/>
      <c r="E36" s="5"/>
      <c r="F36" s="6"/>
      <c r="G36" s="189" t="s">
        <v>151</v>
      </c>
      <c r="H36" s="189"/>
      <c r="I36" s="189"/>
      <c r="J36" s="189"/>
      <c r="K36" s="189"/>
      <c r="L36" s="189"/>
      <c r="M36" s="189"/>
      <c r="N36" s="189"/>
      <c r="O36" s="189"/>
      <c r="P36" s="190" t="s">
        <v>742</v>
      </c>
      <c r="Q36" s="190"/>
      <c r="R36" s="190"/>
      <c r="S36" s="4" t="s">
        <v>152</v>
      </c>
      <c r="T36" s="191">
        <v>212601000</v>
      </c>
      <c r="U36" s="191"/>
      <c r="V36" s="191"/>
      <c r="W36" s="191">
        <v>212601000</v>
      </c>
      <c r="X36" s="191"/>
      <c r="Y36" s="191"/>
      <c r="Z36" s="192">
        <v>100</v>
      </c>
      <c r="AA36" s="192"/>
    </row>
    <row r="37" spans="2:27" ht="15" customHeight="1" x14ac:dyDescent="0.25">
      <c r="B37" s="6"/>
      <c r="C37" s="6"/>
      <c r="D37" s="6"/>
      <c r="E37" s="189" t="s">
        <v>743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90" t="s">
        <v>744</v>
      </c>
      <c r="Q37" s="190"/>
      <c r="R37" s="190"/>
      <c r="S37" s="4"/>
      <c r="T37" s="191">
        <v>200070</v>
      </c>
      <c r="U37" s="191"/>
      <c r="V37" s="191"/>
      <c r="W37" s="191">
        <v>200070</v>
      </c>
      <c r="X37" s="191"/>
      <c r="Y37" s="191"/>
      <c r="Z37" s="192">
        <v>100</v>
      </c>
      <c r="AA37" s="192"/>
    </row>
    <row r="38" spans="2:27" ht="34.5" customHeight="1" x14ac:dyDescent="0.25">
      <c r="B38" s="5"/>
      <c r="C38" s="5"/>
      <c r="D38" s="5"/>
      <c r="E38" s="189" t="s">
        <v>745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90" t="s">
        <v>746</v>
      </c>
      <c r="Q38" s="190"/>
      <c r="R38" s="190"/>
      <c r="S38" s="4"/>
      <c r="T38" s="191">
        <v>200070</v>
      </c>
      <c r="U38" s="191"/>
      <c r="V38" s="191"/>
      <c r="W38" s="191">
        <v>200070</v>
      </c>
      <c r="X38" s="191"/>
      <c r="Y38" s="191"/>
      <c r="Z38" s="192">
        <v>100</v>
      </c>
      <c r="AA38" s="192"/>
    </row>
    <row r="39" spans="2:27" ht="23.25" customHeight="1" x14ac:dyDescent="0.25">
      <c r="B39" s="5"/>
      <c r="C39" s="5"/>
      <c r="D39" s="5"/>
      <c r="E39" s="5"/>
      <c r="F39" s="189" t="s">
        <v>149</v>
      </c>
      <c r="G39" s="189"/>
      <c r="H39" s="189"/>
      <c r="I39" s="189"/>
      <c r="J39" s="189"/>
      <c r="K39" s="189"/>
      <c r="L39" s="189"/>
      <c r="M39" s="189"/>
      <c r="N39" s="189"/>
      <c r="O39" s="189"/>
      <c r="P39" s="190" t="s">
        <v>746</v>
      </c>
      <c r="Q39" s="190"/>
      <c r="R39" s="190"/>
      <c r="S39" s="4" t="s">
        <v>150</v>
      </c>
      <c r="T39" s="191">
        <v>200070</v>
      </c>
      <c r="U39" s="191"/>
      <c r="V39" s="191"/>
      <c r="W39" s="191">
        <v>200070</v>
      </c>
      <c r="X39" s="191"/>
      <c r="Y39" s="191"/>
      <c r="Z39" s="192">
        <v>100</v>
      </c>
      <c r="AA39" s="192"/>
    </row>
    <row r="40" spans="2:27" ht="15" customHeight="1" x14ac:dyDescent="0.25">
      <c r="B40" s="5"/>
      <c r="C40" s="5"/>
      <c r="D40" s="5"/>
      <c r="E40" s="5"/>
      <c r="F40" s="6"/>
      <c r="G40" s="189" t="s">
        <v>151</v>
      </c>
      <c r="H40" s="189"/>
      <c r="I40" s="189"/>
      <c r="J40" s="189"/>
      <c r="K40" s="189"/>
      <c r="L40" s="189"/>
      <c r="M40" s="189"/>
      <c r="N40" s="189"/>
      <c r="O40" s="189"/>
      <c r="P40" s="190" t="s">
        <v>746</v>
      </c>
      <c r="Q40" s="190"/>
      <c r="R40" s="190"/>
      <c r="S40" s="4" t="s">
        <v>152</v>
      </c>
      <c r="T40" s="191">
        <v>200070</v>
      </c>
      <c r="U40" s="191"/>
      <c r="V40" s="191"/>
      <c r="W40" s="191">
        <v>200070</v>
      </c>
      <c r="X40" s="191"/>
      <c r="Y40" s="191"/>
      <c r="Z40" s="192">
        <v>100</v>
      </c>
      <c r="AA40" s="192"/>
    </row>
    <row r="41" spans="2:27" ht="34.5" customHeight="1" x14ac:dyDescent="0.25">
      <c r="B41" s="6"/>
      <c r="C41" s="189" t="s">
        <v>747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90" t="s">
        <v>748</v>
      </c>
      <c r="Q41" s="190"/>
      <c r="R41" s="190"/>
      <c r="S41" s="4"/>
      <c r="T41" s="191">
        <v>76627450</v>
      </c>
      <c r="U41" s="191"/>
      <c r="V41" s="191"/>
      <c r="W41" s="191">
        <v>75818456.090000004</v>
      </c>
      <c r="X41" s="191"/>
      <c r="Y41" s="191"/>
      <c r="Z41" s="192">
        <v>98.944250513360416</v>
      </c>
      <c r="AA41" s="192"/>
    </row>
    <row r="42" spans="2:27" ht="15" customHeight="1" x14ac:dyDescent="0.25">
      <c r="B42" s="6"/>
      <c r="C42" s="6"/>
      <c r="D42" s="6"/>
      <c r="E42" s="189" t="s">
        <v>749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90" t="s">
        <v>750</v>
      </c>
      <c r="Q42" s="190"/>
      <c r="R42" s="190"/>
      <c r="S42" s="4"/>
      <c r="T42" s="191">
        <v>76627450</v>
      </c>
      <c r="U42" s="191"/>
      <c r="V42" s="191"/>
      <c r="W42" s="191">
        <v>75818456.090000004</v>
      </c>
      <c r="X42" s="191"/>
      <c r="Y42" s="191"/>
      <c r="Z42" s="192">
        <v>98.944250513360416</v>
      </c>
      <c r="AA42" s="192"/>
    </row>
    <row r="43" spans="2:27" ht="34.5" customHeight="1" x14ac:dyDescent="0.25">
      <c r="B43" s="5"/>
      <c r="C43" s="5"/>
      <c r="D43" s="5"/>
      <c r="E43" s="189" t="s">
        <v>751</v>
      </c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90" t="s">
        <v>752</v>
      </c>
      <c r="Q43" s="190"/>
      <c r="R43" s="190"/>
      <c r="S43" s="4"/>
      <c r="T43" s="191">
        <v>76627450</v>
      </c>
      <c r="U43" s="191"/>
      <c r="V43" s="191"/>
      <c r="W43" s="191">
        <v>75818456.090000004</v>
      </c>
      <c r="X43" s="191"/>
      <c r="Y43" s="191"/>
      <c r="Z43" s="192">
        <v>98.944250513360416</v>
      </c>
      <c r="AA43" s="192"/>
    </row>
    <row r="44" spans="2:27" ht="23.25" customHeight="1" x14ac:dyDescent="0.25">
      <c r="B44" s="5"/>
      <c r="C44" s="5"/>
      <c r="D44" s="5"/>
      <c r="E44" s="5"/>
      <c r="F44" s="189" t="s">
        <v>149</v>
      </c>
      <c r="G44" s="189"/>
      <c r="H44" s="189"/>
      <c r="I44" s="189"/>
      <c r="J44" s="189"/>
      <c r="K44" s="189"/>
      <c r="L44" s="189"/>
      <c r="M44" s="189"/>
      <c r="N44" s="189"/>
      <c r="O44" s="189"/>
      <c r="P44" s="190" t="s">
        <v>752</v>
      </c>
      <c r="Q44" s="190"/>
      <c r="R44" s="190"/>
      <c r="S44" s="4" t="s">
        <v>150</v>
      </c>
      <c r="T44" s="191">
        <v>76627450</v>
      </c>
      <c r="U44" s="191"/>
      <c r="V44" s="191"/>
      <c r="W44" s="191">
        <v>75818456.090000004</v>
      </c>
      <c r="X44" s="191"/>
      <c r="Y44" s="191"/>
      <c r="Z44" s="192">
        <v>98.944250513360416</v>
      </c>
      <c r="AA44" s="192"/>
    </row>
    <row r="45" spans="2:27" ht="15" customHeight="1" x14ac:dyDescent="0.25">
      <c r="B45" s="5"/>
      <c r="C45" s="5"/>
      <c r="D45" s="5"/>
      <c r="E45" s="5"/>
      <c r="F45" s="6"/>
      <c r="G45" s="189" t="s">
        <v>151</v>
      </c>
      <c r="H45" s="189"/>
      <c r="I45" s="189"/>
      <c r="J45" s="189"/>
      <c r="K45" s="189"/>
      <c r="L45" s="189"/>
      <c r="M45" s="189"/>
      <c r="N45" s="189"/>
      <c r="O45" s="189"/>
      <c r="P45" s="190" t="s">
        <v>752</v>
      </c>
      <c r="Q45" s="190"/>
      <c r="R45" s="190"/>
      <c r="S45" s="4" t="s">
        <v>152</v>
      </c>
      <c r="T45" s="191">
        <v>76627450</v>
      </c>
      <c r="U45" s="191"/>
      <c r="V45" s="191"/>
      <c r="W45" s="191">
        <v>75818456.090000004</v>
      </c>
      <c r="X45" s="191"/>
      <c r="Y45" s="191"/>
      <c r="Z45" s="192">
        <v>98.944250513360416</v>
      </c>
      <c r="AA45" s="192"/>
    </row>
    <row r="46" spans="2:27" ht="23.25" customHeight="1" x14ac:dyDescent="0.25">
      <c r="B46" s="6"/>
      <c r="C46" s="189" t="s">
        <v>663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90" t="s">
        <v>664</v>
      </c>
      <c r="Q46" s="190"/>
      <c r="R46" s="190"/>
      <c r="S46" s="4"/>
      <c r="T46" s="191">
        <v>128014000</v>
      </c>
      <c r="U46" s="191"/>
      <c r="V46" s="191"/>
      <c r="W46" s="191">
        <v>127995000</v>
      </c>
      <c r="X46" s="191"/>
      <c r="Y46" s="191"/>
      <c r="Z46" s="192">
        <v>99.985157873357593</v>
      </c>
      <c r="AA46" s="192"/>
    </row>
    <row r="47" spans="2:27" ht="23.25" customHeight="1" x14ac:dyDescent="0.25">
      <c r="B47" s="6"/>
      <c r="C47" s="6"/>
      <c r="D47" s="6"/>
      <c r="E47" s="189" t="s">
        <v>665</v>
      </c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90" t="s">
        <v>666</v>
      </c>
      <c r="Q47" s="190"/>
      <c r="R47" s="190"/>
      <c r="S47" s="4"/>
      <c r="T47" s="191">
        <v>128014000</v>
      </c>
      <c r="U47" s="191"/>
      <c r="V47" s="191"/>
      <c r="W47" s="191">
        <v>127995000</v>
      </c>
      <c r="X47" s="191"/>
      <c r="Y47" s="191"/>
      <c r="Z47" s="192">
        <v>99.985157873357593</v>
      </c>
      <c r="AA47" s="192"/>
    </row>
    <row r="48" spans="2:27" ht="23.25" customHeight="1" x14ac:dyDescent="0.25">
      <c r="B48" s="5"/>
      <c r="C48" s="5"/>
      <c r="D48" s="5"/>
      <c r="E48" s="189" t="s">
        <v>667</v>
      </c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90" t="s">
        <v>668</v>
      </c>
      <c r="Q48" s="190"/>
      <c r="R48" s="190"/>
      <c r="S48" s="4"/>
      <c r="T48" s="191">
        <v>128014000</v>
      </c>
      <c r="U48" s="191"/>
      <c r="V48" s="191"/>
      <c r="W48" s="191">
        <v>127995000</v>
      </c>
      <c r="X48" s="191"/>
      <c r="Y48" s="191"/>
      <c r="Z48" s="192">
        <v>99.985157873357593</v>
      </c>
      <c r="AA48" s="192"/>
    </row>
    <row r="49" spans="2:27" ht="23.25" customHeight="1" x14ac:dyDescent="0.25">
      <c r="B49" s="5"/>
      <c r="C49" s="5"/>
      <c r="D49" s="5"/>
      <c r="E49" s="5"/>
      <c r="F49" s="189" t="s">
        <v>149</v>
      </c>
      <c r="G49" s="189"/>
      <c r="H49" s="189"/>
      <c r="I49" s="189"/>
      <c r="J49" s="189"/>
      <c r="K49" s="189"/>
      <c r="L49" s="189"/>
      <c r="M49" s="189"/>
      <c r="N49" s="189"/>
      <c r="O49" s="189"/>
      <c r="P49" s="190" t="s">
        <v>668</v>
      </c>
      <c r="Q49" s="190"/>
      <c r="R49" s="190"/>
      <c r="S49" s="4" t="s">
        <v>150</v>
      </c>
      <c r="T49" s="191">
        <v>128014000</v>
      </c>
      <c r="U49" s="191"/>
      <c r="V49" s="191"/>
      <c r="W49" s="191">
        <v>127995000</v>
      </c>
      <c r="X49" s="191"/>
      <c r="Y49" s="191"/>
      <c r="Z49" s="192">
        <v>99.985157873357593</v>
      </c>
      <c r="AA49" s="192"/>
    </row>
    <row r="50" spans="2:27" ht="15" customHeight="1" x14ac:dyDescent="0.25">
      <c r="B50" s="5"/>
      <c r="C50" s="5"/>
      <c r="D50" s="5"/>
      <c r="E50" s="5"/>
      <c r="F50" s="6"/>
      <c r="G50" s="189" t="s">
        <v>151</v>
      </c>
      <c r="H50" s="189"/>
      <c r="I50" s="189"/>
      <c r="J50" s="189"/>
      <c r="K50" s="189"/>
      <c r="L50" s="189"/>
      <c r="M50" s="189"/>
      <c r="N50" s="189"/>
      <c r="O50" s="189"/>
      <c r="P50" s="190" t="s">
        <v>668</v>
      </c>
      <c r="Q50" s="190"/>
      <c r="R50" s="190"/>
      <c r="S50" s="4" t="s">
        <v>152</v>
      </c>
      <c r="T50" s="191">
        <v>49355000</v>
      </c>
      <c r="U50" s="191"/>
      <c r="V50" s="191"/>
      <c r="W50" s="191">
        <v>49355000</v>
      </c>
      <c r="X50" s="191"/>
      <c r="Y50" s="191"/>
      <c r="Z50" s="192">
        <v>100</v>
      </c>
      <c r="AA50" s="192"/>
    </row>
    <row r="51" spans="2:27" ht="15" customHeight="1" x14ac:dyDescent="0.25">
      <c r="B51" s="5"/>
      <c r="C51" s="5"/>
      <c r="D51" s="5"/>
      <c r="E51" s="5"/>
      <c r="F51" s="6"/>
      <c r="G51" s="189" t="s">
        <v>265</v>
      </c>
      <c r="H51" s="189"/>
      <c r="I51" s="189"/>
      <c r="J51" s="189"/>
      <c r="K51" s="189"/>
      <c r="L51" s="189"/>
      <c r="M51" s="189"/>
      <c r="N51" s="189"/>
      <c r="O51" s="189"/>
      <c r="P51" s="190" t="s">
        <v>668</v>
      </c>
      <c r="Q51" s="190"/>
      <c r="R51" s="190"/>
      <c r="S51" s="4" t="s">
        <v>266</v>
      </c>
      <c r="T51" s="191">
        <v>78659000</v>
      </c>
      <c r="U51" s="191"/>
      <c r="V51" s="191"/>
      <c r="W51" s="191">
        <v>78640000</v>
      </c>
      <c r="X51" s="191"/>
      <c r="Y51" s="191"/>
      <c r="Z51" s="192">
        <v>99.975845103548224</v>
      </c>
      <c r="AA51" s="192"/>
    </row>
    <row r="52" spans="2:27" ht="15" customHeight="1" x14ac:dyDescent="0.25">
      <c r="B52" s="6"/>
      <c r="C52" s="189" t="s">
        <v>41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90" t="s">
        <v>42</v>
      </c>
      <c r="Q52" s="190"/>
      <c r="R52" s="190"/>
      <c r="S52" s="4"/>
      <c r="T52" s="191">
        <v>5053000</v>
      </c>
      <c r="U52" s="191"/>
      <c r="V52" s="191"/>
      <c r="W52" s="191">
        <v>5053000</v>
      </c>
      <c r="X52" s="191"/>
      <c r="Y52" s="191"/>
      <c r="Z52" s="192">
        <v>100</v>
      </c>
      <c r="AA52" s="192"/>
    </row>
    <row r="53" spans="2:27" ht="34.5" customHeight="1" x14ac:dyDescent="0.25">
      <c r="B53" s="6"/>
      <c r="C53" s="6"/>
      <c r="D53" s="6"/>
      <c r="E53" s="189" t="s">
        <v>43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90" t="s">
        <v>44</v>
      </c>
      <c r="Q53" s="190"/>
      <c r="R53" s="190"/>
      <c r="S53" s="4"/>
      <c r="T53" s="191">
        <v>5053000</v>
      </c>
      <c r="U53" s="191"/>
      <c r="V53" s="191"/>
      <c r="W53" s="191">
        <v>5053000</v>
      </c>
      <c r="X53" s="191"/>
      <c r="Y53" s="191"/>
      <c r="Z53" s="192">
        <v>100</v>
      </c>
      <c r="AA53" s="192"/>
    </row>
    <row r="54" spans="2:27" ht="45.75" customHeight="1" x14ac:dyDescent="0.25">
      <c r="B54" s="5"/>
      <c r="C54" s="5"/>
      <c r="D54" s="5"/>
      <c r="E54" s="189" t="s">
        <v>45</v>
      </c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90" t="s">
        <v>46</v>
      </c>
      <c r="Q54" s="190"/>
      <c r="R54" s="190"/>
      <c r="S54" s="4"/>
      <c r="T54" s="191">
        <v>5053000</v>
      </c>
      <c r="U54" s="191"/>
      <c r="V54" s="191"/>
      <c r="W54" s="191">
        <v>5053000</v>
      </c>
      <c r="X54" s="191"/>
      <c r="Y54" s="191"/>
      <c r="Z54" s="192">
        <v>100</v>
      </c>
      <c r="AA54" s="192"/>
    </row>
    <row r="55" spans="2:27" ht="45.75" customHeight="1" x14ac:dyDescent="0.25">
      <c r="B55" s="5"/>
      <c r="C55" s="5"/>
      <c r="D55" s="5"/>
      <c r="E55" s="5"/>
      <c r="F55" s="189" t="s">
        <v>17</v>
      </c>
      <c r="G55" s="189"/>
      <c r="H55" s="189"/>
      <c r="I55" s="189"/>
      <c r="J55" s="189"/>
      <c r="K55" s="189"/>
      <c r="L55" s="189"/>
      <c r="M55" s="189"/>
      <c r="N55" s="189"/>
      <c r="O55" s="189"/>
      <c r="P55" s="190" t="s">
        <v>46</v>
      </c>
      <c r="Q55" s="190"/>
      <c r="R55" s="190"/>
      <c r="S55" s="4" t="s">
        <v>18</v>
      </c>
      <c r="T55" s="191">
        <v>4978479.34</v>
      </c>
      <c r="U55" s="191"/>
      <c r="V55" s="191"/>
      <c r="W55" s="191">
        <v>4978479.34</v>
      </c>
      <c r="X55" s="191"/>
      <c r="Y55" s="191"/>
      <c r="Z55" s="192">
        <v>100</v>
      </c>
      <c r="AA55" s="192"/>
    </row>
    <row r="56" spans="2:27" ht="23.25" customHeight="1" x14ac:dyDescent="0.25">
      <c r="B56" s="5"/>
      <c r="C56" s="5"/>
      <c r="D56" s="5"/>
      <c r="E56" s="5"/>
      <c r="F56" s="6"/>
      <c r="G56" s="189" t="s">
        <v>19</v>
      </c>
      <c r="H56" s="189"/>
      <c r="I56" s="189"/>
      <c r="J56" s="189"/>
      <c r="K56" s="189"/>
      <c r="L56" s="189"/>
      <c r="M56" s="189"/>
      <c r="N56" s="189"/>
      <c r="O56" s="189"/>
      <c r="P56" s="190" t="s">
        <v>46</v>
      </c>
      <c r="Q56" s="190"/>
      <c r="R56" s="190"/>
      <c r="S56" s="4" t="s">
        <v>20</v>
      </c>
      <c r="T56" s="191">
        <v>4978479.34</v>
      </c>
      <c r="U56" s="191"/>
      <c r="V56" s="191"/>
      <c r="W56" s="191">
        <v>4978479.34</v>
      </c>
      <c r="X56" s="191"/>
      <c r="Y56" s="191"/>
      <c r="Z56" s="192">
        <v>100</v>
      </c>
      <c r="AA56" s="192"/>
    </row>
    <row r="57" spans="2:27" ht="23.25" customHeight="1" x14ac:dyDescent="0.25">
      <c r="B57" s="5"/>
      <c r="C57" s="5"/>
      <c r="D57" s="5"/>
      <c r="E57" s="5"/>
      <c r="F57" s="189" t="s">
        <v>29</v>
      </c>
      <c r="G57" s="189"/>
      <c r="H57" s="189"/>
      <c r="I57" s="189"/>
      <c r="J57" s="189"/>
      <c r="K57" s="189"/>
      <c r="L57" s="189"/>
      <c r="M57" s="189"/>
      <c r="N57" s="189"/>
      <c r="O57" s="189"/>
      <c r="P57" s="190" t="s">
        <v>46</v>
      </c>
      <c r="Q57" s="190"/>
      <c r="R57" s="190"/>
      <c r="S57" s="4" t="s">
        <v>30</v>
      </c>
      <c r="T57" s="191">
        <v>74520.66</v>
      </c>
      <c r="U57" s="191"/>
      <c r="V57" s="191"/>
      <c r="W57" s="191">
        <v>74520.66</v>
      </c>
      <c r="X57" s="191"/>
      <c r="Y57" s="191"/>
      <c r="Z57" s="192">
        <v>100</v>
      </c>
      <c r="AA57" s="192"/>
    </row>
    <row r="58" spans="2:27" ht="23.25" customHeight="1" x14ac:dyDescent="0.25">
      <c r="B58" s="5"/>
      <c r="C58" s="5"/>
      <c r="D58" s="5"/>
      <c r="E58" s="5"/>
      <c r="F58" s="6"/>
      <c r="G58" s="189" t="s">
        <v>31</v>
      </c>
      <c r="H58" s="189"/>
      <c r="I58" s="189"/>
      <c r="J58" s="189"/>
      <c r="K58" s="189"/>
      <c r="L58" s="189"/>
      <c r="M58" s="189"/>
      <c r="N58" s="189"/>
      <c r="O58" s="189"/>
      <c r="P58" s="190" t="s">
        <v>46</v>
      </c>
      <c r="Q58" s="190"/>
      <c r="R58" s="190"/>
      <c r="S58" s="4" t="s">
        <v>32</v>
      </c>
      <c r="T58" s="191">
        <v>74520.66</v>
      </c>
      <c r="U58" s="191"/>
      <c r="V58" s="191"/>
      <c r="W58" s="191">
        <v>74520.66</v>
      </c>
      <c r="X58" s="191"/>
      <c r="Y58" s="191"/>
      <c r="Z58" s="192">
        <v>100</v>
      </c>
      <c r="AA58" s="192"/>
    </row>
    <row r="59" spans="2:27" ht="15" customHeight="1" x14ac:dyDescent="0.25">
      <c r="B59" s="6"/>
      <c r="C59" s="189" t="s">
        <v>11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90" t="s">
        <v>753</v>
      </c>
      <c r="Q59" s="190"/>
      <c r="R59" s="190"/>
      <c r="S59" s="4"/>
      <c r="T59" s="191">
        <v>1040000</v>
      </c>
      <c r="U59" s="191"/>
      <c r="V59" s="191"/>
      <c r="W59" s="191">
        <v>923862</v>
      </c>
      <c r="X59" s="191"/>
      <c r="Y59" s="191"/>
      <c r="Z59" s="192">
        <v>88.832884615384614</v>
      </c>
      <c r="AA59" s="192"/>
    </row>
    <row r="60" spans="2:27" ht="23.25" customHeight="1" x14ac:dyDescent="0.25">
      <c r="B60" s="6"/>
      <c r="C60" s="6"/>
      <c r="D60" s="6"/>
      <c r="E60" s="189" t="s">
        <v>13</v>
      </c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90" t="s">
        <v>754</v>
      </c>
      <c r="Q60" s="190"/>
      <c r="R60" s="190"/>
      <c r="S60" s="4"/>
      <c r="T60" s="191">
        <v>1040000</v>
      </c>
      <c r="U60" s="191"/>
      <c r="V60" s="191"/>
      <c r="W60" s="191">
        <v>923862</v>
      </c>
      <c r="X60" s="191"/>
      <c r="Y60" s="191"/>
      <c r="Z60" s="192">
        <v>88.832884615384614</v>
      </c>
      <c r="AA60" s="192"/>
    </row>
    <row r="61" spans="2:27" ht="15" customHeight="1" x14ac:dyDescent="0.25">
      <c r="B61" s="5"/>
      <c r="C61" s="5"/>
      <c r="D61" s="5"/>
      <c r="E61" s="189" t="s">
        <v>755</v>
      </c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90" t="s">
        <v>756</v>
      </c>
      <c r="Q61" s="190"/>
      <c r="R61" s="190"/>
      <c r="S61" s="4"/>
      <c r="T61" s="191">
        <v>1040000</v>
      </c>
      <c r="U61" s="191"/>
      <c r="V61" s="191"/>
      <c r="W61" s="191">
        <v>923862</v>
      </c>
      <c r="X61" s="191"/>
      <c r="Y61" s="191"/>
      <c r="Z61" s="192">
        <v>88.832884615384614</v>
      </c>
      <c r="AA61" s="192"/>
    </row>
    <row r="62" spans="2:27" ht="23.25" customHeight="1" x14ac:dyDescent="0.25">
      <c r="B62" s="5"/>
      <c r="C62" s="5"/>
      <c r="D62" s="5"/>
      <c r="E62" s="5"/>
      <c r="F62" s="189" t="s">
        <v>149</v>
      </c>
      <c r="G62" s="189"/>
      <c r="H62" s="189"/>
      <c r="I62" s="189"/>
      <c r="J62" s="189"/>
      <c r="K62" s="189"/>
      <c r="L62" s="189"/>
      <c r="M62" s="189"/>
      <c r="N62" s="189"/>
      <c r="O62" s="189"/>
      <c r="P62" s="190" t="s">
        <v>756</v>
      </c>
      <c r="Q62" s="190"/>
      <c r="R62" s="190"/>
      <c r="S62" s="4" t="s">
        <v>150</v>
      </c>
      <c r="T62" s="191">
        <v>1040000</v>
      </c>
      <c r="U62" s="191"/>
      <c r="V62" s="191"/>
      <c r="W62" s="191">
        <v>923862</v>
      </c>
      <c r="X62" s="191"/>
      <c r="Y62" s="191"/>
      <c r="Z62" s="192">
        <v>88.832884615384614</v>
      </c>
      <c r="AA62" s="192"/>
    </row>
    <row r="63" spans="2:27" ht="15" customHeight="1" x14ac:dyDescent="0.25">
      <c r="B63" s="5"/>
      <c r="C63" s="5"/>
      <c r="D63" s="5"/>
      <c r="E63" s="5"/>
      <c r="F63" s="6"/>
      <c r="G63" s="189" t="s">
        <v>151</v>
      </c>
      <c r="H63" s="189"/>
      <c r="I63" s="189"/>
      <c r="J63" s="189"/>
      <c r="K63" s="189"/>
      <c r="L63" s="189"/>
      <c r="M63" s="189"/>
      <c r="N63" s="189"/>
      <c r="O63" s="189"/>
      <c r="P63" s="190" t="s">
        <v>756</v>
      </c>
      <c r="Q63" s="190"/>
      <c r="R63" s="190"/>
      <c r="S63" s="4" t="s">
        <v>152</v>
      </c>
      <c r="T63" s="191">
        <v>1040000</v>
      </c>
      <c r="U63" s="191"/>
      <c r="V63" s="191"/>
      <c r="W63" s="191">
        <v>923862</v>
      </c>
      <c r="X63" s="191"/>
      <c r="Y63" s="191"/>
      <c r="Z63" s="192">
        <v>88.832884615384614</v>
      </c>
      <c r="AA63" s="192"/>
    </row>
    <row r="64" spans="2:27" ht="15" customHeight="1" x14ac:dyDescent="0.25">
      <c r="B64" s="6"/>
      <c r="C64" s="189" t="s">
        <v>757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90" t="s">
        <v>758</v>
      </c>
      <c r="Q64" s="190"/>
      <c r="R64" s="190"/>
      <c r="S64" s="4"/>
      <c r="T64" s="191">
        <v>13000000</v>
      </c>
      <c r="U64" s="191"/>
      <c r="V64" s="191"/>
      <c r="W64" s="191">
        <v>12997970</v>
      </c>
      <c r="X64" s="191"/>
      <c r="Y64" s="191"/>
      <c r="Z64" s="192">
        <v>99.984384615384613</v>
      </c>
      <c r="AA64" s="192"/>
    </row>
    <row r="65" spans="2:27" ht="23.25" customHeight="1" x14ac:dyDescent="0.25">
      <c r="B65" s="6"/>
      <c r="C65" s="6"/>
      <c r="D65" s="6"/>
      <c r="E65" s="189" t="s">
        <v>759</v>
      </c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90" t="s">
        <v>760</v>
      </c>
      <c r="Q65" s="190"/>
      <c r="R65" s="190"/>
      <c r="S65" s="4"/>
      <c r="T65" s="191">
        <v>13000000</v>
      </c>
      <c r="U65" s="191"/>
      <c r="V65" s="191"/>
      <c r="W65" s="191">
        <v>12997970</v>
      </c>
      <c r="X65" s="191"/>
      <c r="Y65" s="191"/>
      <c r="Z65" s="192">
        <v>99.984384615384613</v>
      </c>
      <c r="AA65" s="192"/>
    </row>
    <row r="66" spans="2:27" ht="15" customHeight="1" x14ac:dyDescent="0.25">
      <c r="B66" s="5"/>
      <c r="C66" s="5"/>
      <c r="D66" s="5"/>
      <c r="E66" s="189" t="s">
        <v>761</v>
      </c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90" t="s">
        <v>762</v>
      </c>
      <c r="Q66" s="190"/>
      <c r="R66" s="190"/>
      <c r="S66" s="4"/>
      <c r="T66" s="191">
        <v>4000000</v>
      </c>
      <c r="U66" s="191"/>
      <c r="V66" s="191"/>
      <c r="W66" s="191">
        <v>3997970</v>
      </c>
      <c r="X66" s="191"/>
      <c r="Y66" s="191"/>
      <c r="Z66" s="192">
        <v>99.949250000000006</v>
      </c>
      <c r="AA66" s="192"/>
    </row>
    <row r="67" spans="2:27" ht="23.25" customHeight="1" x14ac:dyDescent="0.25">
      <c r="B67" s="5"/>
      <c r="C67" s="5"/>
      <c r="D67" s="5"/>
      <c r="E67" s="5"/>
      <c r="F67" s="189" t="s">
        <v>149</v>
      </c>
      <c r="G67" s="189"/>
      <c r="H67" s="189"/>
      <c r="I67" s="189"/>
      <c r="J67" s="189"/>
      <c r="K67" s="189"/>
      <c r="L67" s="189"/>
      <c r="M67" s="189"/>
      <c r="N67" s="189"/>
      <c r="O67" s="189"/>
      <c r="P67" s="190" t="s">
        <v>762</v>
      </c>
      <c r="Q67" s="190"/>
      <c r="R67" s="190"/>
      <c r="S67" s="4" t="s">
        <v>150</v>
      </c>
      <c r="T67" s="191">
        <v>4000000</v>
      </c>
      <c r="U67" s="191"/>
      <c r="V67" s="191"/>
      <c r="W67" s="191">
        <v>3997970</v>
      </c>
      <c r="X67" s="191"/>
      <c r="Y67" s="191"/>
      <c r="Z67" s="192">
        <v>99.949250000000006</v>
      </c>
      <c r="AA67" s="192"/>
    </row>
    <row r="68" spans="2:27" ht="15" customHeight="1" x14ac:dyDescent="0.25">
      <c r="B68" s="5"/>
      <c r="C68" s="5"/>
      <c r="D68" s="5"/>
      <c r="E68" s="5"/>
      <c r="F68" s="6"/>
      <c r="G68" s="189" t="s">
        <v>151</v>
      </c>
      <c r="H68" s="189"/>
      <c r="I68" s="189"/>
      <c r="J68" s="189"/>
      <c r="K68" s="189"/>
      <c r="L68" s="189"/>
      <c r="M68" s="189"/>
      <c r="N68" s="189"/>
      <c r="O68" s="189"/>
      <c r="P68" s="190" t="s">
        <v>762</v>
      </c>
      <c r="Q68" s="190"/>
      <c r="R68" s="190"/>
      <c r="S68" s="4" t="s">
        <v>152</v>
      </c>
      <c r="T68" s="191">
        <v>4000000</v>
      </c>
      <c r="U68" s="191"/>
      <c r="V68" s="191"/>
      <c r="W68" s="191">
        <v>3997970</v>
      </c>
      <c r="X68" s="191"/>
      <c r="Y68" s="191"/>
      <c r="Z68" s="192">
        <v>99.949250000000006</v>
      </c>
      <c r="AA68" s="192"/>
    </row>
    <row r="69" spans="2:27" ht="23.25" customHeight="1" x14ac:dyDescent="0.25">
      <c r="B69" s="5"/>
      <c r="C69" s="5"/>
      <c r="D69" s="5"/>
      <c r="E69" s="189" t="s">
        <v>763</v>
      </c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90" t="s">
        <v>764</v>
      </c>
      <c r="Q69" s="190"/>
      <c r="R69" s="190"/>
      <c r="S69" s="4"/>
      <c r="T69" s="191">
        <v>9000000</v>
      </c>
      <c r="U69" s="191"/>
      <c r="V69" s="191"/>
      <c r="W69" s="191">
        <v>9000000</v>
      </c>
      <c r="X69" s="191"/>
      <c r="Y69" s="191"/>
      <c r="Z69" s="192">
        <v>100</v>
      </c>
      <c r="AA69" s="192"/>
    </row>
    <row r="70" spans="2:27" ht="23.25" customHeight="1" x14ac:dyDescent="0.25">
      <c r="B70" s="5"/>
      <c r="C70" s="5"/>
      <c r="D70" s="5"/>
      <c r="E70" s="5"/>
      <c r="F70" s="189" t="s">
        <v>149</v>
      </c>
      <c r="G70" s="189"/>
      <c r="H70" s="189"/>
      <c r="I70" s="189"/>
      <c r="J70" s="189"/>
      <c r="K70" s="189"/>
      <c r="L70" s="189"/>
      <c r="M70" s="189"/>
      <c r="N70" s="189"/>
      <c r="O70" s="189"/>
      <c r="P70" s="190" t="s">
        <v>764</v>
      </c>
      <c r="Q70" s="190"/>
      <c r="R70" s="190"/>
      <c r="S70" s="4" t="s">
        <v>150</v>
      </c>
      <c r="T70" s="191">
        <v>9000000</v>
      </c>
      <c r="U70" s="191"/>
      <c r="V70" s="191"/>
      <c r="W70" s="191">
        <v>9000000</v>
      </c>
      <c r="X70" s="191"/>
      <c r="Y70" s="191"/>
      <c r="Z70" s="192">
        <v>100</v>
      </c>
      <c r="AA70" s="192"/>
    </row>
    <row r="71" spans="2:27" ht="15" customHeight="1" x14ac:dyDescent="0.25">
      <c r="B71" s="5"/>
      <c r="C71" s="5"/>
      <c r="D71" s="5"/>
      <c r="E71" s="5"/>
      <c r="F71" s="6"/>
      <c r="G71" s="189" t="s">
        <v>151</v>
      </c>
      <c r="H71" s="189"/>
      <c r="I71" s="189"/>
      <c r="J71" s="189"/>
      <c r="K71" s="189"/>
      <c r="L71" s="189"/>
      <c r="M71" s="189"/>
      <c r="N71" s="189"/>
      <c r="O71" s="189"/>
      <c r="P71" s="190" t="s">
        <v>764</v>
      </c>
      <c r="Q71" s="190"/>
      <c r="R71" s="190"/>
      <c r="S71" s="4" t="s">
        <v>152</v>
      </c>
      <c r="T71" s="191">
        <v>9000000</v>
      </c>
      <c r="U71" s="191"/>
      <c r="V71" s="191"/>
      <c r="W71" s="191">
        <v>9000000</v>
      </c>
      <c r="X71" s="191"/>
      <c r="Y71" s="191"/>
      <c r="Z71" s="192">
        <v>100</v>
      </c>
      <c r="AA71" s="192"/>
    </row>
    <row r="72" spans="2:27" ht="15" customHeight="1" x14ac:dyDescent="0.25">
      <c r="B72" s="6"/>
      <c r="C72" s="189" t="s">
        <v>47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90" t="s">
        <v>48</v>
      </c>
      <c r="Q72" s="190"/>
      <c r="R72" s="190"/>
      <c r="S72" s="4"/>
      <c r="T72" s="191">
        <v>2906297207.3099999</v>
      </c>
      <c r="U72" s="191"/>
      <c r="V72" s="191"/>
      <c r="W72" s="191">
        <v>2864257747.0999999</v>
      </c>
      <c r="X72" s="191"/>
      <c r="Y72" s="191"/>
      <c r="Z72" s="192">
        <v>98.553504434981349</v>
      </c>
      <c r="AA72" s="192"/>
    </row>
    <row r="73" spans="2:27" ht="15" customHeight="1" x14ac:dyDescent="0.25">
      <c r="B73" s="6"/>
      <c r="C73" s="189" t="s">
        <v>123</v>
      </c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90" t="s">
        <v>124</v>
      </c>
      <c r="Q73" s="190"/>
      <c r="R73" s="190"/>
      <c r="S73" s="4"/>
      <c r="T73" s="191">
        <v>1203278104.4300001</v>
      </c>
      <c r="U73" s="191"/>
      <c r="V73" s="191"/>
      <c r="W73" s="191">
        <v>1196901524.4300001</v>
      </c>
      <c r="X73" s="191"/>
      <c r="Y73" s="191"/>
      <c r="Z73" s="192">
        <v>99.470065982541868</v>
      </c>
      <c r="AA73" s="192"/>
    </row>
    <row r="74" spans="2:27" ht="34.5" customHeight="1" x14ac:dyDescent="0.25">
      <c r="B74" s="6"/>
      <c r="C74" s="6"/>
      <c r="D74" s="6"/>
      <c r="E74" s="189" t="s">
        <v>125</v>
      </c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90" t="s">
        <v>126</v>
      </c>
      <c r="Q74" s="190"/>
      <c r="R74" s="190"/>
      <c r="S74" s="4"/>
      <c r="T74" s="191">
        <v>1203278104.4300001</v>
      </c>
      <c r="U74" s="191"/>
      <c r="V74" s="191"/>
      <c r="W74" s="191">
        <v>1196901524.4300001</v>
      </c>
      <c r="X74" s="191"/>
      <c r="Y74" s="191"/>
      <c r="Z74" s="192">
        <v>99.470065982541868</v>
      </c>
      <c r="AA74" s="192"/>
    </row>
    <row r="75" spans="2:27" ht="23.25" customHeight="1" x14ac:dyDescent="0.25">
      <c r="B75" s="5"/>
      <c r="C75" s="5"/>
      <c r="D75" s="5"/>
      <c r="E75" s="189" t="s">
        <v>578</v>
      </c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90" t="s">
        <v>579</v>
      </c>
      <c r="Q75" s="190"/>
      <c r="R75" s="190"/>
      <c r="S75" s="4"/>
      <c r="T75" s="191">
        <v>530546104.43000001</v>
      </c>
      <c r="U75" s="191"/>
      <c r="V75" s="191"/>
      <c r="W75" s="191">
        <v>529557361.54000002</v>
      </c>
      <c r="X75" s="191"/>
      <c r="Y75" s="191"/>
      <c r="Z75" s="192">
        <v>99.813636763752655</v>
      </c>
      <c r="AA75" s="192"/>
    </row>
    <row r="76" spans="2:27" ht="45.75" customHeight="1" x14ac:dyDescent="0.25">
      <c r="B76" s="5"/>
      <c r="C76" s="5"/>
      <c r="D76" s="5"/>
      <c r="E76" s="5"/>
      <c r="F76" s="189" t="s">
        <v>17</v>
      </c>
      <c r="G76" s="189"/>
      <c r="H76" s="189"/>
      <c r="I76" s="189"/>
      <c r="J76" s="189"/>
      <c r="K76" s="189"/>
      <c r="L76" s="189"/>
      <c r="M76" s="189"/>
      <c r="N76" s="189"/>
      <c r="O76" s="189"/>
      <c r="P76" s="190" t="s">
        <v>579</v>
      </c>
      <c r="Q76" s="190"/>
      <c r="R76" s="190"/>
      <c r="S76" s="4" t="s">
        <v>18</v>
      </c>
      <c r="T76" s="191">
        <v>200000</v>
      </c>
      <c r="U76" s="191"/>
      <c r="V76" s="191"/>
      <c r="W76" s="191">
        <v>0</v>
      </c>
      <c r="X76" s="191"/>
      <c r="Y76" s="191"/>
      <c r="Z76" s="192">
        <v>0</v>
      </c>
      <c r="AA76" s="192"/>
    </row>
    <row r="77" spans="2:27" ht="15" customHeight="1" x14ac:dyDescent="0.25">
      <c r="B77" s="5"/>
      <c r="C77" s="5"/>
      <c r="D77" s="5"/>
      <c r="E77" s="5"/>
      <c r="F77" s="6"/>
      <c r="G77" s="189" t="s">
        <v>129</v>
      </c>
      <c r="H77" s="189"/>
      <c r="I77" s="189"/>
      <c r="J77" s="189"/>
      <c r="K77" s="189"/>
      <c r="L77" s="189"/>
      <c r="M77" s="189"/>
      <c r="N77" s="189"/>
      <c r="O77" s="189"/>
      <c r="P77" s="190" t="s">
        <v>579</v>
      </c>
      <c r="Q77" s="190"/>
      <c r="R77" s="190"/>
      <c r="S77" s="4" t="s">
        <v>130</v>
      </c>
      <c r="T77" s="191">
        <v>200000</v>
      </c>
      <c r="U77" s="191"/>
      <c r="V77" s="191"/>
      <c r="W77" s="191">
        <v>0</v>
      </c>
      <c r="X77" s="191"/>
      <c r="Y77" s="191"/>
      <c r="Z77" s="192">
        <v>0</v>
      </c>
      <c r="AA77" s="192"/>
    </row>
    <row r="78" spans="2:27" ht="23.25" customHeight="1" x14ac:dyDescent="0.25">
      <c r="B78" s="5"/>
      <c r="C78" s="5"/>
      <c r="D78" s="5"/>
      <c r="E78" s="5"/>
      <c r="F78" s="189" t="s">
        <v>149</v>
      </c>
      <c r="G78" s="189"/>
      <c r="H78" s="189"/>
      <c r="I78" s="189"/>
      <c r="J78" s="189"/>
      <c r="K78" s="189"/>
      <c r="L78" s="189"/>
      <c r="M78" s="189"/>
      <c r="N78" s="189"/>
      <c r="O78" s="189"/>
      <c r="P78" s="190" t="s">
        <v>579</v>
      </c>
      <c r="Q78" s="190"/>
      <c r="R78" s="190"/>
      <c r="S78" s="4" t="s">
        <v>150</v>
      </c>
      <c r="T78" s="191">
        <v>530346104.43000001</v>
      </c>
      <c r="U78" s="191"/>
      <c r="V78" s="191"/>
      <c r="W78" s="191">
        <v>529557361.54000002</v>
      </c>
      <c r="X78" s="191"/>
      <c r="Y78" s="191"/>
      <c r="Z78" s="192">
        <v>99.851277706499289</v>
      </c>
      <c r="AA78" s="192"/>
    </row>
    <row r="79" spans="2:27" ht="15" customHeight="1" x14ac:dyDescent="0.25">
      <c r="B79" s="5"/>
      <c r="C79" s="5"/>
      <c r="D79" s="5"/>
      <c r="E79" s="5"/>
      <c r="F79" s="6"/>
      <c r="G79" s="189" t="s">
        <v>265</v>
      </c>
      <c r="H79" s="189"/>
      <c r="I79" s="189"/>
      <c r="J79" s="189"/>
      <c r="K79" s="189"/>
      <c r="L79" s="189"/>
      <c r="M79" s="189"/>
      <c r="N79" s="189"/>
      <c r="O79" s="189"/>
      <c r="P79" s="190" t="s">
        <v>579</v>
      </c>
      <c r="Q79" s="190"/>
      <c r="R79" s="190"/>
      <c r="S79" s="4" t="s">
        <v>266</v>
      </c>
      <c r="T79" s="191">
        <v>530346104.43000001</v>
      </c>
      <c r="U79" s="191"/>
      <c r="V79" s="191"/>
      <c r="W79" s="191">
        <v>529557361.54000002</v>
      </c>
      <c r="X79" s="191"/>
      <c r="Y79" s="191"/>
      <c r="Z79" s="192">
        <v>99.851277706499289</v>
      </c>
      <c r="AA79" s="192"/>
    </row>
    <row r="80" spans="2:27" ht="79.5" customHeight="1" x14ac:dyDescent="0.25">
      <c r="B80" s="5"/>
      <c r="C80" s="5"/>
      <c r="D80" s="5"/>
      <c r="E80" s="189" t="s">
        <v>580</v>
      </c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90" t="s">
        <v>581</v>
      </c>
      <c r="Q80" s="190"/>
      <c r="R80" s="190"/>
      <c r="S80" s="4"/>
      <c r="T80" s="191">
        <v>634783000</v>
      </c>
      <c r="U80" s="191"/>
      <c r="V80" s="191"/>
      <c r="W80" s="191">
        <v>634319740.62</v>
      </c>
      <c r="X80" s="191"/>
      <c r="Y80" s="191"/>
      <c r="Z80" s="192">
        <v>99.927020827589899</v>
      </c>
      <c r="AA80" s="192"/>
    </row>
    <row r="81" spans="2:27" ht="23.25" customHeight="1" x14ac:dyDescent="0.25">
      <c r="B81" s="5"/>
      <c r="C81" s="5"/>
      <c r="D81" s="5"/>
      <c r="E81" s="5"/>
      <c r="F81" s="189" t="s">
        <v>149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90" t="s">
        <v>581</v>
      </c>
      <c r="Q81" s="190"/>
      <c r="R81" s="190"/>
      <c r="S81" s="4" t="s">
        <v>150</v>
      </c>
      <c r="T81" s="191">
        <v>634783000</v>
      </c>
      <c r="U81" s="191"/>
      <c r="V81" s="191"/>
      <c r="W81" s="191">
        <v>634319740.62</v>
      </c>
      <c r="X81" s="191"/>
      <c r="Y81" s="191"/>
      <c r="Z81" s="192">
        <v>99.927020827589899</v>
      </c>
      <c r="AA81" s="192"/>
    </row>
    <row r="82" spans="2:27" ht="15" customHeight="1" x14ac:dyDescent="0.25">
      <c r="B82" s="5"/>
      <c r="C82" s="5"/>
      <c r="D82" s="5"/>
      <c r="E82" s="5"/>
      <c r="F82" s="6"/>
      <c r="G82" s="189" t="s">
        <v>265</v>
      </c>
      <c r="H82" s="189"/>
      <c r="I82" s="189"/>
      <c r="J82" s="189"/>
      <c r="K82" s="189"/>
      <c r="L82" s="189"/>
      <c r="M82" s="189"/>
      <c r="N82" s="189"/>
      <c r="O82" s="189"/>
      <c r="P82" s="190" t="s">
        <v>581</v>
      </c>
      <c r="Q82" s="190"/>
      <c r="R82" s="190"/>
      <c r="S82" s="4" t="s">
        <v>266</v>
      </c>
      <c r="T82" s="191">
        <v>634783000</v>
      </c>
      <c r="U82" s="191"/>
      <c r="V82" s="191"/>
      <c r="W82" s="191">
        <v>634319740.62</v>
      </c>
      <c r="X82" s="191"/>
      <c r="Y82" s="191"/>
      <c r="Z82" s="192">
        <v>99.927020827589899</v>
      </c>
      <c r="AA82" s="192"/>
    </row>
    <row r="83" spans="2:27" ht="45.75" customHeight="1" x14ac:dyDescent="0.25">
      <c r="B83" s="5"/>
      <c r="C83" s="5"/>
      <c r="D83" s="5"/>
      <c r="E83" s="189" t="s">
        <v>127</v>
      </c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90" t="s">
        <v>128</v>
      </c>
      <c r="Q83" s="190"/>
      <c r="R83" s="190"/>
      <c r="S83" s="4"/>
      <c r="T83" s="191">
        <v>37949000</v>
      </c>
      <c r="U83" s="191"/>
      <c r="V83" s="191"/>
      <c r="W83" s="191">
        <v>33024422.27</v>
      </c>
      <c r="X83" s="191"/>
      <c r="Y83" s="191"/>
      <c r="Z83" s="192">
        <v>87.023168647395181</v>
      </c>
      <c r="AA83" s="192"/>
    </row>
    <row r="84" spans="2:27" ht="45.75" customHeight="1" x14ac:dyDescent="0.25">
      <c r="B84" s="5"/>
      <c r="C84" s="5"/>
      <c r="D84" s="5"/>
      <c r="E84" s="5"/>
      <c r="F84" s="189" t="s">
        <v>17</v>
      </c>
      <c r="G84" s="189"/>
      <c r="H84" s="189"/>
      <c r="I84" s="189"/>
      <c r="J84" s="189"/>
      <c r="K84" s="189"/>
      <c r="L84" s="189"/>
      <c r="M84" s="189"/>
      <c r="N84" s="189"/>
      <c r="O84" s="189"/>
      <c r="P84" s="190" t="s">
        <v>128</v>
      </c>
      <c r="Q84" s="190"/>
      <c r="R84" s="190"/>
      <c r="S84" s="4" t="s">
        <v>18</v>
      </c>
      <c r="T84" s="191">
        <v>1760000</v>
      </c>
      <c r="U84" s="191"/>
      <c r="V84" s="191"/>
      <c r="W84" s="191">
        <v>1760000</v>
      </c>
      <c r="X84" s="191"/>
      <c r="Y84" s="191"/>
      <c r="Z84" s="192">
        <v>100</v>
      </c>
      <c r="AA84" s="192"/>
    </row>
    <row r="85" spans="2:27" ht="15" customHeight="1" x14ac:dyDescent="0.25">
      <c r="B85" s="5"/>
      <c r="C85" s="5"/>
      <c r="D85" s="5"/>
      <c r="E85" s="5"/>
      <c r="F85" s="6"/>
      <c r="G85" s="189" t="s">
        <v>129</v>
      </c>
      <c r="H85" s="189"/>
      <c r="I85" s="189"/>
      <c r="J85" s="189"/>
      <c r="K85" s="189"/>
      <c r="L85" s="189"/>
      <c r="M85" s="189"/>
      <c r="N85" s="189"/>
      <c r="O85" s="189"/>
      <c r="P85" s="190" t="s">
        <v>128</v>
      </c>
      <c r="Q85" s="190"/>
      <c r="R85" s="190"/>
      <c r="S85" s="4" t="s">
        <v>130</v>
      </c>
      <c r="T85" s="191">
        <v>1760000</v>
      </c>
      <c r="U85" s="191"/>
      <c r="V85" s="191"/>
      <c r="W85" s="191">
        <v>1760000</v>
      </c>
      <c r="X85" s="191"/>
      <c r="Y85" s="191"/>
      <c r="Z85" s="192">
        <v>100</v>
      </c>
      <c r="AA85" s="192"/>
    </row>
    <row r="86" spans="2:27" ht="23.25" customHeight="1" x14ac:dyDescent="0.25">
      <c r="B86" s="5"/>
      <c r="C86" s="5"/>
      <c r="D86" s="5"/>
      <c r="E86" s="5"/>
      <c r="F86" s="189" t="s">
        <v>29</v>
      </c>
      <c r="G86" s="189"/>
      <c r="H86" s="189"/>
      <c r="I86" s="189"/>
      <c r="J86" s="189"/>
      <c r="K86" s="189"/>
      <c r="L86" s="189"/>
      <c r="M86" s="189"/>
      <c r="N86" s="189"/>
      <c r="O86" s="189"/>
      <c r="P86" s="190" t="s">
        <v>128</v>
      </c>
      <c r="Q86" s="190"/>
      <c r="R86" s="190"/>
      <c r="S86" s="4" t="s">
        <v>30</v>
      </c>
      <c r="T86" s="191">
        <v>358000</v>
      </c>
      <c r="U86" s="191"/>
      <c r="V86" s="191"/>
      <c r="W86" s="191">
        <v>219098.76</v>
      </c>
      <c r="X86" s="191"/>
      <c r="Y86" s="191"/>
      <c r="Z86" s="192">
        <v>61.20077094972067</v>
      </c>
      <c r="AA86" s="192"/>
    </row>
    <row r="87" spans="2:27" ht="23.25" customHeight="1" x14ac:dyDescent="0.25">
      <c r="B87" s="5"/>
      <c r="C87" s="5"/>
      <c r="D87" s="5"/>
      <c r="E87" s="5"/>
      <c r="F87" s="6"/>
      <c r="G87" s="189" t="s">
        <v>31</v>
      </c>
      <c r="H87" s="189"/>
      <c r="I87" s="189"/>
      <c r="J87" s="189"/>
      <c r="K87" s="189"/>
      <c r="L87" s="189"/>
      <c r="M87" s="189"/>
      <c r="N87" s="189"/>
      <c r="O87" s="189"/>
      <c r="P87" s="190" t="s">
        <v>128</v>
      </c>
      <c r="Q87" s="190"/>
      <c r="R87" s="190"/>
      <c r="S87" s="4" t="s">
        <v>32</v>
      </c>
      <c r="T87" s="191">
        <v>358000</v>
      </c>
      <c r="U87" s="191"/>
      <c r="V87" s="191"/>
      <c r="W87" s="191">
        <v>219098.76</v>
      </c>
      <c r="X87" s="191"/>
      <c r="Y87" s="191"/>
      <c r="Z87" s="192">
        <v>61.20077094972067</v>
      </c>
      <c r="AA87" s="192"/>
    </row>
    <row r="88" spans="2:27" ht="15" customHeight="1" x14ac:dyDescent="0.25">
      <c r="B88" s="5"/>
      <c r="C88" s="5"/>
      <c r="D88" s="5"/>
      <c r="E88" s="5"/>
      <c r="F88" s="189" t="s">
        <v>91</v>
      </c>
      <c r="G88" s="189"/>
      <c r="H88" s="189"/>
      <c r="I88" s="189"/>
      <c r="J88" s="189"/>
      <c r="K88" s="189"/>
      <c r="L88" s="189"/>
      <c r="M88" s="189"/>
      <c r="N88" s="189"/>
      <c r="O88" s="189"/>
      <c r="P88" s="190" t="s">
        <v>128</v>
      </c>
      <c r="Q88" s="190"/>
      <c r="R88" s="190"/>
      <c r="S88" s="4" t="s">
        <v>92</v>
      </c>
      <c r="T88" s="191">
        <v>35831000</v>
      </c>
      <c r="U88" s="191"/>
      <c r="V88" s="191"/>
      <c r="W88" s="191">
        <v>31045323.510000002</v>
      </c>
      <c r="X88" s="191"/>
      <c r="Y88" s="191"/>
      <c r="Z88" s="192">
        <v>86.643754039797955</v>
      </c>
      <c r="AA88" s="192"/>
    </row>
    <row r="89" spans="2:27" ht="15" customHeight="1" x14ac:dyDescent="0.25">
      <c r="B89" s="5"/>
      <c r="C89" s="5"/>
      <c r="D89" s="5"/>
      <c r="E89" s="5"/>
      <c r="F89" s="6"/>
      <c r="G89" s="189" t="s">
        <v>795</v>
      </c>
      <c r="H89" s="189"/>
      <c r="I89" s="189"/>
      <c r="J89" s="189"/>
      <c r="K89" s="189"/>
      <c r="L89" s="189"/>
      <c r="M89" s="189"/>
      <c r="N89" s="189"/>
      <c r="O89" s="189"/>
      <c r="P89" s="190" t="s">
        <v>128</v>
      </c>
      <c r="Q89" s="190"/>
      <c r="R89" s="190"/>
      <c r="S89" s="4" t="s">
        <v>796</v>
      </c>
      <c r="T89" s="191">
        <v>35831000</v>
      </c>
      <c r="U89" s="191"/>
      <c r="V89" s="191"/>
      <c r="W89" s="191">
        <v>31045323.510000002</v>
      </c>
      <c r="X89" s="191"/>
      <c r="Y89" s="191"/>
      <c r="Z89" s="192">
        <v>86.643754039797955</v>
      </c>
      <c r="AA89" s="192"/>
    </row>
    <row r="90" spans="2:27" ht="15" customHeight="1" x14ac:dyDescent="0.25">
      <c r="B90" s="6"/>
      <c r="C90" s="189" t="s">
        <v>49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 t="s">
        <v>50</v>
      </c>
      <c r="Q90" s="190"/>
      <c r="R90" s="190"/>
      <c r="S90" s="4"/>
      <c r="T90" s="191">
        <v>1551877395.46</v>
      </c>
      <c r="U90" s="191"/>
      <c r="V90" s="191"/>
      <c r="W90" s="191">
        <v>1519012006.8599999</v>
      </c>
      <c r="X90" s="191"/>
      <c r="Y90" s="191"/>
      <c r="Z90" s="192">
        <v>97.882217455054928</v>
      </c>
      <c r="AA90" s="192"/>
    </row>
    <row r="91" spans="2:27" ht="23.25" customHeight="1" x14ac:dyDescent="0.25">
      <c r="B91" s="6"/>
      <c r="C91" s="6"/>
      <c r="D91" s="6"/>
      <c r="E91" s="189" t="s">
        <v>600</v>
      </c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 t="s">
        <v>601</v>
      </c>
      <c r="Q91" s="190"/>
      <c r="R91" s="190"/>
      <c r="S91" s="4"/>
      <c r="T91" s="191">
        <v>1325041640.1500001</v>
      </c>
      <c r="U91" s="191"/>
      <c r="V91" s="191"/>
      <c r="W91" s="191">
        <v>1315951181.6700001</v>
      </c>
      <c r="X91" s="191"/>
      <c r="Y91" s="191"/>
      <c r="Z91" s="192">
        <v>99.313949222080979</v>
      </c>
      <c r="AA91" s="192"/>
    </row>
    <row r="92" spans="2:27" ht="23.25" customHeight="1" x14ac:dyDescent="0.25">
      <c r="B92" s="5"/>
      <c r="C92" s="5"/>
      <c r="D92" s="5"/>
      <c r="E92" s="189" t="s">
        <v>602</v>
      </c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 t="s">
        <v>603</v>
      </c>
      <c r="Q92" s="190"/>
      <c r="R92" s="190"/>
      <c r="S92" s="4"/>
      <c r="T92" s="191">
        <v>234301640.15000001</v>
      </c>
      <c r="U92" s="191"/>
      <c r="V92" s="191"/>
      <c r="W92" s="191">
        <v>228321506.55000001</v>
      </c>
      <c r="X92" s="191"/>
      <c r="Y92" s="191"/>
      <c r="Z92" s="192">
        <v>97.447677448535359</v>
      </c>
      <c r="AA92" s="192"/>
    </row>
    <row r="93" spans="2:27" ht="45.75" customHeight="1" x14ac:dyDescent="0.25">
      <c r="B93" s="5"/>
      <c r="C93" s="5"/>
      <c r="D93" s="5"/>
      <c r="E93" s="5"/>
      <c r="F93" s="189" t="s">
        <v>17</v>
      </c>
      <c r="G93" s="189"/>
      <c r="H93" s="189"/>
      <c r="I93" s="189"/>
      <c r="J93" s="189"/>
      <c r="K93" s="189"/>
      <c r="L93" s="189"/>
      <c r="M93" s="189"/>
      <c r="N93" s="189"/>
      <c r="O93" s="189"/>
      <c r="P93" s="190" t="s">
        <v>603</v>
      </c>
      <c r="Q93" s="190"/>
      <c r="R93" s="190"/>
      <c r="S93" s="4" t="s">
        <v>18</v>
      </c>
      <c r="T93" s="191">
        <v>3507627.95</v>
      </c>
      <c r="U93" s="191"/>
      <c r="V93" s="191"/>
      <c r="W93" s="191">
        <v>2869595.53</v>
      </c>
      <c r="X93" s="191"/>
      <c r="Y93" s="191"/>
      <c r="Z93" s="192">
        <v>81.810145514435177</v>
      </c>
      <c r="AA93" s="192"/>
    </row>
    <row r="94" spans="2:27" ht="15" customHeight="1" x14ac:dyDescent="0.25">
      <c r="B94" s="5"/>
      <c r="C94" s="5"/>
      <c r="D94" s="5"/>
      <c r="E94" s="5"/>
      <c r="F94" s="6"/>
      <c r="G94" s="189" t="s">
        <v>129</v>
      </c>
      <c r="H94" s="189"/>
      <c r="I94" s="189"/>
      <c r="J94" s="189"/>
      <c r="K94" s="189"/>
      <c r="L94" s="189"/>
      <c r="M94" s="189"/>
      <c r="N94" s="189"/>
      <c r="O94" s="189"/>
      <c r="P94" s="190" t="s">
        <v>603</v>
      </c>
      <c r="Q94" s="190"/>
      <c r="R94" s="190"/>
      <c r="S94" s="4" t="s">
        <v>130</v>
      </c>
      <c r="T94" s="191">
        <v>3507627.95</v>
      </c>
      <c r="U94" s="191"/>
      <c r="V94" s="191"/>
      <c r="W94" s="191">
        <v>2869595.53</v>
      </c>
      <c r="X94" s="191"/>
      <c r="Y94" s="191"/>
      <c r="Z94" s="192">
        <v>81.810145514435177</v>
      </c>
      <c r="AA94" s="192"/>
    </row>
    <row r="95" spans="2:27" ht="23.25" customHeight="1" x14ac:dyDescent="0.25">
      <c r="B95" s="5"/>
      <c r="C95" s="5"/>
      <c r="D95" s="5"/>
      <c r="E95" s="5"/>
      <c r="F95" s="189" t="s">
        <v>29</v>
      </c>
      <c r="G95" s="189"/>
      <c r="H95" s="189"/>
      <c r="I95" s="189"/>
      <c r="J95" s="189"/>
      <c r="K95" s="189"/>
      <c r="L95" s="189"/>
      <c r="M95" s="189"/>
      <c r="N95" s="189"/>
      <c r="O95" s="189"/>
      <c r="P95" s="190" t="s">
        <v>603</v>
      </c>
      <c r="Q95" s="190"/>
      <c r="R95" s="190"/>
      <c r="S95" s="4" t="s">
        <v>30</v>
      </c>
      <c r="T95" s="191">
        <v>22445830.82</v>
      </c>
      <c r="U95" s="191"/>
      <c r="V95" s="191"/>
      <c r="W95" s="191">
        <v>18125509.530000001</v>
      </c>
      <c r="X95" s="191"/>
      <c r="Y95" s="191"/>
      <c r="Z95" s="192">
        <v>80.752232676767548</v>
      </c>
      <c r="AA95" s="192"/>
    </row>
    <row r="96" spans="2:27" ht="23.25" customHeight="1" x14ac:dyDescent="0.25">
      <c r="B96" s="5"/>
      <c r="C96" s="5"/>
      <c r="D96" s="5"/>
      <c r="E96" s="5"/>
      <c r="F96" s="6"/>
      <c r="G96" s="189" t="s">
        <v>31</v>
      </c>
      <c r="H96" s="189"/>
      <c r="I96" s="189"/>
      <c r="J96" s="189"/>
      <c r="K96" s="189"/>
      <c r="L96" s="189"/>
      <c r="M96" s="189"/>
      <c r="N96" s="189"/>
      <c r="O96" s="189"/>
      <c r="P96" s="190" t="s">
        <v>603</v>
      </c>
      <c r="Q96" s="190"/>
      <c r="R96" s="190"/>
      <c r="S96" s="4" t="s">
        <v>32</v>
      </c>
      <c r="T96" s="191">
        <v>22445830.82</v>
      </c>
      <c r="U96" s="191"/>
      <c r="V96" s="191"/>
      <c r="W96" s="191">
        <v>18125509.530000001</v>
      </c>
      <c r="X96" s="191"/>
      <c r="Y96" s="191"/>
      <c r="Z96" s="192">
        <v>80.752232676767548</v>
      </c>
      <c r="AA96" s="192"/>
    </row>
    <row r="97" spans="2:27" ht="23.25" customHeight="1" x14ac:dyDescent="0.25">
      <c r="B97" s="5"/>
      <c r="C97" s="5"/>
      <c r="D97" s="5"/>
      <c r="E97" s="5"/>
      <c r="F97" s="189" t="s">
        <v>149</v>
      </c>
      <c r="G97" s="189"/>
      <c r="H97" s="189"/>
      <c r="I97" s="189"/>
      <c r="J97" s="189"/>
      <c r="K97" s="189"/>
      <c r="L97" s="189"/>
      <c r="M97" s="189"/>
      <c r="N97" s="189"/>
      <c r="O97" s="189"/>
      <c r="P97" s="190" t="s">
        <v>603</v>
      </c>
      <c r="Q97" s="190"/>
      <c r="R97" s="190"/>
      <c r="S97" s="4" t="s">
        <v>150</v>
      </c>
      <c r="T97" s="191">
        <v>207888106.80000001</v>
      </c>
      <c r="U97" s="191"/>
      <c r="V97" s="191"/>
      <c r="W97" s="191">
        <v>206927770.56</v>
      </c>
      <c r="X97" s="191"/>
      <c r="Y97" s="191"/>
      <c r="Z97" s="192">
        <v>99.538051380243743</v>
      </c>
      <c r="AA97" s="192"/>
    </row>
    <row r="98" spans="2:27" ht="15" customHeight="1" x14ac:dyDescent="0.25">
      <c r="B98" s="5"/>
      <c r="C98" s="5"/>
      <c r="D98" s="5"/>
      <c r="E98" s="5"/>
      <c r="F98" s="6"/>
      <c r="G98" s="189" t="s">
        <v>151</v>
      </c>
      <c r="H98" s="189"/>
      <c r="I98" s="189"/>
      <c r="J98" s="189"/>
      <c r="K98" s="189"/>
      <c r="L98" s="189"/>
      <c r="M98" s="189"/>
      <c r="N98" s="189"/>
      <c r="O98" s="189"/>
      <c r="P98" s="190" t="s">
        <v>603</v>
      </c>
      <c r="Q98" s="190"/>
      <c r="R98" s="190"/>
      <c r="S98" s="4" t="s">
        <v>152</v>
      </c>
      <c r="T98" s="191">
        <v>207888106.80000001</v>
      </c>
      <c r="U98" s="191"/>
      <c r="V98" s="191"/>
      <c r="W98" s="191">
        <v>206927770.56</v>
      </c>
      <c r="X98" s="191"/>
      <c r="Y98" s="191"/>
      <c r="Z98" s="192">
        <v>99.538051380243743</v>
      </c>
      <c r="AA98" s="192"/>
    </row>
    <row r="99" spans="2:27" ht="15" customHeight="1" x14ac:dyDescent="0.25">
      <c r="B99" s="5"/>
      <c r="C99" s="5"/>
      <c r="D99" s="5"/>
      <c r="E99" s="5"/>
      <c r="F99" s="189" t="s">
        <v>33</v>
      </c>
      <c r="G99" s="189"/>
      <c r="H99" s="189"/>
      <c r="I99" s="189"/>
      <c r="J99" s="189"/>
      <c r="K99" s="189"/>
      <c r="L99" s="189"/>
      <c r="M99" s="189"/>
      <c r="N99" s="189"/>
      <c r="O99" s="189"/>
      <c r="P99" s="190" t="s">
        <v>603</v>
      </c>
      <c r="Q99" s="190"/>
      <c r="R99" s="190"/>
      <c r="S99" s="4" t="s">
        <v>34</v>
      </c>
      <c r="T99" s="191">
        <v>460074.58</v>
      </c>
      <c r="U99" s="191"/>
      <c r="V99" s="191"/>
      <c r="W99" s="191">
        <v>398630.93</v>
      </c>
      <c r="X99" s="191"/>
      <c r="Y99" s="191"/>
      <c r="Z99" s="192">
        <v>86.644850058875235</v>
      </c>
      <c r="AA99" s="192"/>
    </row>
    <row r="100" spans="2:27" ht="15" customHeight="1" x14ac:dyDescent="0.25">
      <c r="B100" s="5"/>
      <c r="C100" s="5"/>
      <c r="D100" s="5"/>
      <c r="E100" s="5"/>
      <c r="F100" s="6"/>
      <c r="G100" s="189" t="s">
        <v>35</v>
      </c>
      <c r="H100" s="189"/>
      <c r="I100" s="189"/>
      <c r="J100" s="189"/>
      <c r="K100" s="189"/>
      <c r="L100" s="189"/>
      <c r="M100" s="189"/>
      <c r="N100" s="189"/>
      <c r="O100" s="189"/>
      <c r="P100" s="190" t="s">
        <v>603</v>
      </c>
      <c r="Q100" s="190"/>
      <c r="R100" s="190"/>
      <c r="S100" s="4" t="s">
        <v>36</v>
      </c>
      <c r="T100" s="191">
        <v>460074.58</v>
      </c>
      <c r="U100" s="191"/>
      <c r="V100" s="191"/>
      <c r="W100" s="191">
        <v>398630.93</v>
      </c>
      <c r="X100" s="191"/>
      <c r="Y100" s="191"/>
      <c r="Z100" s="192">
        <v>86.644850058875235</v>
      </c>
      <c r="AA100" s="192"/>
    </row>
    <row r="101" spans="2:27" ht="124.5" customHeight="1" x14ac:dyDescent="0.25">
      <c r="B101" s="5"/>
      <c r="C101" s="5"/>
      <c r="D101" s="5"/>
      <c r="E101" s="189" t="s">
        <v>604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90" t="s">
        <v>605</v>
      </c>
      <c r="Q101" s="190"/>
      <c r="R101" s="190"/>
      <c r="S101" s="4"/>
      <c r="T101" s="191">
        <v>45622000</v>
      </c>
      <c r="U101" s="191"/>
      <c r="V101" s="191"/>
      <c r="W101" s="191">
        <v>45359085.350000001</v>
      </c>
      <c r="X101" s="191"/>
      <c r="Y101" s="191"/>
      <c r="Z101" s="192">
        <v>99.423710819341551</v>
      </c>
      <c r="AA101" s="192"/>
    </row>
    <row r="102" spans="2:27" ht="45.75" customHeight="1" x14ac:dyDescent="0.25">
      <c r="B102" s="5"/>
      <c r="C102" s="5"/>
      <c r="D102" s="5"/>
      <c r="E102" s="5"/>
      <c r="F102" s="189" t="s">
        <v>17</v>
      </c>
      <c r="G102" s="189"/>
      <c r="H102" s="189"/>
      <c r="I102" s="189"/>
      <c r="J102" s="189"/>
      <c r="K102" s="189"/>
      <c r="L102" s="189"/>
      <c r="M102" s="189"/>
      <c r="N102" s="189"/>
      <c r="O102" s="189"/>
      <c r="P102" s="190" t="s">
        <v>605</v>
      </c>
      <c r="Q102" s="190"/>
      <c r="R102" s="190"/>
      <c r="S102" s="4" t="s">
        <v>18</v>
      </c>
      <c r="T102" s="191">
        <v>1641000</v>
      </c>
      <c r="U102" s="191"/>
      <c r="V102" s="191"/>
      <c r="W102" s="191">
        <v>1378085.35</v>
      </c>
      <c r="X102" s="191"/>
      <c r="Y102" s="191"/>
      <c r="Z102" s="192">
        <v>83.978388177940289</v>
      </c>
      <c r="AA102" s="192"/>
    </row>
    <row r="103" spans="2:27" ht="15" customHeight="1" x14ac:dyDescent="0.25">
      <c r="B103" s="5"/>
      <c r="C103" s="5"/>
      <c r="D103" s="5"/>
      <c r="E103" s="5"/>
      <c r="F103" s="6"/>
      <c r="G103" s="189" t="s">
        <v>129</v>
      </c>
      <c r="H103" s="189"/>
      <c r="I103" s="189"/>
      <c r="J103" s="189"/>
      <c r="K103" s="189"/>
      <c r="L103" s="189"/>
      <c r="M103" s="189"/>
      <c r="N103" s="189"/>
      <c r="O103" s="189"/>
      <c r="P103" s="190" t="s">
        <v>605</v>
      </c>
      <c r="Q103" s="190"/>
      <c r="R103" s="190"/>
      <c r="S103" s="4" t="s">
        <v>130</v>
      </c>
      <c r="T103" s="191">
        <v>1641000</v>
      </c>
      <c r="U103" s="191"/>
      <c r="V103" s="191"/>
      <c r="W103" s="191">
        <v>1378085.35</v>
      </c>
      <c r="X103" s="191"/>
      <c r="Y103" s="191"/>
      <c r="Z103" s="192">
        <v>83.978388177940289</v>
      </c>
      <c r="AA103" s="192"/>
    </row>
    <row r="104" spans="2:27" ht="23.25" customHeight="1" x14ac:dyDescent="0.25">
      <c r="B104" s="5"/>
      <c r="C104" s="5"/>
      <c r="D104" s="5"/>
      <c r="E104" s="5"/>
      <c r="F104" s="189" t="s">
        <v>149</v>
      </c>
      <c r="G104" s="189"/>
      <c r="H104" s="189"/>
      <c r="I104" s="189"/>
      <c r="J104" s="189"/>
      <c r="K104" s="189"/>
      <c r="L104" s="189"/>
      <c r="M104" s="189"/>
      <c r="N104" s="189"/>
      <c r="O104" s="189"/>
      <c r="P104" s="190" t="s">
        <v>605</v>
      </c>
      <c r="Q104" s="190"/>
      <c r="R104" s="190"/>
      <c r="S104" s="4" t="s">
        <v>150</v>
      </c>
      <c r="T104" s="191">
        <v>43981000</v>
      </c>
      <c r="U104" s="191"/>
      <c r="V104" s="191"/>
      <c r="W104" s="191">
        <v>43981000</v>
      </c>
      <c r="X104" s="191"/>
      <c r="Y104" s="191"/>
      <c r="Z104" s="192">
        <v>100</v>
      </c>
      <c r="AA104" s="192"/>
    </row>
    <row r="105" spans="2:27" ht="15" customHeight="1" x14ac:dyDescent="0.25">
      <c r="B105" s="5"/>
      <c r="C105" s="5"/>
      <c r="D105" s="5"/>
      <c r="E105" s="5"/>
      <c r="F105" s="6"/>
      <c r="G105" s="189" t="s">
        <v>151</v>
      </c>
      <c r="H105" s="189"/>
      <c r="I105" s="189"/>
      <c r="J105" s="189"/>
      <c r="K105" s="189"/>
      <c r="L105" s="189"/>
      <c r="M105" s="189"/>
      <c r="N105" s="189"/>
      <c r="O105" s="189"/>
      <c r="P105" s="190" t="s">
        <v>605</v>
      </c>
      <c r="Q105" s="190"/>
      <c r="R105" s="190"/>
      <c r="S105" s="4" t="s">
        <v>152</v>
      </c>
      <c r="T105" s="191">
        <v>43981000</v>
      </c>
      <c r="U105" s="191"/>
      <c r="V105" s="191"/>
      <c r="W105" s="191">
        <v>43981000</v>
      </c>
      <c r="X105" s="191"/>
      <c r="Y105" s="191"/>
      <c r="Z105" s="192">
        <v>100</v>
      </c>
      <c r="AA105" s="192"/>
    </row>
    <row r="106" spans="2:27" ht="102" customHeight="1" x14ac:dyDescent="0.25">
      <c r="B106" s="5"/>
      <c r="C106" s="5"/>
      <c r="D106" s="5"/>
      <c r="E106" s="189" t="s">
        <v>606</v>
      </c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90" t="s">
        <v>607</v>
      </c>
      <c r="Q106" s="190"/>
      <c r="R106" s="190"/>
      <c r="S106" s="4"/>
      <c r="T106" s="191">
        <v>1037321000</v>
      </c>
      <c r="U106" s="191"/>
      <c r="V106" s="191"/>
      <c r="W106" s="191">
        <v>1034476589.77</v>
      </c>
      <c r="X106" s="191"/>
      <c r="Y106" s="191"/>
      <c r="Z106" s="192">
        <v>99.725792668807429</v>
      </c>
      <c r="AA106" s="192"/>
    </row>
    <row r="107" spans="2:27" ht="45.75" customHeight="1" x14ac:dyDescent="0.25">
      <c r="B107" s="5"/>
      <c r="C107" s="5"/>
      <c r="D107" s="5"/>
      <c r="E107" s="5"/>
      <c r="F107" s="189" t="s">
        <v>17</v>
      </c>
      <c r="G107" s="189"/>
      <c r="H107" s="189"/>
      <c r="I107" s="189"/>
      <c r="J107" s="189"/>
      <c r="K107" s="189"/>
      <c r="L107" s="189"/>
      <c r="M107" s="189"/>
      <c r="N107" s="189"/>
      <c r="O107" s="189"/>
      <c r="P107" s="190" t="s">
        <v>607</v>
      </c>
      <c r="Q107" s="190"/>
      <c r="R107" s="190"/>
      <c r="S107" s="4" t="s">
        <v>18</v>
      </c>
      <c r="T107" s="191">
        <v>68812868.079999998</v>
      </c>
      <c r="U107" s="191"/>
      <c r="V107" s="191"/>
      <c r="W107" s="191">
        <v>67436562.049999997</v>
      </c>
      <c r="X107" s="191"/>
      <c r="Y107" s="191"/>
      <c r="Z107" s="192">
        <v>97.999929274274763</v>
      </c>
      <c r="AA107" s="192"/>
    </row>
    <row r="108" spans="2:27" ht="15" customHeight="1" x14ac:dyDescent="0.25">
      <c r="B108" s="5"/>
      <c r="C108" s="5"/>
      <c r="D108" s="5"/>
      <c r="E108" s="5"/>
      <c r="F108" s="6"/>
      <c r="G108" s="189" t="s">
        <v>129</v>
      </c>
      <c r="H108" s="189"/>
      <c r="I108" s="189"/>
      <c r="J108" s="189"/>
      <c r="K108" s="189"/>
      <c r="L108" s="189"/>
      <c r="M108" s="189"/>
      <c r="N108" s="189"/>
      <c r="O108" s="189"/>
      <c r="P108" s="190" t="s">
        <v>607</v>
      </c>
      <c r="Q108" s="190"/>
      <c r="R108" s="190"/>
      <c r="S108" s="4" t="s">
        <v>130</v>
      </c>
      <c r="T108" s="191">
        <v>68812868.079999998</v>
      </c>
      <c r="U108" s="191"/>
      <c r="V108" s="191"/>
      <c r="W108" s="191">
        <v>67436562.049999997</v>
      </c>
      <c r="X108" s="191"/>
      <c r="Y108" s="191"/>
      <c r="Z108" s="192">
        <v>97.999929274274763</v>
      </c>
      <c r="AA108" s="192"/>
    </row>
    <row r="109" spans="2:27" ht="23.25" customHeight="1" x14ac:dyDescent="0.25">
      <c r="B109" s="5"/>
      <c r="C109" s="5"/>
      <c r="D109" s="5"/>
      <c r="E109" s="5"/>
      <c r="F109" s="189" t="s">
        <v>29</v>
      </c>
      <c r="G109" s="189"/>
      <c r="H109" s="189"/>
      <c r="I109" s="189"/>
      <c r="J109" s="189"/>
      <c r="K109" s="189"/>
      <c r="L109" s="189"/>
      <c r="M109" s="189"/>
      <c r="N109" s="189"/>
      <c r="O109" s="189"/>
      <c r="P109" s="190" t="s">
        <v>607</v>
      </c>
      <c r="Q109" s="190"/>
      <c r="R109" s="190"/>
      <c r="S109" s="4" t="s">
        <v>30</v>
      </c>
      <c r="T109" s="191">
        <v>662000</v>
      </c>
      <c r="U109" s="191"/>
      <c r="V109" s="191"/>
      <c r="W109" s="191">
        <v>619248.91</v>
      </c>
      <c r="X109" s="191"/>
      <c r="Y109" s="191"/>
      <c r="Z109" s="192">
        <v>93.542131419939579</v>
      </c>
      <c r="AA109" s="192"/>
    </row>
    <row r="110" spans="2:27" ht="23.25" customHeight="1" x14ac:dyDescent="0.25">
      <c r="B110" s="5"/>
      <c r="C110" s="5"/>
      <c r="D110" s="5"/>
      <c r="E110" s="5"/>
      <c r="F110" s="6"/>
      <c r="G110" s="189" t="s">
        <v>31</v>
      </c>
      <c r="H110" s="189"/>
      <c r="I110" s="189"/>
      <c r="J110" s="189"/>
      <c r="K110" s="189"/>
      <c r="L110" s="189"/>
      <c r="M110" s="189"/>
      <c r="N110" s="189"/>
      <c r="O110" s="189"/>
      <c r="P110" s="190" t="s">
        <v>607</v>
      </c>
      <c r="Q110" s="190"/>
      <c r="R110" s="190"/>
      <c r="S110" s="4" t="s">
        <v>32</v>
      </c>
      <c r="T110" s="191">
        <v>662000</v>
      </c>
      <c r="U110" s="191"/>
      <c r="V110" s="191"/>
      <c r="W110" s="191">
        <v>619248.91</v>
      </c>
      <c r="X110" s="191"/>
      <c r="Y110" s="191"/>
      <c r="Z110" s="192">
        <v>93.542131419939579</v>
      </c>
      <c r="AA110" s="192"/>
    </row>
    <row r="111" spans="2:27" ht="23.25" customHeight="1" x14ac:dyDescent="0.25">
      <c r="B111" s="5"/>
      <c r="C111" s="5"/>
      <c r="D111" s="5"/>
      <c r="E111" s="5"/>
      <c r="F111" s="189" t="s">
        <v>149</v>
      </c>
      <c r="G111" s="189"/>
      <c r="H111" s="189"/>
      <c r="I111" s="189"/>
      <c r="J111" s="189"/>
      <c r="K111" s="189"/>
      <c r="L111" s="189"/>
      <c r="M111" s="189"/>
      <c r="N111" s="189"/>
      <c r="O111" s="189"/>
      <c r="P111" s="190" t="s">
        <v>607</v>
      </c>
      <c r="Q111" s="190"/>
      <c r="R111" s="190"/>
      <c r="S111" s="4" t="s">
        <v>150</v>
      </c>
      <c r="T111" s="191">
        <v>967846131.91999996</v>
      </c>
      <c r="U111" s="191"/>
      <c r="V111" s="191"/>
      <c r="W111" s="191">
        <v>966420778.80999994</v>
      </c>
      <c r="X111" s="191"/>
      <c r="Y111" s="191"/>
      <c r="Z111" s="192">
        <v>99.852729368544104</v>
      </c>
      <c r="AA111" s="192"/>
    </row>
    <row r="112" spans="2:27" ht="15" customHeight="1" x14ac:dyDescent="0.25">
      <c r="B112" s="5"/>
      <c r="C112" s="5"/>
      <c r="D112" s="5"/>
      <c r="E112" s="5"/>
      <c r="F112" s="6"/>
      <c r="G112" s="189" t="s">
        <v>151</v>
      </c>
      <c r="H112" s="189"/>
      <c r="I112" s="189"/>
      <c r="J112" s="189"/>
      <c r="K112" s="189"/>
      <c r="L112" s="189"/>
      <c r="M112" s="189"/>
      <c r="N112" s="189"/>
      <c r="O112" s="189"/>
      <c r="P112" s="190" t="s">
        <v>607</v>
      </c>
      <c r="Q112" s="190"/>
      <c r="R112" s="190"/>
      <c r="S112" s="4" t="s">
        <v>152</v>
      </c>
      <c r="T112" s="191">
        <v>967846131.91999996</v>
      </c>
      <c r="U112" s="191"/>
      <c r="V112" s="191"/>
      <c r="W112" s="191">
        <v>966420778.80999994</v>
      </c>
      <c r="X112" s="191"/>
      <c r="Y112" s="191"/>
      <c r="Z112" s="192">
        <v>99.852729368544104</v>
      </c>
      <c r="AA112" s="192"/>
    </row>
    <row r="113" spans="2:27" ht="90.75" customHeight="1" x14ac:dyDescent="0.25">
      <c r="B113" s="5"/>
      <c r="C113" s="5"/>
      <c r="D113" s="5"/>
      <c r="E113" s="189" t="s">
        <v>608</v>
      </c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90" t="s">
        <v>609</v>
      </c>
      <c r="Q113" s="190"/>
      <c r="R113" s="190"/>
      <c r="S113" s="4"/>
      <c r="T113" s="191">
        <v>6797000</v>
      </c>
      <c r="U113" s="191"/>
      <c r="V113" s="191"/>
      <c r="W113" s="191">
        <v>6794000</v>
      </c>
      <c r="X113" s="191"/>
      <c r="Y113" s="191"/>
      <c r="Z113" s="192">
        <v>99.955862880682659</v>
      </c>
      <c r="AA113" s="192"/>
    </row>
    <row r="114" spans="2:27" ht="23.25" customHeight="1" x14ac:dyDescent="0.25">
      <c r="B114" s="5"/>
      <c r="C114" s="5"/>
      <c r="D114" s="5"/>
      <c r="E114" s="5"/>
      <c r="F114" s="189" t="s">
        <v>149</v>
      </c>
      <c r="G114" s="189"/>
      <c r="H114" s="189"/>
      <c r="I114" s="189"/>
      <c r="J114" s="189"/>
      <c r="K114" s="189"/>
      <c r="L114" s="189"/>
      <c r="M114" s="189"/>
      <c r="N114" s="189"/>
      <c r="O114" s="189"/>
      <c r="P114" s="190" t="s">
        <v>609</v>
      </c>
      <c r="Q114" s="190"/>
      <c r="R114" s="190"/>
      <c r="S114" s="4" t="s">
        <v>150</v>
      </c>
      <c r="T114" s="191">
        <v>6797000</v>
      </c>
      <c r="U114" s="191"/>
      <c r="V114" s="191"/>
      <c r="W114" s="191">
        <v>6794000</v>
      </c>
      <c r="X114" s="191"/>
      <c r="Y114" s="191"/>
      <c r="Z114" s="192">
        <v>99.955862880682659</v>
      </c>
      <c r="AA114" s="192"/>
    </row>
    <row r="115" spans="2:27" ht="34.5" customHeight="1" x14ac:dyDescent="0.25">
      <c r="B115" s="5"/>
      <c r="C115" s="5"/>
      <c r="D115" s="5"/>
      <c r="E115" s="5"/>
      <c r="F115" s="6"/>
      <c r="G115" s="189" t="s">
        <v>610</v>
      </c>
      <c r="H115" s="189"/>
      <c r="I115" s="189"/>
      <c r="J115" s="189"/>
      <c r="K115" s="189"/>
      <c r="L115" s="189"/>
      <c r="M115" s="189"/>
      <c r="N115" s="189"/>
      <c r="O115" s="189"/>
      <c r="P115" s="190" t="s">
        <v>609</v>
      </c>
      <c r="Q115" s="190"/>
      <c r="R115" s="190"/>
      <c r="S115" s="4" t="s">
        <v>611</v>
      </c>
      <c r="T115" s="191">
        <v>6797000</v>
      </c>
      <c r="U115" s="191"/>
      <c r="V115" s="191"/>
      <c r="W115" s="191">
        <v>6794000</v>
      </c>
      <c r="X115" s="191"/>
      <c r="Y115" s="191"/>
      <c r="Z115" s="192">
        <v>99.955862880682659</v>
      </c>
      <c r="AA115" s="192"/>
    </row>
    <row r="116" spans="2:27" ht="102" customHeight="1" x14ac:dyDescent="0.25">
      <c r="B116" s="5"/>
      <c r="C116" s="5"/>
      <c r="D116" s="5"/>
      <c r="E116" s="189" t="s">
        <v>612</v>
      </c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90" t="s">
        <v>613</v>
      </c>
      <c r="Q116" s="190"/>
      <c r="R116" s="190"/>
      <c r="S116" s="4"/>
      <c r="T116" s="191">
        <v>1000000</v>
      </c>
      <c r="U116" s="191"/>
      <c r="V116" s="191"/>
      <c r="W116" s="191">
        <v>1000000</v>
      </c>
      <c r="X116" s="191"/>
      <c r="Y116" s="191"/>
      <c r="Z116" s="192">
        <v>100</v>
      </c>
      <c r="AA116" s="192"/>
    </row>
    <row r="117" spans="2:27" ht="23.25" customHeight="1" x14ac:dyDescent="0.25">
      <c r="B117" s="5"/>
      <c r="C117" s="5"/>
      <c r="D117" s="5"/>
      <c r="E117" s="5"/>
      <c r="F117" s="189" t="s">
        <v>149</v>
      </c>
      <c r="G117" s="189"/>
      <c r="H117" s="189"/>
      <c r="I117" s="189"/>
      <c r="J117" s="189"/>
      <c r="K117" s="189"/>
      <c r="L117" s="189"/>
      <c r="M117" s="189"/>
      <c r="N117" s="189"/>
      <c r="O117" s="189"/>
      <c r="P117" s="190" t="s">
        <v>613</v>
      </c>
      <c r="Q117" s="190"/>
      <c r="R117" s="190"/>
      <c r="S117" s="4" t="s">
        <v>150</v>
      </c>
      <c r="T117" s="191">
        <v>1000000</v>
      </c>
      <c r="U117" s="191"/>
      <c r="V117" s="191"/>
      <c r="W117" s="191">
        <v>1000000</v>
      </c>
      <c r="X117" s="191"/>
      <c r="Y117" s="191"/>
      <c r="Z117" s="192">
        <v>100</v>
      </c>
      <c r="AA117" s="192"/>
    </row>
    <row r="118" spans="2:27" ht="34.5" customHeight="1" x14ac:dyDescent="0.25">
      <c r="B118" s="5"/>
      <c r="C118" s="5"/>
      <c r="D118" s="5"/>
      <c r="E118" s="5"/>
      <c r="F118" s="6"/>
      <c r="G118" s="189" t="s">
        <v>610</v>
      </c>
      <c r="H118" s="189"/>
      <c r="I118" s="189"/>
      <c r="J118" s="189"/>
      <c r="K118" s="189"/>
      <c r="L118" s="189"/>
      <c r="M118" s="189"/>
      <c r="N118" s="189"/>
      <c r="O118" s="189"/>
      <c r="P118" s="190" t="s">
        <v>613</v>
      </c>
      <c r="Q118" s="190"/>
      <c r="R118" s="190"/>
      <c r="S118" s="4" t="s">
        <v>611</v>
      </c>
      <c r="T118" s="191">
        <v>1000000</v>
      </c>
      <c r="U118" s="191"/>
      <c r="V118" s="191"/>
      <c r="W118" s="191">
        <v>1000000</v>
      </c>
      <c r="X118" s="191"/>
      <c r="Y118" s="191"/>
      <c r="Z118" s="192">
        <v>100</v>
      </c>
      <c r="AA118" s="192"/>
    </row>
    <row r="119" spans="2:27" ht="45.75" customHeight="1" x14ac:dyDescent="0.25">
      <c r="B119" s="6"/>
      <c r="C119" s="6"/>
      <c r="D119" s="6"/>
      <c r="E119" s="189" t="s">
        <v>51</v>
      </c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90" t="s">
        <v>52</v>
      </c>
      <c r="Q119" s="190"/>
      <c r="R119" s="190"/>
      <c r="S119" s="4"/>
      <c r="T119" s="191">
        <v>123842586.16</v>
      </c>
      <c r="U119" s="191"/>
      <c r="V119" s="191"/>
      <c r="W119" s="191">
        <v>114996846.25</v>
      </c>
      <c r="X119" s="191"/>
      <c r="Y119" s="191"/>
      <c r="Z119" s="192">
        <v>92.857271327835775</v>
      </c>
      <c r="AA119" s="192"/>
    </row>
    <row r="120" spans="2:27" ht="34.5" customHeight="1" x14ac:dyDescent="0.25">
      <c r="B120" s="5"/>
      <c r="C120" s="5"/>
      <c r="D120" s="5"/>
      <c r="E120" s="189" t="s">
        <v>53</v>
      </c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90" t="s">
        <v>54</v>
      </c>
      <c r="Q120" s="190"/>
      <c r="R120" s="190"/>
      <c r="S120" s="4"/>
      <c r="T120" s="191">
        <v>6545000</v>
      </c>
      <c r="U120" s="191"/>
      <c r="V120" s="191"/>
      <c r="W120" s="191">
        <v>6051753.5199999996</v>
      </c>
      <c r="X120" s="191"/>
      <c r="Y120" s="191"/>
      <c r="Z120" s="192">
        <v>92.463766539343013</v>
      </c>
      <c r="AA120" s="192"/>
    </row>
    <row r="121" spans="2:27" ht="45.75" customHeight="1" x14ac:dyDescent="0.25">
      <c r="B121" s="5"/>
      <c r="C121" s="5"/>
      <c r="D121" s="5"/>
      <c r="E121" s="5"/>
      <c r="F121" s="189" t="s">
        <v>17</v>
      </c>
      <c r="G121" s="189"/>
      <c r="H121" s="189"/>
      <c r="I121" s="189"/>
      <c r="J121" s="189"/>
      <c r="K121" s="189"/>
      <c r="L121" s="189"/>
      <c r="M121" s="189"/>
      <c r="N121" s="189"/>
      <c r="O121" s="189"/>
      <c r="P121" s="190" t="s">
        <v>54</v>
      </c>
      <c r="Q121" s="190"/>
      <c r="R121" s="190"/>
      <c r="S121" s="4" t="s">
        <v>18</v>
      </c>
      <c r="T121" s="191">
        <v>5688000</v>
      </c>
      <c r="U121" s="191"/>
      <c r="V121" s="191"/>
      <c r="W121" s="191">
        <v>5456175.6200000001</v>
      </c>
      <c r="X121" s="191"/>
      <c r="Y121" s="191"/>
      <c r="Z121" s="192">
        <v>95.924325246132213</v>
      </c>
      <c r="AA121" s="192"/>
    </row>
    <row r="122" spans="2:27" ht="23.25" customHeight="1" x14ac:dyDescent="0.25">
      <c r="B122" s="5"/>
      <c r="C122" s="5"/>
      <c r="D122" s="5"/>
      <c r="E122" s="5"/>
      <c r="F122" s="6"/>
      <c r="G122" s="189" t="s">
        <v>19</v>
      </c>
      <c r="H122" s="189"/>
      <c r="I122" s="189"/>
      <c r="J122" s="189"/>
      <c r="K122" s="189"/>
      <c r="L122" s="189"/>
      <c r="M122" s="189"/>
      <c r="N122" s="189"/>
      <c r="O122" s="189"/>
      <c r="P122" s="190" t="s">
        <v>54</v>
      </c>
      <c r="Q122" s="190"/>
      <c r="R122" s="190"/>
      <c r="S122" s="4" t="s">
        <v>20</v>
      </c>
      <c r="T122" s="191">
        <v>5688000</v>
      </c>
      <c r="U122" s="191"/>
      <c r="V122" s="191"/>
      <c r="W122" s="191">
        <v>5456175.6200000001</v>
      </c>
      <c r="X122" s="191"/>
      <c r="Y122" s="191"/>
      <c r="Z122" s="192">
        <v>95.924325246132213</v>
      </c>
      <c r="AA122" s="192"/>
    </row>
    <row r="123" spans="2:27" ht="23.25" customHeight="1" x14ac:dyDescent="0.25">
      <c r="B123" s="5"/>
      <c r="C123" s="5"/>
      <c r="D123" s="5"/>
      <c r="E123" s="5"/>
      <c r="F123" s="189" t="s">
        <v>29</v>
      </c>
      <c r="G123" s="189"/>
      <c r="H123" s="189"/>
      <c r="I123" s="189"/>
      <c r="J123" s="189"/>
      <c r="K123" s="189"/>
      <c r="L123" s="189"/>
      <c r="M123" s="189"/>
      <c r="N123" s="189"/>
      <c r="O123" s="189"/>
      <c r="P123" s="190" t="s">
        <v>54</v>
      </c>
      <c r="Q123" s="190"/>
      <c r="R123" s="190"/>
      <c r="S123" s="4" t="s">
        <v>30</v>
      </c>
      <c r="T123" s="191">
        <v>857000</v>
      </c>
      <c r="U123" s="191"/>
      <c r="V123" s="191"/>
      <c r="W123" s="191">
        <v>595577.9</v>
      </c>
      <c r="X123" s="191"/>
      <c r="Y123" s="191"/>
      <c r="Z123" s="192">
        <v>69.495670945157528</v>
      </c>
      <c r="AA123" s="192"/>
    </row>
    <row r="124" spans="2:27" ht="23.25" customHeight="1" x14ac:dyDescent="0.25">
      <c r="B124" s="5"/>
      <c r="C124" s="5"/>
      <c r="D124" s="5"/>
      <c r="E124" s="5"/>
      <c r="F124" s="6"/>
      <c r="G124" s="189" t="s">
        <v>31</v>
      </c>
      <c r="H124" s="189"/>
      <c r="I124" s="189"/>
      <c r="J124" s="189"/>
      <c r="K124" s="189"/>
      <c r="L124" s="189"/>
      <c r="M124" s="189"/>
      <c r="N124" s="189"/>
      <c r="O124" s="189"/>
      <c r="P124" s="190" t="s">
        <v>54</v>
      </c>
      <c r="Q124" s="190"/>
      <c r="R124" s="190"/>
      <c r="S124" s="4" t="s">
        <v>32</v>
      </c>
      <c r="T124" s="191">
        <v>857000</v>
      </c>
      <c r="U124" s="191"/>
      <c r="V124" s="191"/>
      <c r="W124" s="191">
        <v>595577.9</v>
      </c>
      <c r="X124" s="191"/>
      <c r="Y124" s="191"/>
      <c r="Z124" s="192">
        <v>69.495670945157528</v>
      </c>
      <c r="AA124" s="192"/>
    </row>
    <row r="125" spans="2:27" ht="34.5" customHeight="1" x14ac:dyDescent="0.25">
      <c r="B125" s="5"/>
      <c r="C125" s="5"/>
      <c r="D125" s="5"/>
      <c r="E125" s="189" t="s">
        <v>614</v>
      </c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90" t="s">
        <v>615</v>
      </c>
      <c r="Q125" s="190"/>
      <c r="R125" s="190"/>
      <c r="S125" s="4"/>
      <c r="T125" s="191">
        <v>121000</v>
      </c>
      <c r="U125" s="191"/>
      <c r="V125" s="191"/>
      <c r="W125" s="191">
        <v>22235.86</v>
      </c>
      <c r="X125" s="191"/>
      <c r="Y125" s="191"/>
      <c r="Z125" s="192">
        <v>18.376743801652893</v>
      </c>
      <c r="AA125" s="192"/>
    </row>
    <row r="126" spans="2:27" ht="15" customHeight="1" x14ac:dyDescent="0.25">
      <c r="B126" s="5"/>
      <c r="C126" s="5"/>
      <c r="D126" s="5"/>
      <c r="E126" s="5"/>
      <c r="F126" s="189" t="s">
        <v>91</v>
      </c>
      <c r="G126" s="189"/>
      <c r="H126" s="189"/>
      <c r="I126" s="189"/>
      <c r="J126" s="189"/>
      <c r="K126" s="189"/>
      <c r="L126" s="189"/>
      <c r="M126" s="189"/>
      <c r="N126" s="189"/>
      <c r="O126" s="189"/>
      <c r="P126" s="190" t="s">
        <v>615</v>
      </c>
      <c r="Q126" s="190"/>
      <c r="R126" s="190"/>
      <c r="S126" s="4" t="s">
        <v>92</v>
      </c>
      <c r="T126" s="191">
        <v>71385.02</v>
      </c>
      <c r="U126" s="191"/>
      <c r="V126" s="191"/>
      <c r="W126" s="191">
        <v>2746.02</v>
      </c>
      <c r="X126" s="191"/>
      <c r="Y126" s="191"/>
      <c r="Z126" s="192">
        <v>3.8467734547108066</v>
      </c>
      <c r="AA126" s="192"/>
    </row>
    <row r="127" spans="2:27" ht="23.25" customHeight="1" x14ac:dyDescent="0.25">
      <c r="B127" s="5"/>
      <c r="C127" s="5"/>
      <c r="D127" s="5"/>
      <c r="E127" s="5"/>
      <c r="F127" s="6"/>
      <c r="G127" s="189" t="s">
        <v>93</v>
      </c>
      <c r="H127" s="189"/>
      <c r="I127" s="189"/>
      <c r="J127" s="189"/>
      <c r="K127" s="189"/>
      <c r="L127" s="189"/>
      <c r="M127" s="189"/>
      <c r="N127" s="189"/>
      <c r="O127" s="189"/>
      <c r="P127" s="190" t="s">
        <v>615</v>
      </c>
      <c r="Q127" s="190"/>
      <c r="R127" s="190"/>
      <c r="S127" s="4" t="s">
        <v>94</v>
      </c>
      <c r="T127" s="191">
        <v>71385.02</v>
      </c>
      <c r="U127" s="191"/>
      <c r="V127" s="191"/>
      <c r="W127" s="191">
        <v>2746.02</v>
      </c>
      <c r="X127" s="191"/>
      <c r="Y127" s="191"/>
      <c r="Z127" s="192">
        <v>3.8467734547108066</v>
      </c>
      <c r="AA127" s="192"/>
    </row>
    <row r="128" spans="2:27" ht="23.25" customHeight="1" x14ac:dyDescent="0.25">
      <c r="B128" s="5"/>
      <c r="C128" s="5"/>
      <c r="D128" s="5"/>
      <c r="E128" s="5"/>
      <c r="F128" s="189" t="s">
        <v>149</v>
      </c>
      <c r="G128" s="189"/>
      <c r="H128" s="189"/>
      <c r="I128" s="189"/>
      <c r="J128" s="189"/>
      <c r="K128" s="189"/>
      <c r="L128" s="189"/>
      <c r="M128" s="189"/>
      <c r="N128" s="189"/>
      <c r="O128" s="189"/>
      <c r="P128" s="190" t="s">
        <v>615</v>
      </c>
      <c r="Q128" s="190"/>
      <c r="R128" s="190"/>
      <c r="S128" s="4" t="s">
        <v>150</v>
      </c>
      <c r="T128" s="191">
        <v>49614.98</v>
      </c>
      <c r="U128" s="191"/>
      <c r="V128" s="191"/>
      <c r="W128" s="191">
        <v>19489.84</v>
      </c>
      <c r="X128" s="191"/>
      <c r="Y128" s="191"/>
      <c r="Z128" s="192">
        <v>39.282168409621448</v>
      </c>
      <c r="AA128" s="192"/>
    </row>
    <row r="129" spans="2:27" ht="15" customHeight="1" x14ac:dyDescent="0.25">
      <c r="B129" s="5"/>
      <c r="C129" s="5"/>
      <c r="D129" s="5"/>
      <c r="E129" s="5"/>
      <c r="F129" s="6"/>
      <c r="G129" s="189" t="s">
        <v>151</v>
      </c>
      <c r="H129" s="189"/>
      <c r="I129" s="189"/>
      <c r="J129" s="189"/>
      <c r="K129" s="189"/>
      <c r="L129" s="189"/>
      <c r="M129" s="189"/>
      <c r="N129" s="189"/>
      <c r="O129" s="189"/>
      <c r="P129" s="190" t="s">
        <v>615</v>
      </c>
      <c r="Q129" s="190"/>
      <c r="R129" s="190"/>
      <c r="S129" s="4" t="s">
        <v>152</v>
      </c>
      <c r="T129" s="191">
        <v>49614.98</v>
      </c>
      <c r="U129" s="191"/>
      <c r="V129" s="191"/>
      <c r="W129" s="191">
        <v>19489.84</v>
      </c>
      <c r="X129" s="191"/>
      <c r="Y129" s="191"/>
      <c r="Z129" s="192">
        <v>39.282168409621448</v>
      </c>
      <c r="AA129" s="192"/>
    </row>
    <row r="130" spans="2:27" ht="34.5" customHeight="1" x14ac:dyDescent="0.25">
      <c r="B130" s="5"/>
      <c r="C130" s="5"/>
      <c r="D130" s="5"/>
      <c r="E130" s="189" t="s">
        <v>616</v>
      </c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90" t="s">
        <v>617</v>
      </c>
      <c r="Q130" s="190"/>
      <c r="R130" s="190"/>
      <c r="S130" s="4"/>
      <c r="T130" s="191">
        <v>1084000</v>
      </c>
      <c r="U130" s="191"/>
      <c r="V130" s="191"/>
      <c r="W130" s="191">
        <v>581461.9</v>
      </c>
      <c r="X130" s="191"/>
      <c r="Y130" s="191"/>
      <c r="Z130" s="192">
        <v>53.640396678966795</v>
      </c>
      <c r="AA130" s="192"/>
    </row>
    <row r="131" spans="2:27" ht="23.25" customHeight="1" x14ac:dyDescent="0.25">
      <c r="B131" s="5"/>
      <c r="C131" s="5"/>
      <c r="D131" s="5"/>
      <c r="E131" s="5"/>
      <c r="F131" s="189" t="s">
        <v>29</v>
      </c>
      <c r="G131" s="189"/>
      <c r="H131" s="189"/>
      <c r="I131" s="189"/>
      <c r="J131" s="189"/>
      <c r="K131" s="189"/>
      <c r="L131" s="189"/>
      <c r="M131" s="189"/>
      <c r="N131" s="189"/>
      <c r="O131" s="189"/>
      <c r="P131" s="190" t="s">
        <v>617</v>
      </c>
      <c r="Q131" s="190"/>
      <c r="R131" s="190"/>
      <c r="S131" s="4" t="s">
        <v>30</v>
      </c>
      <c r="T131" s="191">
        <v>1084000</v>
      </c>
      <c r="U131" s="191"/>
      <c r="V131" s="191"/>
      <c r="W131" s="191">
        <v>581461.9</v>
      </c>
      <c r="X131" s="191"/>
      <c r="Y131" s="191"/>
      <c r="Z131" s="192">
        <v>53.640396678966795</v>
      </c>
      <c r="AA131" s="192"/>
    </row>
    <row r="132" spans="2:27" ht="23.25" customHeight="1" x14ac:dyDescent="0.25">
      <c r="B132" s="5"/>
      <c r="C132" s="5"/>
      <c r="D132" s="5"/>
      <c r="E132" s="5"/>
      <c r="F132" s="6"/>
      <c r="G132" s="189" t="s">
        <v>31</v>
      </c>
      <c r="H132" s="189"/>
      <c r="I132" s="189"/>
      <c r="J132" s="189"/>
      <c r="K132" s="189"/>
      <c r="L132" s="189"/>
      <c r="M132" s="189"/>
      <c r="N132" s="189"/>
      <c r="O132" s="189"/>
      <c r="P132" s="190" t="s">
        <v>617</v>
      </c>
      <c r="Q132" s="190"/>
      <c r="R132" s="190"/>
      <c r="S132" s="4" t="s">
        <v>32</v>
      </c>
      <c r="T132" s="191">
        <v>1084000</v>
      </c>
      <c r="U132" s="191"/>
      <c r="V132" s="191"/>
      <c r="W132" s="191">
        <v>581461.9</v>
      </c>
      <c r="X132" s="191"/>
      <c r="Y132" s="191"/>
      <c r="Z132" s="192">
        <v>53.640396678966795</v>
      </c>
      <c r="AA132" s="192"/>
    </row>
    <row r="133" spans="2:27" ht="45.75" customHeight="1" x14ac:dyDescent="0.25">
      <c r="B133" s="5"/>
      <c r="C133" s="5"/>
      <c r="D133" s="5"/>
      <c r="E133" s="189" t="s">
        <v>618</v>
      </c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90" t="s">
        <v>619</v>
      </c>
      <c r="Q133" s="190"/>
      <c r="R133" s="190"/>
      <c r="S133" s="4"/>
      <c r="T133" s="191">
        <v>268218</v>
      </c>
      <c r="U133" s="191"/>
      <c r="V133" s="191"/>
      <c r="W133" s="191">
        <v>268218</v>
      </c>
      <c r="X133" s="191"/>
      <c r="Y133" s="191"/>
      <c r="Z133" s="192">
        <v>100</v>
      </c>
      <c r="AA133" s="192"/>
    </row>
    <row r="134" spans="2:27" ht="23.25" customHeight="1" x14ac:dyDescent="0.25">
      <c r="B134" s="5"/>
      <c r="C134" s="5"/>
      <c r="D134" s="5"/>
      <c r="E134" s="5"/>
      <c r="F134" s="189" t="s">
        <v>29</v>
      </c>
      <c r="G134" s="189"/>
      <c r="H134" s="189"/>
      <c r="I134" s="189"/>
      <c r="J134" s="189"/>
      <c r="K134" s="189"/>
      <c r="L134" s="189"/>
      <c r="M134" s="189"/>
      <c r="N134" s="189"/>
      <c r="O134" s="189"/>
      <c r="P134" s="190" t="s">
        <v>619</v>
      </c>
      <c r="Q134" s="190"/>
      <c r="R134" s="190"/>
      <c r="S134" s="4" t="s">
        <v>30</v>
      </c>
      <c r="T134" s="191">
        <v>268218</v>
      </c>
      <c r="U134" s="191"/>
      <c r="V134" s="191"/>
      <c r="W134" s="191">
        <v>268218</v>
      </c>
      <c r="X134" s="191"/>
      <c r="Y134" s="191"/>
      <c r="Z134" s="192">
        <v>100</v>
      </c>
      <c r="AA134" s="192"/>
    </row>
    <row r="135" spans="2:27" ht="23.25" customHeight="1" x14ac:dyDescent="0.25">
      <c r="B135" s="5"/>
      <c r="C135" s="5"/>
      <c r="D135" s="5"/>
      <c r="E135" s="5"/>
      <c r="F135" s="6"/>
      <c r="G135" s="189" t="s">
        <v>31</v>
      </c>
      <c r="H135" s="189"/>
      <c r="I135" s="189"/>
      <c r="J135" s="189"/>
      <c r="K135" s="189"/>
      <c r="L135" s="189"/>
      <c r="M135" s="189"/>
      <c r="N135" s="189"/>
      <c r="O135" s="189"/>
      <c r="P135" s="190" t="s">
        <v>619</v>
      </c>
      <c r="Q135" s="190"/>
      <c r="R135" s="190"/>
      <c r="S135" s="4" t="s">
        <v>32</v>
      </c>
      <c r="T135" s="191">
        <v>268218</v>
      </c>
      <c r="U135" s="191"/>
      <c r="V135" s="191"/>
      <c r="W135" s="191">
        <v>268218</v>
      </c>
      <c r="X135" s="191"/>
      <c r="Y135" s="191"/>
      <c r="Z135" s="192">
        <v>100</v>
      </c>
      <c r="AA135" s="192"/>
    </row>
    <row r="136" spans="2:27" ht="34.5" customHeight="1" x14ac:dyDescent="0.25">
      <c r="B136" s="5"/>
      <c r="C136" s="5"/>
      <c r="D136" s="5"/>
      <c r="E136" s="189" t="s">
        <v>620</v>
      </c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90" t="s">
        <v>621</v>
      </c>
      <c r="Q136" s="190"/>
      <c r="R136" s="190"/>
      <c r="S136" s="4"/>
      <c r="T136" s="191">
        <v>1247467.1299999999</v>
      </c>
      <c r="U136" s="191"/>
      <c r="V136" s="191"/>
      <c r="W136" s="191">
        <v>0</v>
      </c>
      <c r="X136" s="191"/>
      <c r="Y136" s="191"/>
      <c r="Z136" s="192">
        <v>0</v>
      </c>
      <c r="AA136" s="192"/>
    </row>
    <row r="137" spans="2:27" ht="23.25" customHeight="1" x14ac:dyDescent="0.25">
      <c r="B137" s="5"/>
      <c r="C137" s="5"/>
      <c r="D137" s="5"/>
      <c r="E137" s="5"/>
      <c r="F137" s="189" t="s">
        <v>29</v>
      </c>
      <c r="G137" s="189"/>
      <c r="H137" s="189"/>
      <c r="I137" s="189"/>
      <c r="J137" s="189"/>
      <c r="K137" s="189"/>
      <c r="L137" s="189"/>
      <c r="M137" s="189"/>
      <c r="N137" s="189"/>
      <c r="O137" s="189"/>
      <c r="P137" s="190" t="s">
        <v>621</v>
      </c>
      <c r="Q137" s="190"/>
      <c r="R137" s="190"/>
      <c r="S137" s="4" t="s">
        <v>30</v>
      </c>
      <c r="T137" s="191">
        <v>1247467.1299999999</v>
      </c>
      <c r="U137" s="191"/>
      <c r="V137" s="191"/>
      <c r="W137" s="191">
        <v>0</v>
      </c>
      <c r="X137" s="191"/>
      <c r="Y137" s="191"/>
      <c r="Z137" s="192">
        <v>0</v>
      </c>
      <c r="AA137" s="192"/>
    </row>
    <row r="138" spans="2:27" ht="23.25" customHeight="1" x14ac:dyDescent="0.25">
      <c r="B138" s="5"/>
      <c r="C138" s="5"/>
      <c r="D138" s="5"/>
      <c r="E138" s="5"/>
      <c r="F138" s="6"/>
      <c r="G138" s="189" t="s">
        <v>31</v>
      </c>
      <c r="H138" s="189"/>
      <c r="I138" s="189"/>
      <c r="J138" s="189"/>
      <c r="K138" s="189"/>
      <c r="L138" s="189"/>
      <c r="M138" s="189"/>
      <c r="N138" s="189"/>
      <c r="O138" s="189"/>
      <c r="P138" s="190" t="s">
        <v>621</v>
      </c>
      <c r="Q138" s="190"/>
      <c r="R138" s="190"/>
      <c r="S138" s="4" t="s">
        <v>32</v>
      </c>
      <c r="T138" s="191">
        <v>1247467.1299999999</v>
      </c>
      <c r="U138" s="191"/>
      <c r="V138" s="191"/>
      <c r="W138" s="191">
        <v>0</v>
      </c>
      <c r="X138" s="191"/>
      <c r="Y138" s="191"/>
      <c r="Z138" s="192">
        <v>0</v>
      </c>
      <c r="AA138" s="192"/>
    </row>
    <row r="139" spans="2:27" ht="34.5" customHeight="1" x14ac:dyDescent="0.25">
      <c r="B139" s="5"/>
      <c r="C139" s="5"/>
      <c r="D139" s="5"/>
      <c r="E139" s="189" t="s">
        <v>622</v>
      </c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90" t="s">
        <v>623</v>
      </c>
      <c r="Q139" s="190"/>
      <c r="R139" s="190"/>
      <c r="S139" s="4"/>
      <c r="T139" s="191">
        <v>52165901.030000001</v>
      </c>
      <c r="U139" s="191"/>
      <c r="V139" s="191"/>
      <c r="W139" s="191">
        <v>49155724.5</v>
      </c>
      <c r="X139" s="191"/>
      <c r="Y139" s="191"/>
      <c r="Z139" s="192">
        <v>94.22960886217821</v>
      </c>
      <c r="AA139" s="192"/>
    </row>
    <row r="140" spans="2:27" ht="23.25" customHeight="1" x14ac:dyDescent="0.25">
      <c r="B140" s="5"/>
      <c r="C140" s="5"/>
      <c r="D140" s="5"/>
      <c r="E140" s="5"/>
      <c r="F140" s="189" t="s">
        <v>29</v>
      </c>
      <c r="G140" s="189"/>
      <c r="H140" s="189"/>
      <c r="I140" s="189"/>
      <c r="J140" s="189"/>
      <c r="K140" s="189"/>
      <c r="L140" s="189"/>
      <c r="M140" s="189"/>
      <c r="N140" s="189"/>
      <c r="O140" s="189"/>
      <c r="P140" s="190" t="s">
        <v>623</v>
      </c>
      <c r="Q140" s="190"/>
      <c r="R140" s="190"/>
      <c r="S140" s="4" t="s">
        <v>30</v>
      </c>
      <c r="T140" s="191">
        <v>52165901.030000001</v>
      </c>
      <c r="U140" s="191"/>
      <c r="V140" s="191"/>
      <c r="W140" s="191">
        <v>49155724.5</v>
      </c>
      <c r="X140" s="191"/>
      <c r="Y140" s="191"/>
      <c r="Z140" s="192">
        <v>94.22960886217821</v>
      </c>
      <c r="AA140" s="192"/>
    </row>
    <row r="141" spans="2:27" ht="23.25" customHeight="1" x14ac:dyDescent="0.25">
      <c r="B141" s="5"/>
      <c r="C141" s="5"/>
      <c r="D141" s="5"/>
      <c r="E141" s="5"/>
      <c r="F141" s="6"/>
      <c r="G141" s="189" t="s">
        <v>31</v>
      </c>
      <c r="H141" s="189"/>
      <c r="I141" s="189"/>
      <c r="J141" s="189"/>
      <c r="K141" s="189"/>
      <c r="L141" s="189"/>
      <c r="M141" s="189"/>
      <c r="N141" s="189"/>
      <c r="O141" s="189"/>
      <c r="P141" s="190" t="s">
        <v>623</v>
      </c>
      <c r="Q141" s="190"/>
      <c r="R141" s="190"/>
      <c r="S141" s="4" t="s">
        <v>32</v>
      </c>
      <c r="T141" s="191">
        <v>52165901.030000001</v>
      </c>
      <c r="U141" s="191"/>
      <c r="V141" s="191"/>
      <c r="W141" s="191">
        <v>49155724.5</v>
      </c>
      <c r="X141" s="191"/>
      <c r="Y141" s="191"/>
      <c r="Z141" s="192">
        <v>94.22960886217821</v>
      </c>
      <c r="AA141" s="192"/>
    </row>
    <row r="142" spans="2:27" ht="34.5" customHeight="1" x14ac:dyDescent="0.25">
      <c r="B142" s="5"/>
      <c r="C142" s="5"/>
      <c r="D142" s="5"/>
      <c r="E142" s="189" t="s">
        <v>624</v>
      </c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 t="s">
        <v>625</v>
      </c>
      <c r="Q142" s="190"/>
      <c r="R142" s="190"/>
      <c r="S142" s="4"/>
      <c r="T142" s="191">
        <v>2320000</v>
      </c>
      <c r="U142" s="191"/>
      <c r="V142" s="191"/>
      <c r="W142" s="191">
        <v>2225223.4700000002</v>
      </c>
      <c r="X142" s="191"/>
      <c r="Y142" s="191"/>
      <c r="Z142" s="192">
        <v>95.914804741379328</v>
      </c>
      <c r="AA142" s="192"/>
    </row>
    <row r="143" spans="2:27" ht="23.25" customHeight="1" x14ac:dyDescent="0.25">
      <c r="B143" s="5"/>
      <c r="C143" s="5"/>
      <c r="D143" s="5"/>
      <c r="E143" s="5"/>
      <c r="F143" s="189" t="s">
        <v>149</v>
      </c>
      <c r="G143" s="189"/>
      <c r="H143" s="189"/>
      <c r="I143" s="189"/>
      <c r="J143" s="189"/>
      <c r="K143" s="189"/>
      <c r="L143" s="189"/>
      <c r="M143" s="189"/>
      <c r="N143" s="189"/>
      <c r="O143" s="189"/>
      <c r="P143" s="190" t="s">
        <v>625</v>
      </c>
      <c r="Q143" s="190"/>
      <c r="R143" s="190"/>
      <c r="S143" s="4" t="s">
        <v>150</v>
      </c>
      <c r="T143" s="191">
        <v>2320000</v>
      </c>
      <c r="U143" s="191"/>
      <c r="V143" s="191"/>
      <c r="W143" s="191">
        <v>2225223.4700000002</v>
      </c>
      <c r="X143" s="191"/>
      <c r="Y143" s="191"/>
      <c r="Z143" s="192">
        <v>95.914804741379328</v>
      </c>
      <c r="AA143" s="192"/>
    </row>
    <row r="144" spans="2:27" ht="15" customHeight="1" x14ac:dyDescent="0.25">
      <c r="B144" s="5"/>
      <c r="C144" s="5"/>
      <c r="D144" s="5"/>
      <c r="E144" s="5"/>
      <c r="F144" s="6"/>
      <c r="G144" s="189" t="s">
        <v>151</v>
      </c>
      <c r="H144" s="189"/>
      <c r="I144" s="189"/>
      <c r="J144" s="189"/>
      <c r="K144" s="189"/>
      <c r="L144" s="189"/>
      <c r="M144" s="189"/>
      <c r="N144" s="189"/>
      <c r="O144" s="189"/>
      <c r="P144" s="190" t="s">
        <v>625</v>
      </c>
      <c r="Q144" s="190"/>
      <c r="R144" s="190"/>
      <c r="S144" s="4" t="s">
        <v>152</v>
      </c>
      <c r="T144" s="191">
        <v>2320000</v>
      </c>
      <c r="U144" s="191"/>
      <c r="V144" s="191"/>
      <c r="W144" s="191">
        <v>2225223.4700000002</v>
      </c>
      <c r="X144" s="191"/>
      <c r="Y144" s="191"/>
      <c r="Z144" s="192">
        <v>95.914804741379328</v>
      </c>
      <c r="AA144" s="192"/>
    </row>
    <row r="145" spans="2:27" ht="34.5" customHeight="1" x14ac:dyDescent="0.25">
      <c r="B145" s="5"/>
      <c r="C145" s="5"/>
      <c r="D145" s="5"/>
      <c r="E145" s="189" t="s">
        <v>626</v>
      </c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90" t="s">
        <v>627</v>
      </c>
      <c r="Q145" s="190"/>
      <c r="R145" s="190"/>
      <c r="S145" s="4"/>
      <c r="T145" s="191">
        <v>15698000</v>
      </c>
      <c r="U145" s="191"/>
      <c r="V145" s="191"/>
      <c r="W145" s="191">
        <v>15557080</v>
      </c>
      <c r="X145" s="191"/>
      <c r="Y145" s="191"/>
      <c r="Z145" s="192">
        <v>99.102306026245373</v>
      </c>
      <c r="AA145" s="192"/>
    </row>
    <row r="146" spans="2:27" ht="45.75" customHeight="1" x14ac:dyDescent="0.25">
      <c r="B146" s="5"/>
      <c r="C146" s="5"/>
      <c r="D146" s="5"/>
      <c r="E146" s="5"/>
      <c r="F146" s="189" t="s">
        <v>17</v>
      </c>
      <c r="G146" s="189"/>
      <c r="H146" s="189"/>
      <c r="I146" s="189"/>
      <c r="J146" s="189"/>
      <c r="K146" s="189"/>
      <c r="L146" s="189"/>
      <c r="M146" s="189"/>
      <c r="N146" s="189"/>
      <c r="O146" s="189"/>
      <c r="P146" s="190" t="s">
        <v>627</v>
      </c>
      <c r="Q146" s="190"/>
      <c r="R146" s="190"/>
      <c r="S146" s="4" t="s">
        <v>18</v>
      </c>
      <c r="T146" s="191">
        <v>10157275.529999999</v>
      </c>
      <c r="U146" s="191"/>
      <c r="V146" s="191"/>
      <c r="W146" s="191">
        <v>10157275.529999999</v>
      </c>
      <c r="X146" s="191"/>
      <c r="Y146" s="191"/>
      <c r="Z146" s="192">
        <v>100</v>
      </c>
      <c r="AA146" s="192"/>
    </row>
    <row r="147" spans="2:27" ht="15" customHeight="1" x14ac:dyDescent="0.25">
      <c r="B147" s="5"/>
      <c r="C147" s="5"/>
      <c r="D147" s="5"/>
      <c r="E147" s="5"/>
      <c r="F147" s="6"/>
      <c r="G147" s="189" t="s">
        <v>129</v>
      </c>
      <c r="H147" s="189"/>
      <c r="I147" s="189"/>
      <c r="J147" s="189"/>
      <c r="K147" s="189"/>
      <c r="L147" s="189"/>
      <c r="M147" s="189"/>
      <c r="N147" s="189"/>
      <c r="O147" s="189"/>
      <c r="P147" s="190" t="s">
        <v>627</v>
      </c>
      <c r="Q147" s="190"/>
      <c r="R147" s="190"/>
      <c r="S147" s="4" t="s">
        <v>130</v>
      </c>
      <c r="T147" s="191">
        <v>10157275.529999999</v>
      </c>
      <c r="U147" s="191"/>
      <c r="V147" s="191"/>
      <c r="W147" s="191">
        <v>10157275.529999999</v>
      </c>
      <c r="X147" s="191"/>
      <c r="Y147" s="191"/>
      <c r="Z147" s="192">
        <v>100</v>
      </c>
      <c r="AA147" s="192"/>
    </row>
    <row r="148" spans="2:27" ht="23.25" customHeight="1" x14ac:dyDescent="0.25">
      <c r="B148" s="5"/>
      <c r="C148" s="5"/>
      <c r="D148" s="5"/>
      <c r="E148" s="5"/>
      <c r="F148" s="189" t="s">
        <v>29</v>
      </c>
      <c r="G148" s="189"/>
      <c r="H148" s="189"/>
      <c r="I148" s="189"/>
      <c r="J148" s="189"/>
      <c r="K148" s="189"/>
      <c r="L148" s="189"/>
      <c r="M148" s="189"/>
      <c r="N148" s="189"/>
      <c r="O148" s="189"/>
      <c r="P148" s="190" t="s">
        <v>627</v>
      </c>
      <c r="Q148" s="190"/>
      <c r="R148" s="190"/>
      <c r="S148" s="4" t="s">
        <v>30</v>
      </c>
      <c r="T148" s="191">
        <v>5540724.4699999997</v>
      </c>
      <c r="U148" s="191"/>
      <c r="V148" s="191"/>
      <c r="W148" s="191">
        <v>5399804.4699999997</v>
      </c>
      <c r="X148" s="191"/>
      <c r="Y148" s="191"/>
      <c r="Z148" s="192">
        <v>97.456650285301052</v>
      </c>
      <c r="AA148" s="192"/>
    </row>
    <row r="149" spans="2:27" ht="23.25" customHeight="1" x14ac:dyDescent="0.25">
      <c r="B149" s="5"/>
      <c r="C149" s="5"/>
      <c r="D149" s="5"/>
      <c r="E149" s="5"/>
      <c r="F149" s="6"/>
      <c r="G149" s="189" t="s">
        <v>31</v>
      </c>
      <c r="H149" s="189"/>
      <c r="I149" s="189"/>
      <c r="J149" s="189"/>
      <c r="K149" s="189"/>
      <c r="L149" s="189"/>
      <c r="M149" s="189"/>
      <c r="N149" s="189"/>
      <c r="O149" s="189"/>
      <c r="P149" s="190" t="s">
        <v>627</v>
      </c>
      <c r="Q149" s="190"/>
      <c r="R149" s="190"/>
      <c r="S149" s="4" t="s">
        <v>32</v>
      </c>
      <c r="T149" s="191">
        <v>5540724.4699999997</v>
      </c>
      <c r="U149" s="191"/>
      <c r="V149" s="191"/>
      <c r="W149" s="191">
        <v>5399804.4699999997</v>
      </c>
      <c r="X149" s="191"/>
      <c r="Y149" s="191"/>
      <c r="Z149" s="192">
        <v>97.456650285301052</v>
      </c>
      <c r="AA149" s="192"/>
    </row>
    <row r="150" spans="2:27" ht="45.75" customHeight="1" x14ac:dyDescent="0.25">
      <c r="B150" s="5"/>
      <c r="C150" s="5"/>
      <c r="D150" s="5"/>
      <c r="E150" s="189" t="s">
        <v>628</v>
      </c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90" t="s">
        <v>629</v>
      </c>
      <c r="Q150" s="190"/>
      <c r="R150" s="190"/>
      <c r="S150" s="4"/>
      <c r="T150" s="191">
        <v>44393000</v>
      </c>
      <c r="U150" s="191"/>
      <c r="V150" s="191"/>
      <c r="W150" s="191">
        <v>41135149</v>
      </c>
      <c r="X150" s="191"/>
      <c r="Y150" s="191"/>
      <c r="Z150" s="192">
        <v>92.661340751920349</v>
      </c>
      <c r="AA150" s="192"/>
    </row>
    <row r="151" spans="2:27" ht="23.25" customHeight="1" x14ac:dyDescent="0.25">
      <c r="B151" s="5"/>
      <c r="C151" s="5"/>
      <c r="D151" s="5"/>
      <c r="E151" s="5"/>
      <c r="F151" s="189" t="s">
        <v>29</v>
      </c>
      <c r="G151" s="189"/>
      <c r="H151" s="189"/>
      <c r="I151" s="189"/>
      <c r="J151" s="189"/>
      <c r="K151" s="189"/>
      <c r="L151" s="189"/>
      <c r="M151" s="189"/>
      <c r="N151" s="189"/>
      <c r="O151" s="189"/>
      <c r="P151" s="190" t="s">
        <v>629</v>
      </c>
      <c r="Q151" s="190"/>
      <c r="R151" s="190"/>
      <c r="S151" s="4" t="s">
        <v>30</v>
      </c>
      <c r="T151" s="191">
        <v>44393000</v>
      </c>
      <c r="U151" s="191"/>
      <c r="V151" s="191"/>
      <c r="W151" s="191">
        <v>41135149</v>
      </c>
      <c r="X151" s="191"/>
      <c r="Y151" s="191"/>
      <c r="Z151" s="192">
        <v>92.661340751920349</v>
      </c>
      <c r="AA151" s="192"/>
    </row>
    <row r="152" spans="2:27" ht="23.25" customHeight="1" x14ac:dyDescent="0.25">
      <c r="B152" s="5"/>
      <c r="C152" s="5"/>
      <c r="D152" s="5"/>
      <c r="E152" s="5"/>
      <c r="F152" s="6"/>
      <c r="G152" s="189" t="s">
        <v>31</v>
      </c>
      <c r="H152" s="189"/>
      <c r="I152" s="189"/>
      <c r="J152" s="189"/>
      <c r="K152" s="189"/>
      <c r="L152" s="189"/>
      <c r="M152" s="189"/>
      <c r="N152" s="189"/>
      <c r="O152" s="189"/>
      <c r="P152" s="190" t="s">
        <v>629</v>
      </c>
      <c r="Q152" s="190"/>
      <c r="R152" s="190"/>
      <c r="S152" s="4" t="s">
        <v>32</v>
      </c>
      <c r="T152" s="191">
        <v>44393000</v>
      </c>
      <c r="U152" s="191"/>
      <c r="V152" s="191"/>
      <c r="W152" s="191">
        <v>41135149</v>
      </c>
      <c r="X152" s="191"/>
      <c r="Y152" s="191"/>
      <c r="Z152" s="192">
        <v>92.661340751920349</v>
      </c>
      <c r="AA152" s="192"/>
    </row>
    <row r="153" spans="2:27" ht="45.75" customHeight="1" x14ac:dyDescent="0.25">
      <c r="B153" s="6"/>
      <c r="C153" s="6"/>
      <c r="D153" s="6"/>
      <c r="E153" s="189" t="s">
        <v>630</v>
      </c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90" t="s">
        <v>631</v>
      </c>
      <c r="Q153" s="190"/>
      <c r="R153" s="190"/>
      <c r="S153" s="4"/>
      <c r="T153" s="191">
        <v>1200000</v>
      </c>
      <c r="U153" s="191"/>
      <c r="V153" s="191"/>
      <c r="W153" s="191">
        <v>1200000</v>
      </c>
      <c r="X153" s="191"/>
      <c r="Y153" s="191"/>
      <c r="Z153" s="192">
        <v>100</v>
      </c>
      <c r="AA153" s="192"/>
    </row>
    <row r="154" spans="2:27" ht="23.25" customHeight="1" x14ac:dyDescent="0.25">
      <c r="B154" s="5"/>
      <c r="C154" s="5"/>
      <c r="D154" s="5"/>
      <c r="E154" s="189" t="s">
        <v>602</v>
      </c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90" t="s">
        <v>632</v>
      </c>
      <c r="Q154" s="190"/>
      <c r="R154" s="190"/>
      <c r="S154" s="4"/>
      <c r="T154" s="191">
        <v>1200000</v>
      </c>
      <c r="U154" s="191"/>
      <c r="V154" s="191"/>
      <c r="W154" s="191">
        <v>1200000</v>
      </c>
      <c r="X154" s="191"/>
      <c r="Y154" s="191"/>
      <c r="Z154" s="192">
        <v>100</v>
      </c>
      <c r="AA154" s="192"/>
    </row>
    <row r="155" spans="2:27" ht="23.25" customHeight="1" x14ac:dyDescent="0.25">
      <c r="B155" s="5"/>
      <c r="C155" s="5"/>
      <c r="D155" s="5"/>
      <c r="E155" s="5"/>
      <c r="F155" s="189" t="s">
        <v>149</v>
      </c>
      <c r="G155" s="189"/>
      <c r="H155" s="189"/>
      <c r="I155" s="189"/>
      <c r="J155" s="189"/>
      <c r="K155" s="189"/>
      <c r="L155" s="189"/>
      <c r="M155" s="189"/>
      <c r="N155" s="189"/>
      <c r="O155" s="189"/>
      <c r="P155" s="190" t="s">
        <v>632</v>
      </c>
      <c r="Q155" s="190"/>
      <c r="R155" s="190"/>
      <c r="S155" s="4" t="s">
        <v>150</v>
      </c>
      <c r="T155" s="191">
        <v>1200000</v>
      </c>
      <c r="U155" s="191"/>
      <c r="V155" s="191"/>
      <c r="W155" s="191">
        <v>1200000</v>
      </c>
      <c r="X155" s="191"/>
      <c r="Y155" s="191"/>
      <c r="Z155" s="192">
        <v>100</v>
      </c>
      <c r="AA155" s="192"/>
    </row>
    <row r="156" spans="2:27" ht="15" customHeight="1" x14ac:dyDescent="0.25">
      <c r="B156" s="5"/>
      <c r="C156" s="5"/>
      <c r="D156" s="5"/>
      <c r="E156" s="5"/>
      <c r="F156" s="6"/>
      <c r="G156" s="189" t="s">
        <v>151</v>
      </c>
      <c r="H156" s="189"/>
      <c r="I156" s="189"/>
      <c r="J156" s="189"/>
      <c r="K156" s="189"/>
      <c r="L156" s="189"/>
      <c r="M156" s="189"/>
      <c r="N156" s="189"/>
      <c r="O156" s="189"/>
      <c r="P156" s="190" t="s">
        <v>632</v>
      </c>
      <c r="Q156" s="190"/>
      <c r="R156" s="190"/>
      <c r="S156" s="4" t="s">
        <v>152</v>
      </c>
      <c r="T156" s="191">
        <v>1200000</v>
      </c>
      <c r="U156" s="191"/>
      <c r="V156" s="191"/>
      <c r="W156" s="191">
        <v>1200000</v>
      </c>
      <c r="X156" s="191"/>
      <c r="Y156" s="191"/>
      <c r="Z156" s="192">
        <v>100</v>
      </c>
      <c r="AA156" s="192"/>
    </row>
    <row r="157" spans="2:27" ht="15" customHeight="1" x14ac:dyDescent="0.25">
      <c r="B157" s="6"/>
      <c r="C157" s="6"/>
      <c r="D157" s="6"/>
      <c r="E157" s="189" t="s">
        <v>633</v>
      </c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90" t="s">
        <v>634</v>
      </c>
      <c r="Q157" s="190"/>
      <c r="R157" s="190"/>
      <c r="S157" s="4"/>
      <c r="T157" s="191">
        <v>101793169.15000001</v>
      </c>
      <c r="U157" s="191"/>
      <c r="V157" s="191"/>
      <c r="W157" s="191">
        <v>86863978.939999998</v>
      </c>
      <c r="X157" s="191"/>
      <c r="Y157" s="191"/>
      <c r="Z157" s="192">
        <v>85.333799571559936</v>
      </c>
      <c r="AA157" s="192"/>
    </row>
    <row r="158" spans="2:27" ht="45.75" customHeight="1" x14ac:dyDescent="0.25">
      <c r="B158" s="5"/>
      <c r="C158" s="5"/>
      <c r="D158" s="5"/>
      <c r="E158" s="189" t="s">
        <v>635</v>
      </c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90" t="s">
        <v>636</v>
      </c>
      <c r="Q158" s="190"/>
      <c r="R158" s="190"/>
      <c r="S158" s="4"/>
      <c r="T158" s="191">
        <v>6124169.1500000004</v>
      </c>
      <c r="U158" s="191"/>
      <c r="V158" s="191"/>
      <c r="W158" s="191">
        <v>6118089.8300000001</v>
      </c>
      <c r="X158" s="191"/>
      <c r="Y158" s="191"/>
      <c r="Z158" s="192">
        <v>99.90073233036027</v>
      </c>
      <c r="AA158" s="192"/>
    </row>
    <row r="159" spans="2:27" ht="23.25" customHeight="1" x14ac:dyDescent="0.25">
      <c r="B159" s="5"/>
      <c r="C159" s="5"/>
      <c r="D159" s="5"/>
      <c r="E159" s="5"/>
      <c r="F159" s="189" t="s">
        <v>29</v>
      </c>
      <c r="G159" s="189"/>
      <c r="H159" s="189"/>
      <c r="I159" s="189"/>
      <c r="J159" s="189"/>
      <c r="K159" s="189"/>
      <c r="L159" s="189"/>
      <c r="M159" s="189"/>
      <c r="N159" s="189"/>
      <c r="O159" s="189"/>
      <c r="P159" s="190" t="s">
        <v>636</v>
      </c>
      <c r="Q159" s="190"/>
      <c r="R159" s="190"/>
      <c r="S159" s="4" t="s">
        <v>30</v>
      </c>
      <c r="T159" s="191">
        <v>6124169.1500000004</v>
      </c>
      <c r="U159" s="191"/>
      <c r="V159" s="191"/>
      <c r="W159" s="191">
        <v>6118089.8300000001</v>
      </c>
      <c r="X159" s="191"/>
      <c r="Y159" s="191"/>
      <c r="Z159" s="192">
        <v>99.90073233036027</v>
      </c>
      <c r="AA159" s="192"/>
    </row>
    <row r="160" spans="2:27" ht="23.25" customHeight="1" x14ac:dyDescent="0.25">
      <c r="B160" s="5"/>
      <c r="C160" s="5"/>
      <c r="D160" s="5"/>
      <c r="E160" s="5"/>
      <c r="F160" s="6"/>
      <c r="G160" s="189" t="s">
        <v>31</v>
      </c>
      <c r="H160" s="189"/>
      <c r="I160" s="189"/>
      <c r="J160" s="189"/>
      <c r="K160" s="189"/>
      <c r="L160" s="189"/>
      <c r="M160" s="189"/>
      <c r="N160" s="189"/>
      <c r="O160" s="189"/>
      <c r="P160" s="190" t="s">
        <v>636</v>
      </c>
      <c r="Q160" s="190"/>
      <c r="R160" s="190"/>
      <c r="S160" s="4" t="s">
        <v>32</v>
      </c>
      <c r="T160" s="191">
        <v>6124169.1500000004</v>
      </c>
      <c r="U160" s="191"/>
      <c r="V160" s="191"/>
      <c r="W160" s="191">
        <v>6118089.8300000001</v>
      </c>
      <c r="X160" s="191"/>
      <c r="Y160" s="191"/>
      <c r="Z160" s="192">
        <v>99.90073233036027</v>
      </c>
      <c r="AA160" s="192"/>
    </row>
    <row r="161" spans="2:27" ht="23.25" customHeight="1" x14ac:dyDescent="0.25">
      <c r="B161" s="5"/>
      <c r="C161" s="5"/>
      <c r="D161" s="5"/>
      <c r="E161" s="189" t="s">
        <v>637</v>
      </c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90" t="s">
        <v>638</v>
      </c>
      <c r="Q161" s="190"/>
      <c r="R161" s="190"/>
      <c r="S161" s="4"/>
      <c r="T161" s="191">
        <v>91669000</v>
      </c>
      <c r="U161" s="191"/>
      <c r="V161" s="191"/>
      <c r="W161" s="191">
        <v>76970122.530000001</v>
      </c>
      <c r="X161" s="191"/>
      <c r="Y161" s="191"/>
      <c r="Z161" s="192">
        <v>83.965269098604765</v>
      </c>
      <c r="AA161" s="192"/>
    </row>
    <row r="162" spans="2:27" ht="23.25" customHeight="1" x14ac:dyDescent="0.25">
      <c r="B162" s="5"/>
      <c r="C162" s="5"/>
      <c r="D162" s="5"/>
      <c r="E162" s="5"/>
      <c r="F162" s="189" t="s">
        <v>149</v>
      </c>
      <c r="G162" s="189"/>
      <c r="H162" s="189"/>
      <c r="I162" s="189"/>
      <c r="J162" s="189"/>
      <c r="K162" s="189"/>
      <c r="L162" s="189"/>
      <c r="M162" s="189"/>
      <c r="N162" s="189"/>
      <c r="O162" s="189"/>
      <c r="P162" s="190" t="s">
        <v>638</v>
      </c>
      <c r="Q162" s="190"/>
      <c r="R162" s="190"/>
      <c r="S162" s="4" t="s">
        <v>150</v>
      </c>
      <c r="T162" s="191">
        <v>91669000</v>
      </c>
      <c r="U162" s="191"/>
      <c r="V162" s="191"/>
      <c r="W162" s="191">
        <v>76970122.530000001</v>
      </c>
      <c r="X162" s="191"/>
      <c r="Y162" s="191"/>
      <c r="Z162" s="192">
        <v>83.965269098604765</v>
      </c>
      <c r="AA162" s="192"/>
    </row>
    <row r="163" spans="2:27" ht="15" customHeight="1" x14ac:dyDescent="0.25">
      <c r="B163" s="5"/>
      <c r="C163" s="5"/>
      <c r="D163" s="5"/>
      <c r="E163" s="5"/>
      <c r="F163" s="6"/>
      <c r="G163" s="189" t="s">
        <v>151</v>
      </c>
      <c r="H163" s="189"/>
      <c r="I163" s="189"/>
      <c r="J163" s="189"/>
      <c r="K163" s="189"/>
      <c r="L163" s="189"/>
      <c r="M163" s="189"/>
      <c r="N163" s="189"/>
      <c r="O163" s="189"/>
      <c r="P163" s="190" t="s">
        <v>638</v>
      </c>
      <c r="Q163" s="190"/>
      <c r="R163" s="190"/>
      <c r="S163" s="4" t="s">
        <v>152</v>
      </c>
      <c r="T163" s="191">
        <v>91669000</v>
      </c>
      <c r="U163" s="191"/>
      <c r="V163" s="191"/>
      <c r="W163" s="191">
        <v>76970122.530000001</v>
      </c>
      <c r="X163" s="191"/>
      <c r="Y163" s="191"/>
      <c r="Z163" s="192">
        <v>83.965269098604765</v>
      </c>
      <c r="AA163" s="192"/>
    </row>
    <row r="164" spans="2:27" ht="23.25" customHeight="1" x14ac:dyDescent="0.25">
      <c r="B164" s="5"/>
      <c r="C164" s="5"/>
      <c r="D164" s="5"/>
      <c r="E164" s="189" t="s">
        <v>639</v>
      </c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90" t="s">
        <v>640</v>
      </c>
      <c r="Q164" s="190"/>
      <c r="R164" s="190"/>
      <c r="S164" s="4"/>
      <c r="T164" s="191">
        <v>4000000</v>
      </c>
      <c r="U164" s="191"/>
      <c r="V164" s="191"/>
      <c r="W164" s="191">
        <v>3775766.58</v>
      </c>
      <c r="X164" s="191"/>
      <c r="Y164" s="191"/>
      <c r="Z164" s="192">
        <v>94.394164500000002</v>
      </c>
      <c r="AA164" s="192"/>
    </row>
    <row r="165" spans="2:27" ht="23.25" customHeight="1" x14ac:dyDescent="0.25">
      <c r="B165" s="5"/>
      <c r="C165" s="5"/>
      <c r="D165" s="5"/>
      <c r="E165" s="5"/>
      <c r="F165" s="189" t="s">
        <v>29</v>
      </c>
      <c r="G165" s="189"/>
      <c r="H165" s="189"/>
      <c r="I165" s="189"/>
      <c r="J165" s="189"/>
      <c r="K165" s="189"/>
      <c r="L165" s="189"/>
      <c r="M165" s="189"/>
      <c r="N165" s="189"/>
      <c r="O165" s="189"/>
      <c r="P165" s="190" t="s">
        <v>640</v>
      </c>
      <c r="Q165" s="190"/>
      <c r="R165" s="190"/>
      <c r="S165" s="4" t="s">
        <v>30</v>
      </c>
      <c r="T165" s="191">
        <v>4000000</v>
      </c>
      <c r="U165" s="191"/>
      <c r="V165" s="191"/>
      <c r="W165" s="191">
        <v>3775766.58</v>
      </c>
      <c r="X165" s="191"/>
      <c r="Y165" s="191"/>
      <c r="Z165" s="192">
        <v>94.394164500000002</v>
      </c>
      <c r="AA165" s="192"/>
    </row>
    <row r="166" spans="2:27" ht="23.25" customHeight="1" x14ac:dyDescent="0.25">
      <c r="B166" s="5"/>
      <c r="C166" s="5"/>
      <c r="D166" s="5"/>
      <c r="E166" s="5"/>
      <c r="F166" s="6"/>
      <c r="G166" s="189" t="s">
        <v>31</v>
      </c>
      <c r="H166" s="189"/>
      <c r="I166" s="189"/>
      <c r="J166" s="189"/>
      <c r="K166" s="189"/>
      <c r="L166" s="189"/>
      <c r="M166" s="189"/>
      <c r="N166" s="189"/>
      <c r="O166" s="189"/>
      <c r="P166" s="190" t="s">
        <v>640</v>
      </c>
      <c r="Q166" s="190"/>
      <c r="R166" s="190"/>
      <c r="S166" s="4" t="s">
        <v>32</v>
      </c>
      <c r="T166" s="191">
        <v>4000000</v>
      </c>
      <c r="U166" s="191"/>
      <c r="V166" s="191"/>
      <c r="W166" s="191">
        <v>3775766.58</v>
      </c>
      <c r="X166" s="191"/>
      <c r="Y166" s="191"/>
      <c r="Z166" s="192">
        <v>94.394164500000002</v>
      </c>
      <c r="AA166" s="192"/>
    </row>
    <row r="167" spans="2:27" ht="23.25" customHeight="1" x14ac:dyDescent="0.25">
      <c r="B167" s="6"/>
      <c r="C167" s="189" t="s">
        <v>669</v>
      </c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90" t="s">
        <v>670</v>
      </c>
      <c r="Q167" s="190"/>
      <c r="R167" s="190"/>
      <c r="S167" s="4"/>
      <c r="T167" s="191">
        <v>138622836.65000001</v>
      </c>
      <c r="U167" s="191"/>
      <c r="V167" s="191"/>
      <c r="W167" s="191">
        <v>136068874.50999999</v>
      </c>
      <c r="X167" s="191"/>
      <c r="Y167" s="191"/>
      <c r="Z167" s="192">
        <v>98.157618036306417</v>
      </c>
      <c r="AA167" s="192"/>
    </row>
    <row r="168" spans="2:27" ht="23.25" customHeight="1" x14ac:dyDescent="0.25">
      <c r="B168" s="6"/>
      <c r="C168" s="6"/>
      <c r="D168" s="6"/>
      <c r="E168" s="189" t="s">
        <v>671</v>
      </c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90" t="s">
        <v>672</v>
      </c>
      <c r="Q168" s="190"/>
      <c r="R168" s="190"/>
      <c r="S168" s="4"/>
      <c r="T168" s="191">
        <v>136069735.36000001</v>
      </c>
      <c r="U168" s="191"/>
      <c r="V168" s="191"/>
      <c r="W168" s="191">
        <v>136068874.50999999</v>
      </c>
      <c r="X168" s="191"/>
      <c r="Y168" s="191"/>
      <c r="Z168" s="192">
        <v>99.999367346458229</v>
      </c>
      <c r="AA168" s="192"/>
    </row>
    <row r="169" spans="2:27" ht="23.25" customHeight="1" x14ac:dyDescent="0.25">
      <c r="B169" s="5"/>
      <c r="C169" s="5"/>
      <c r="D169" s="5"/>
      <c r="E169" s="189" t="s">
        <v>673</v>
      </c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90" t="s">
        <v>674</v>
      </c>
      <c r="Q169" s="190"/>
      <c r="R169" s="190"/>
      <c r="S169" s="4"/>
      <c r="T169" s="191">
        <v>136069735.36000001</v>
      </c>
      <c r="U169" s="191"/>
      <c r="V169" s="191"/>
      <c r="W169" s="191">
        <v>136068874.50999999</v>
      </c>
      <c r="X169" s="191"/>
      <c r="Y169" s="191"/>
      <c r="Z169" s="192">
        <v>99.999367346458229</v>
      </c>
      <c r="AA169" s="192"/>
    </row>
    <row r="170" spans="2:27" ht="23.25" customHeight="1" x14ac:dyDescent="0.25">
      <c r="B170" s="5"/>
      <c r="C170" s="5"/>
      <c r="D170" s="5"/>
      <c r="E170" s="5"/>
      <c r="F170" s="189" t="s">
        <v>149</v>
      </c>
      <c r="G170" s="189"/>
      <c r="H170" s="189"/>
      <c r="I170" s="189"/>
      <c r="J170" s="189"/>
      <c r="K170" s="189"/>
      <c r="L170" s="189"/>
      <c r="M170" s="189"/>
      <c r="N170" s="189"/>
      <c r="O170" s="189"/>
      <c r="P170" s="190" t="s">
        <v>674</v>
      </c>
      <c r="Q170" s="190"/>
      <c r="R170" s="190"/>
      <c r="S170" s="4" t="s">
        <v>150</v>
      </c>
      <c r="T170" s="191">
        <v>136069735.36000001</v>
      </c>
      <c r="U170" s="191"/>
      <c r="V170" s="191"/>
      <c r="W170" s="191">
        <v>136068874.50999999</v>
      </c>
      <c r="X170" s="191"/>
      <c r="Y170" s="191"/>
      <c r="Z170" s="192">
        <v>99.999367346458229</v>
      </c>
      <c r="AA170" s="192"/>
    </row>
    <row r="171" spans="2:27" ht="15" customHeight="1" x14ac:dyDescent="0.25">
      <c r="B171" s="5"/>
      <c r="C171" s="5"/>
      <c r="D171" s="5"/>
      <c r="E171" s="5"/>
      <c r="F171" s="6"/>
      <c r="G171" s="189" t="s">
        <v>151</v>
      </c>
      <c r="H171" s="189"/>
      <c r="I171" s="189"/>
      <c r="J171" s="189"/>
      <c r="K171" s="189"/>
      <c r="L171" s="189"/>
      <c r="M171" s="189"/>
      <c r="N171" s="189"/>
      <c r="O171" s="189"/>
      <c r="P171" s="190" t="s">
        <v>674</v>
      </c>
      <c r="Q171" s="190"/>
      <c r="R171" s="190"/>
      <c r="S171" s="4" t="s">
        <v>152</v>
      </c>
      <c r="T171" s="191">
        <v>136069735.36000001</v>
      </c>
      <c r="U171" s="191"/>
      <c r="V171" s="191"/>
      <c r="W171" s="191">
        <v>136068874.50999999</v>
      </c>
      <c r="X171" s="191"/>
      <c r="Y171" s="191"/>
      <c r="Z171" s="192">
        <v>99.999367346458229</v>
      </c>
      <c r="AA171" s="192"/>
    </row>
    <row r="172" spans="2:27" ht="34.5" customHeight="1" x14ac:dyDescent="0.25">
      <c r="B172" s="6"/>
      <c r="C172" s="6"/>
      <c r="D172" s="6"/>
      <c r="E172" s="189" t="s">
        <v>675</v>
      </c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90" t="s">
        <v>676</v>
      </c>
      <c r="Q172" s="190"/>
      <c r="R172" s="190"/>
      <c r="S172" s="4"/>
      <c r="T172" s="191">
        <v>2553101.29</v>
      </c>
      <c r="U172" s="191"/>
      <c r="V172" s="191"/>
      <c r="W172" s="191">
        <v>0</v>
      </c>
      <c r="X172" s="191"/>
      <c r="Y172" s="191"/>
      <c r="Z172" s="192">
        <v>0</v>
      </c>
      <c r="AA172" s="192"/>
    </row>
    <row r="173" spans="2:27" ht="34.5" customHeight="1" x14ac:dyDescent="0.25">
      <c r="B173" s="5"/>
      <c r="C173" s="5"/>
      <c r="D173" s="5"/>
      <c r="E173" s="189" t="s">
        <v>677</v>
      </c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90" t="s">
        <v>678</v>
      </c>
      <c r="Q173" s="190"/>
      <c r="R173" s="190"/>
      <c r="S173" s="4"/>
      <c r="T173" s="191">
        <v>2553101.29</v>
      </c>
      <c r="U173" s="191"/>
      <c r="V173" s="191"/>
      <c r="W173" s="191">
        <v>0</v>
      </c>
      <c r="X173" s="191"/>
      <c r="Y173" s="191"/>
      <c r="Z173" s="192">
        <v>0</v>
      </c>
      <c r="AA173" s="192"/>
    </row>
    <row r="174" spans="2:27" ht="23.25" customHeight="1" x14ac:dyDescent="0.25">
      <c r="B174" s="5"/>
      <c r="C174" s="5"/>
      <c r="D174" s="5"/>
      <c r="E174" s="5"/>
      <c r="F174" s="189" t="s">
        <v>149</v>
      </c>
      <c r="G174" s="189"/>
      <c r="H174" s="189"/>
      <c r="I174" s="189"/>
      <c r="J174" s="189"/>
      <c r="K174" s="189"/>
      <c r="L174" s="189"/>
      <c r="M174" s="189"/>
      <c r="N174" s="189"/>
      <c r="O174" s="189"/>
      <c r="P174" s="190" t="s">
        <v>678</v>
      </c>
      <c r="Q174" s="190"/>
      <c r="R174" s="190"/>
      <c r="S174" s="4" t="s">
        <v>150</v>
      </c>
      <c r="T174" s="191">
        <v>2553101.29</v>
      </c>
      <c r="U174" s="191"/>
      <c r="V174" s="191"/>
      <c r="W174" s="191">
        <v>0</v>
      </c>
      <c r="X174" s="191"/>
      <c r="Y174" s="191"/>
      <c r="Z174" s="192">
        <v>0</v>
      </c>
      <c r="AA174" s="192"/>
    </row>
    <row r="175" spans="2:27" ht="15" customHeight="1" x14ac:dyDescent="0.25">
      <c r="B175" s="5"/>
      <c r="C175" s="5"/>
      <c r="D175" s="5"/>
      <c r="E175" s="5"/>
      <c r="F175" s="6"/>
      <c r="G175" s="189" t="s">
        <v>151</v>
      </c>
      <c r="H175" s="189"/>
      <c r="I175" s="189"/>
      <c r="J175" s="189"/>
      <c r="K175" s="189"/>
      <c r="L175" s="189"/>
      <c r="M175" s="189"/>
      <c r="N175" s="189"/>
      <c r="O175" s="189"/>
      <c r="P175" s="190" t="s">
        <v>678</v>
      </c>
      <c r="Q175" s="190"/>
      <c r="R175" s="190"/>
      <c r="S175" s="4" t="s">
        <v>152</v>
      </c>
      <c r="T175" s="191">
        <v>2553101.29</v>
      </c>
      <c r="U175" s="191"/>
      <c r="V175" s="191"/>
      <c r="W175" s="191">
        <v>0</v>
      </c>
      <c r="X175" s="191"/>
      <c r="Y175" s="191"/>
      <c r="Z175" s="192">
        <v>0</v>
      </c>
      <c r="AA175" s="192"/>
    </row>
    <row r="176" spans="2:27" ht="15" customHeight="1" x14ac:dyDescent="0.25">
      <c r="B176" s="6"/>
      <c r="C176" s="189" t="s">
        <v>641</v>
      </c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90" t="s">
        <v>642</v>
      </c>
      <c r="Q176" s="190"/>
      <c r="R176" s="190"/>
      <c r="S176" s="4"/>
      <c r="T176" s="191">
        <v>12518870.77</v>
      </c>
      <c r="U176" s="191"/>
      <c r="V176" s="191"/>
      <c r="W176" s="191">
        <v>12275341.300000001</v>
      </c>
      <c r="X176" s="191"/>
      <c r="Y176" s="191"/>
      <c r="Z176" s="192">
        <v>98.054700983226155</v>
      </c>
      <c r="AA176" s="192"/>
    </row>
    <row r="177" spans="2:27" ht="23.25" customHeight="1" x14ac:dyDescent="0.25">
      <c r="B177" s="6"/>
      <c r="C177" s="6"/>
      <c r="D177" s="6"/>
      <c r="E177" s="189" t="s">
        <v>13</v>
      </c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90" t="s">
        <v>643</v>
      </c>
      <c r="Q177" s="190"/>
      <c r="R177" s="190"/>
      <c r="S177" s="4"/>
      <c r="T177" s="191">
        <v>12518870.77</v>
      </c>
      <c r="U177" s="191"/>
      <c r="V177" s="191"/>
      <c r="W177" s="191">
        <v>12275341.300000001</v>
      </c>
      <c r="X177" s="191"/>
      <c r="Y177" s="191"/>
      <c r="Z177" s="192">
        <v>98.054700983226155</v>
      </c>
      <c r="AA177" s="192"/>
    </row>
    <row r="178" spans="2:27" ht="15" customHeight="1" x14ac:dyDescent="0.25">
      <c r="B178" s="5"/>
      <c r="C178" s="5"/>
      <c r="D178" s="5"/>
      <c r="E178" s="189" t="s">
        <v>644</v>
      </c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90" t="s">
        <v>645</v>
      </c>
      <c r="Q178" s="190"/>
      <c r="R178" s="190"/>
      <c r="S178" s="4"/>
      <c r="T178" s="191">
        <v>1301870.77</v>
      </c>
      <c r="U178" s="191"/>
      <c r="V178" s="191"/>
      <c r="W178" s="191">
        <v>1058341.3</v>
      </c>
      <c r="X178" s="191"/>
      <c r="Y178" s="191"/>
      <c r="Z178" s="192">
        <v>81.293882955832856</v>
      </c>
      <c r="AA178" s="192"/>
    </row>
    <row r="179" spans="2:27" ht="45.75" customHeight="1" x14ac:dyDescent="0.25">
      <c r="B179" s="5"/>
      <c r="C179" s="5"/>
      <c r="D179" s="5"/>
      <c r="E179" s="5"/>
      <c r="F179" s="189" t="s">
        <v>17</v>
      </c>
      <c r="G179" s="189"/>
      <c r="H179" s="189"/>
      <c r="I179" s="189"/>
      <c r="J179" s="189"/>
      <c r="K179" s="189"/>
      <c r="L179" s="189"/>
      <c r="M179" s="189"/>
      <c r="N179" s="189"/>
      <c r="O179" s="189"/>
      <c r="P179" s="190" t="s">
        <v>645</v>
      </c>
      <c r="Q179" s="190"/>
      <c r="R179" s="190"/>
      <c r="S179" s="4" t="s">
        <v>18</v>
      </c>
      <c r="T179" s="191">
        <v>173529.47</v>
      </c>
      <c r="U179" s="191"/>
      <c r="V179" s="191"/>
      <c r="W179" s="191">
        <v>0</v>
      </c>
      <c r="X179" s="191"/>
      <c r="Y179" s="191"/>
      <c r="Z179" s="192">
        <v>0</v>
      </c>
      <c r="AA179" s="192"/>
    </row>
    <row r="180" spans="2:27" ht="15" customHeight="1" x14ac:dyDescent="0.25">
      <c r="B180" s="5"/>
      <c r="C180" s="5"/>
      <c r="D180" s="5"/>
      <c r="E180" s="5"/>
      <c r="F180" s="6"/>
      <c r="G180" s="189" t="s">
        <v>129</v>
      </c>
      <c r="H180" s="189"/>
      <c r="I180" s="189"/>
      <c r="J180" s="189"/>
      <c r="K180" s="189"/>
      <c r="L180" s="189"/>
      <c r="M180" s="189"/>
      <c r="N180" s="189"/>
      <c r="O180" s="189"/>
      <c r="P180" s="190" t="s">
        <v>645</v>
      </c>
      <c r="Q180" s="190"/>
      <c r="R180" s="190"/>
      <c r="S180" s="4" t="s">
        <v>130</v>
      </c>
      <c r="T180" s="191">
        <v>173529.47</v>
      </c>
      <c r="U180" s="191"/>
      <c r="V180" s="191"/>
      <c r="W180" s="191">
        <v>0</v>
      </c>
      <c r="X180" s="191"/>
      <c r="Y180" s="191"/>
      <c r="Z180" s="192">
        <v>0</v>
      </c>
      <c r="AA180" s="192"/>
    </row>
    <row r="181" spans="2:27" ht="15" customHeight="1" x14ac:dyDescent="0.25">
      <c r="B181" s="5"/>
      <c r="C181" s="5"/>
      <c r="D181" s="5"/>
      <c r="E181" s="5"/>
      <c r="F181" s="189" t="s">
        <v>91</v>
      </c>
      <c r="G181" s="189"/>
      <c r="H181" s="189"/>
      <c r="I181" s="189"/>
      <c r="J181" s="189"/>
      <c r="K181" s="189"/>
      <c r="L181" s="189"/>
      <c r="M181" s="189"/>
      <c r="N181" s="189"/>
      <c r="O181" s="189"/>
      <c r="P181" s="190" t="s">
        <v>645</v>
      </c>
      <c r="Q181" s="190"/>
      <c r="R181" s="190"/>
      <c r="S181" s="4" t="s">
        <v>92</v>
      </c>
      <c r="T181" s="191">
        <v>160000</v>
      </c>
      <c r="U181" s="191"/>
      <c r="V181" s="191"/>
      <c r="W181" s="191">
        <v>90000</v>
      </c>
      <c r="X181" s="191"/>
      <c r="Y181" s="191"/>
      <c r="Z181" s="192">
        <v>56.25</v>
      </c>
      <c r="AA181" s="192"/>
    </row>
    <row r="182" spans="2:27" ht="15" customHeight="1" x14ac:dyDescent="0.25">
      <c r="B182" s="5"/>
      <c r="C182" s="5"/>
      <c r="D182" s="5"/>
      <c r="E182" s="5"/>
      <c r="F182" s="6"/>
      <c r="G182" s="189" t="s">
        <v>646</v>
      </c>
      <c r="H182" s="189"/>
      <c r="I182" s="189"/>
      <c r="J182" s="189"/>
      <c r="K182" s="189"/>
      <c r="L182" s="189"/>
      <c r="M182" s="189"/>
      <c r="N182" s="189"/>
      <c r="O182" s="189"/>
      <c r="P182" s="190" t="s">
        <v>645</v>
      </c>
      <c r="Q182" s="190"/>
      <c r="R182" s="190"/>
      <c r="S182" s="4" t="s">
        <v>647</v>
      </c>
      <c r="T182" s="191">
        <v>160000</v>
      </c>
      <c r="U182" s="191"/>
      <c r="V182" s="191"/>
      <c r="W182" s="191">
        <v>90000</v>
      </c>
      <c r="X182" s="191"/>
      <c r="Y182" s="191"/>
      <c r="Z182" s="192">
        <v>56.25</v>
      </c>
      <c r="AA182" s="192"/>
    </row>
    <row r="183" spans="2:27" ht="23.25" customHeight="1" x14ac:dyDescent="0.25">
      <c r="B183" s="5"/>
      <c r="C183" s="5"/>
      <c r="D183" s="5"/>
      <c r="E183" s="5"/>
      <c r="F183" s="189" t="s">
        <v>149</v>
      </c>
      <c r="G183" s="189"/>
      <c r="H183" s="189"/>
      <c r="I183" s="189"/>
      <c r="J183" s="189"/>
      <c r="K183" s="189"/>
      <c r="L183" s="189"/>
      <c r="M183" s="189"/>
      <c r="N183" s="189"/>
      <c r="O183" s="189"/>
      <c r="P183" s="190" t="s">
        <v>645</v>
      </c>
      <c r="Q183" s="190"/>
      <c r="R183" s="190"/>
      <c r="S183" s="4" t="s">
        <v>150</v>
      </c>
      <c r="T183" s="191">
        <v>968341.3</v>
      </c>
      <c r="U183" s="191"/>
      <c r="V183" s="191"/>
      <c r="W183" s="191">
        <v>968341.3</v>
      </c>
      <c r="X183" s="191"/>
      <c r="Y183" s="191"/>
      <c r="Z183" s="192">
        <v>100</v>
      </c>
      <c r="AA183" s="192"/>
    </row>
    <row r="184" spans="2:27" ht="15" customHeight="1" x14ac:dyDescent="0.25">
      <c r="B184" s="5"/>
      <c r="C184" s="5"/>
      <c r="D184" s="5"/>
      <c r="E184" s="5"/>
      <c r="F184" s="6"/>
      <c r="G184" s="189" t="s">
        <v>151</v>
      </c>
      <c r="H184" s="189"/>
      <c r="I184" s="189"/>
      <c r="J184" s="189"/>
      <c r="K184" s="189"/>
      <c r="L184" s="189"/>
      <c r="M184" s="189"/>
      <c r="N184" s="189"/>
      <c r="O184" s="189"/>
      <c r="P184" s="190" t="s">
        <v>645</v>
      </c>
      <c r="Q184" s="190"/>
      <c r="R184" s="190"/>
      <c r="S184" s="4" t="s">
        <v>152</v>
      </c>
      <c r="T184" s="191">
        <v>968341.3</v>
      </c>
      <c r="U184" s="191"/>
      <c r="V184" s="191"/>
      <c r="W184" s="191">
        <v>968341.3</v>
      </c>
      <c r="X184" s="191"/>
      <c r="Y184" s="191"/>
      <c r="Z184" s="192">
        <v>100</v>
      </c>
      <c r="AA184" s="192"/>
    </row>
    <row r="185" spans="2:27" ht="15" customHeight="1" x14ac:dyDescent="0.25">
      <c r="B185" s="5"/>
      <c r="C185" s="5"/>
      <c r="D185" s="5"/>
      <c r="E185" s="189" t="s">
        <v>709</v>
      </c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90" t="s">
        <v>710</v>
      </c>
      <c r="Q185" s="190"/>
      <c r="R185" s="190"/>
      <c r="S185" s="4"/>
      <c r="T185" s="191">
        <v>11217000</v>
      </c>
      <c r="U185" s="191"/>
      <c r="V185" s="191"/>
      <c r="W185" s="191">
        <v>11217000</v>
      </c>
      <c r="X185" s="191"/>
      <c r="Y185" s="191"/>
      <c r="Z185" s="192">
        <v>100</v>
      </c>
      <c r="AA185" s="192"/>
    </row>
    <row r="186" spans="2:27" ht="23.25" customHeight="1" x14ac:dyDescent="0.25">
      <c r="B186" s="5"/>
      <c r="C186" s="5"/>
      <c r="D186" s="5"/>
      <c r="E186" s="5"/>
      <c r="F186" s="189" t="s">
        <v>149</v>
      </c>
      <c r="G186" s="189"/>
      <c r="H186" s="189"/>
      <c r="I186" s="189"/>
      <c r="J186" s="189"/>
      <c r="K186" s="189"/>
      <c r="L186" s="189"/>
      <c r="M186" s="189"/>
      <c r="N186" s="189"/>
      <c r="O186" s="189"/>
      <c r="P186" s="190" t="s">
        <v>710</v>
      </c>
      <c r="Q186" s="190"/>
      <c r="R186" s="190"/>
      <c r="S186" s="4" t="s">
        <v>150</v>
      </c>
      <c r="T186" s="191">
        <v>11217000</v>
      </c>
      <c r="U186" s="191"/>
      <c r="V186" s="191"/>
      <c r="W186" s="191">
        <v>11217000</v>
      </c>
      <c r="X186" s="191"/>
      <c r="Y186" s="191"/>
      <c r="Z186" s="192">
        <v>100</v>
      </c>
      <c r="AA186" s="192"/>
    </row>
    <row r="187" spans="2:27" ht="15" customHeight="1" x14ac:dyDescent="0.25">
      <c r="B187" s="5"/>
      <c r="C187" s="5"/>
      <c r="D187" s="5"/>
      <c r="E187" s="5"/>
      <c r="F187" s="6"/>
      <c r="G187" s="189" t="s">
        <v>151</v>
      </c>
      <c r="H187" s="189"/>
      <c r="I187" s="189"/>
      <c r="J187" s="189"/>
      <c r="K187" s="189"/>
      <c r="L187" s="189"/>
      <c r="M187" s="189"/>
      <c r="N187" s="189"/>
      <c r="O187" s="189"/>
      <c r="P187" s="190" t="s">
        <v>710</v>
      </c>
      <c r="Q187" s="190"/>
      <c r="R187" s="190"/>
      <c r="S187" s="4" t="s">
        <v>152</v>
      </c>
      <c r="T187" s="191">
        <v>11217000</v>
      </c>
      <c r="U187" s="191"/>
      <c r="V187" s="191"/>
      <c r="W187" s="191">
        <v>11217000</v>
      </c>
      <c r="X187" s="191"/>
      <c r="Y187" s="191"/>
      <c r="Z187" s="192">
        <v>100</v>
      </c>
      <c r="AA187" s="192"/>
    </row>
    <row r="188" spans="2:27" ht="15" customHeight="1" x14ac:dyDescent="0.25">
      <c r="B188" s="6"/>
      <c r="C188" s="189" t="s">
        <v>55</v>
      </c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90" t="s">
        <v>56</v>
      </c>
      <c r="Q188" s="190"/>
      <c r="R188" s="190"/>
      <c r="S188" s="4"/>
      <c r="T188" s="191">
        <v>138159800</v>
      </c>
      <c r="U188" s="191"/>
      <c r="V188" s="191"/>
      <c r="W188" s="191">
        <v>130504904.8</v>
      </c>
      <c r="X188" s="191"/>
      <c r="Y188" s="191"/>
      <c r="Z188" s="192">
        <v>94.459390358121524</v>
      </c>
      <c r="AA188" s="192"/>
    </row>
    <row r="189" spans="2:27" ht="15" customHeight="1" x14ac:dyDescent="0.25">
      <c r="B189" s="6"/>
      <c r="C189" s="189" t="s">
        <v>57</v>
      </c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90" t="s">
        <v>58</v>
      </c>
      <c r="Q189" s="190"/>
      <c r="R189" s="190"/>
      <c r="S189" s="4"/>
      <c r="T189" s="191">
        <v>83974400</v>
      </c>
      <c r="U189" s="191"/>
      <c r="V189" s="191"/>
      <c r="W189" s="191">
        <v>77227422.590000004</v>
      </c>
      <c r="X189" s="191"/>
      <c r="Y189" s="191"/>
      <c r="Z189" s="192">
        <v>91.965435406504852</v>
      </c>
      <c r="AA189" s="192"/>
    </row>
    <row r="190" spans="2:27" ht="45.75" customHeight="1" x14ac:dyDescent="0.25">
      <c r="B190" s="6"/>
      <c r="C190" s="6"/>
      <c r="D190" s="6"/>
      <c r="E190" s="189" t="s">
        <v>59</v>
      </c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90" t="s">
        <v>60</v>
      </c>
      <c r="Q190" s="190"/>
      <c r="R190" s="190"/>
      <c r="S190" s="4"/>
      <c r="T190" s="191">
        <v>63073000</v>
      </c>
      <c r="U190" s="191"/>
      <c r="V190" s="191"/>
      <c r="W190" s="191">
        <v>58470571.399999999</v>
      </c>
      <c r="X190" s="191"/>
      <c r="Y190" s="191"/>
      <c r="Z190" s="192">
        <v>92.70301301666322</v>
      </c>
      <c r="AA190" s="192"/>
    </row>
    <row r="191" spans="2:27" ht="23.25" customHeight="1" x14ac:dyDescent="0.25">
      <c r="B191" s="5"/>
      <c r="C191" s="5"/>
      <c r="D191" s="5"/>
      <c r="E191" s="189" t="s">
        <v>787</v>
      </c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90" t="s">
        <v>788</v>
      </c>
      <c r="Q191" s="190"/>
      <c r="R191" s="190"/>
      <c r="S191" s="4"/>
      <c r="T191" s="191">
        <v>57701000</v>
      </c>
      <c r="U191" s="191"/>
      <c r="V191" s="191"/>
      <c r="W191" s="191">
        <v>53108651.920000002</v>
      </c>
      <c r="X191" s="191"/>
      <c r="Y191" s="191"/>
      <c r="Z191" s="192">
        <v>92.041129131210894</v>
      </c>
      <c r="AA191" s="192"/>
    </row>
    <row r="192" spans="2:27" ht="23.25" customHeight="1" x14ac:dyDescent="0.25">
      <c r="B192" s="5"/>
      <c r="C192" s="5"/>
      <c r="D192" s="5"/>
      <c r="E192" s="5"/>
      <c r="F192" s="189" t="s">
        <v>29</v>
      </c>
      <c r="G192" s="189"/>
      <c r="H192" s="189"/>
      <c r="I192" s="189"/>
      <c r="J192" s="189"/>
      <c r="K192" s="189"/>
      <c r="L192" s="189"/>
      <c r="M192" s="189"/>
      <c r="N192" s="189"/>
      <c r="O192" s="189"/>
      <c r="P192" s="190" t="s">
        <v>788</v>
      </c>
      <c r="Q192" s="190"/>
      <c r="R192" s="190"/>
      <c r="S192" s="4" t="s">
        <v>30</v>
      </c>
      <c r="T192" s="191">
        <v>606513.61</v>
      </c>
      <c r="U192" s="191"/>
      <c r="V192" s="191"/>
      <c r="W192" s="191">
        <v>547388.63</v>
      </c>
      <c r="X192" s="191"/>
      <c r="Y192" s="191"/>
      <c r="Z192" s="192">
        <v>90.251664756541899</v>
      </c>
      <c r="AA192" s="192"/>
    </row>
    <row r="193" spans="2:27" ht="23.25" customHeight="1" x14ac:dyDescent="0.25">
      <c r="B193" s="5"/>
      <c r="C193" s="5"/>
      <c r="D193" s="5"/>
      <c r="E193" s="5"/>
      <c r="F193" s="6"/>
      <c r="G193" s="189" t="s">
        <v>31</v>
      </c>
      <c r="H193" s="189"/>
      <c r="I193" s="189"/>
      <c r="J193" s="189"/>
      <c r="K193" s="189"/>
      <c r="L193" s="189"/>
      <c r="M193" s="189"/>
      <c r="N193" s="189"/>
      <c r="O193" s="189"/>
      <c r="P193" s="190" t="s">
        <v>788</v>
      </c>
      <c r="Q193" s="190"/>
      <c r="R193" s="190"/>
      <c r="S193" s="4" t="s">
        <v>32</v>
      </c>
      <c r="T193" s="191">
        <v>606513.61</v>
      </c>
      <c r="U193" s="191"/>
      <c r="V193" s="191"/>
      <c r="W193" s="191">
        <v>547388.63</v>
      </c>
      <c r="X193" s="191"/>
      <c r="Y193" s="191"/>
      <c r="Z193" s="192">
        <v>90.251664756541899</v>
      </c>
      <c r="AA193" s="192"/>
    </row>
    <row r="194" spans="2:27" ht="15" customHeight="1" x14ac:dyDescent="0.25">
      <c r="B194" s="5"/>
      <c r="C194" s="5"/>
      <c r="D194" s="5"/>
      <c r="E194" s="5"/>
      <c r="F194" s="189" t="s">
        <v>91</v>
      </c>
      <c r="G194" s="189"/>
      <c r="H194" s="189"/>
      <c r="I194" s="189"/>
      <c r="J194" s="189"/>
      <c r="K194" s="189"/>
      <c r="L194" s="189"/>
      <c r="M194" s="189"/>
      <c r="N194" s="189"/>
      <c r="O194" s="189"/>
      <c r="P194" s="190" t="s">
        <v>788</v>
      </c>
      <c r="Q194" s="190"/>
      <c r="R194" s="190"/>
      <c r="S194" s="4" t="s">
        <v>92</v>
      </c>
      <c r="T194" s="191">
        <v>57094486.390000001</v>
      </c>
      <c r="U194" s="191"/>
      <c r="V194" s="191"/>
      <c r="W194" s="191">
        <v>52561263.289999999</v>
      </c>
      <c r="X194" s="191"/>
      <c r="Y194" s="191"/>
      <c r="Z194" s="192">
        <v>92.060138576193609</v>
      </c>
      <c r="AA194" s="192"/>
    </row>
    <row r="195" spans="2:27" ht="23.25" customHeight="1" x14ac:dyDescent="0.25">
      <c r="B195" s="5"/>
      <c r="C195" s="5"/>
      <c r="D195" s="5"/>
      <c r="E195" s="5"/>
      <c r="F195" s="6"/>
      <c r="G195" s="189" t="s">
        <v>93</v>
      </c>
      <c r="H195" s="189"/>
      <c r="I195" s="189"/>
      <c r="J195" s="189"/>
      <c r="K195" s="189"/>
      <c r="L195" s="189"/>
      <c r="M195" s="189"/>
      <c r="N195" s="189"/>
      <c r="O195" s="189"/>
      <c r="P195" s="190" t="s">
        <v>788</v>
      </c>
      <c r="Q195" s="190"/>
      <c r="R195" s="190"/>
      <c r="S195" s="4" t="s">
        <v>94</v>
      </c>
      <c r="T195" s="191">
        <v>57094486.390000001</v>
      </c>
      <c r="U195" s="191"/>
      <c r="V195" s="191"/>
      <c r="W195" s="191">
        <v>52561263.289999999</v>
      </c>
      <c r="X195" s="191"/>
      <c r="Y195" s="191"/>
      <c r="Z195" s="192">
        <v>92.060138576193609</v>
      </c>
      <c r="AA195" s="192"/>
    </row>
    <row r="196" spans="2:27" ht="23.25" customHeight="1" x14ac:dyDescent="0.25">
      <c r="B196" s="5"/>
      <c r="C196" s="5"/>
      <c r="D196" s="5"/>
      <c r="E196" s="189" t="s">
        <v>61</v>
      </c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90" t="s">
        <v>62</v>
      </c>
      <c r="Q196" s="190"/>
      <c r="R196" s="190"/>
      <c r="S196" s="4"/>
      <c r="T196" s="191">
        <v>5372000</v>
      </c>
      <c r="U196" s="191"/>
      <c r="V196" s="191"/>
      <c r="W196" s="191">
        <v>5361919.4800000004</v>
      </c>
      <c r="X196" s="191"/>
      <c r="Y196" s="191"/>
      <c r="Z196" s="192">
        <v>99.812350707371564</v>
      </c>
      <c r="AA196" s="192"/>
    </row>
    <row r="197" spans="2:27" ht="45.75" customHeight="1" x14ac:dyDescent="0.25">
      <c r="B197" s="5"/>
      <c r="C197" s="5"/>
      <c r="D197" s="5"/>
      <c r="E197" s="5"/>
      <c r="F197" s="189" t="s">
        <v>17</v>
      </c>
      <c r="G197" s="189"/>
      <c r="H197" s="189"/>
      <c r="I197" s="189"/>
      <c r="J197" s="189"/>
      <c r="K197" s="189"/>
      <c r="L197" s="189"/>
      <c r="M197" s="189"/>
      <c r="N197" s="189"/>
      <c r="O197" s="189"/>
      <c r="P197" s="190" t="s">
        <v>62</v>
      </c>
      <c r="Q197" s="190"/>
      <c r="R197" s="190"/>
      <c r="S197" s="4" t="s">
        <v>18</v>
      </c>
      <c r="T197" s="191">
        <v>5372000</v>
      </c>
      <c r="U197" s="191"/>
      <c r="V197" s="191"/>
      <c r="W197" s="191">
        <v>5361919.4800000004</v>
      </c>
      <c r="X197" s="191"/>
      <c r="Y197" s="191"/>
      <c r="Z197" s="192">
        <v>99.812350707371564</v>
      </c>
      <c r="AA197" s="192"/>
    </row>
    <row r="198" spans="2:27" ht="23.25" customHeight="1" x14ac:dyDescent="0.25">
      <c r="B198" s="5"/>
      <c r="C198" s="5"/>
      <c r="D198" s="5"/>
      <c r="E198" s="5"/>
      <c r="F198" s="6"/>
      <c r="G198" s="189" t="s">
        <v>19</v>
      </c>
      <c r="H198" s="189"/>
      <c r="I198" s="189"/>
      <c r="J198" s="189"/>
      <c r="K198" s="189"/>
      <c r="L198" s="189"/>
      <c r="M198" s="189"/>
      <c r="N198" s="189"/>
      <c r="O198" s="189"/>
      <c r="P198" s="190" t="s">
        <v>62</v>
      </c>
      <c r="Q198" s="190"/>
      <c r="R198" s="190"/>
      <c r="S198" s="4" t="s">
        <v>20</v>
      </c>
      <c r="T198" s="191">
        <v>5372000</v>
      </c>
      <c r="U198" s="191"/>
      <c r="V198" s="191"/>
      <c r="W198" s="191">
        <v>5361919.4800000004</v>
      </c>
      <c r="X198" s="191"/>
      <c r="Y198" s="191"/>
      <c r="Z198" s="192">
        <v>99.812350707371564</v>
      </c>
      <c r="AA198" s="192"/>
    </row>
    <row r="199" spans="2:27" ht="15" customHeight="1" x14ac:dyDescent="0.25">
      <c r="B199" s="6"/>
      <c r="C199" s="6"/>
      <c r="D199" s="6"/>
      <c r="E199" s="189" t="s">
        <v>131</v>
      </c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90" t="s">
        <v>132</v>
      </c>
      <c r="Q199" s="190"/>
      <c r="R199" s="190"/>
      <c r="S199" s="4"/>
      <c r="T199" s="191">
        <v>3521400</v>
      </c>
      <c r="U199" s="191"/>
      <c r="V199" s="191"/>
      <c r="W199" s="191">
        <v>2242624.8199999998</v>
      </c>
      <c r="X199" s="191"/>
      <c r="Y199" s="191"/>
      <c r="Z199" s="192">
        <v>63.685602885216099</v>
      </c>
      <c r="AA199" s="192"/>
    </row>
    <row r="200" spans="2:27" ht="15" customHeight="1" x14ac:dyDescent="0.25">
      <c r="B200" s="5"/>
      <c r="C200" s="5"/>
      <c r="D200" s="5"/>
      <c r="E200" s="189" t="s">
        <v>133</v>
      </c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90" t="s">
        <v>134</v>
      </c>
      <c r="Q200" s="190"/>
      <c r="R200" s="190"/>
      <c r="S200" s="4"/>
      <c r="T200" s="191">
        <v>3521400</v>
      </c>
      <c r="U200" s="191"/>
      <c r="V200" s="191"/>
      <c r="W200" s="191">
        <v>2242624.8199999998</v>
      </c>
      <c r="X200" s="191"/>
      <c r="Y200" s="191"/>
      <c r="Z200" s="192">
        <v>63.685602885216099</v>
      </c>
      <c r="AA200" s="192"/>
    </row>
    <row r="201" spans="2:27" ht="23.25" customHeight="1" x14ac:dyDescent="0.25">
      <c r="B201" s="5"/>
      <c r="C201" s="5"/>
      <c r="D201" s="5"/>
      <c r="E201" s="5"/>
      <c r="F201" s="189" t="s">
        <v>29</v>
      </c>
      <c r="G201" s="189"/>
      <c r="H201" s="189"/>
      <c r="I201" s="189"/>
      <c r="J201" s="189"/>
      <c r="K201" s="189"/>
      <c r="L201" s="189"/>
      <c r="M201" s="189"/>
      <c r="N201" s="189"/>
      <c r="O201" s="189"/>
      <c r="P201" s="190" t="s">
        <v>134</v>
      </c>
      <c r="Q201" s="190"/>
      <c r="R201" s="190"/>
      <c r="S201" s="4" t="s">
        <v>30</v>
      </c>
      <c r="T201" s="191">
        <v>3521400</v>
      </c>
      <c r="U201" s="191"/>
      <c r="V201" s="191"/>
      <c r="W201" s="191">
        <v>2242624.8199999998</v>
      </c>
      <c r="X201" s="191"/>
      <c r="Y201" s="191"/>
      <c r="Z201" s="192">
        <v>63.685602885216099</v>
      </c>
      <c r="AA201" s="192"/>
    </row>
    <row r="202" spans="2:27" ht="23.25" customHeight="1" x14ac:dyDescent="0.25">
      <c r="B202" s="5"/>
      <c r="C202" s="5"/>
      <c r="D202" s="5"/>
      <c r="E202" s="5"/>
      <c r="F202" s="6"/>
      <c r="G202" s="189" t="s">
        <v>31</v>
      </c>
      <c r="H202" s="189"/>
      <c r="I202" s="189"/>
      <c r="J202" s="189"/>
      <c r="K202" s="189"/>
      <c r="L202" s="189"/>
      <c r="M202" s="189"/>
      <c r="N202" s="189"/>
      <c r="O202" s="189"/>
      <c r="P202" s="190" t="s">
        <v>134</v>
      </c>
      <c r="Q202" s="190"/>
      <c r="R202" s="190"/>
      <c r="S202" s="4" t="s">
        <v>32</v>
      </c>
      <c r="T202" s="191">
        <v>3521400</v>
      </c>
      <c r="U202" s="191"/>
      <c r="V202" s="191"/>
      <c r="W202" s="191">
        <v>2242624.8199999998</v>
      </c>
      <c r="X202" s="191"/>
      <c r="Y202" s="191"/>
      <c r="Z202" s="192">
        <v>63.685602885216099</v>
      </c>
      <c r="AA202" s="192"/>
    </row>
    <row r="203" spans="2:27" ht="23.25" customHeight="1" x14ac:dyDescent="0.25">
      <c r="B203" s="6"/>
      <c r="C203" s="6"/>
      <c r="D203" s="6"/>
      <c r="E203" s="189" t="s">
        <v>135</v>
      </c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90" t="s">
        <v>136</v>
      </c>
      <c r="Q203" s="190"/>
      <c r="R203" s="190"/>
      <c r="S203" s="4"/>
      <c r="T203" s="191">
        <v>17380000</v>
      </c>
      <c r="U203" s="191"/>
      <c r="V203" s="191"/>
      <c r="W203" s="191">
        <v>16514226.369999999</v>
      </c>
      <c r="X203" s="191"/>
      <c r="Y203" s="191"/>
      <c r="Z203" s="192">
        <v>95.018563693901029</v>
      </c>
      <c r="AA203" s="192"/>
    </row>
    <row r="204" spans="2:27" ht="23.25" customHeight="1" x14ac:dyDescent="0.25">
      <c r="B204" s="5"/>
      <c r="C204" s="5"/>
      <c r="D204" s="5"/>
      <c r="E204" s="189" t="s">
        <v>137</v>
      </c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90" t="s">
        <v>138</v>
      </c>
      <c r="Q204" s="190"/>
      <c r="R204" s="190"/>
      <c r="S204" s="4"/>
      <c r="T204" s="191">
        <v>17380000</v>
      </c>
      <c r="U204" s="191"/>
      <c r="V204" s="191"/>
      <c r="W204" s="191">
        <v>16514226.369999999</v>
      </c>
      <c r="X204" s="191"/>
      <c r="Y204" s="191"/>
      <c r="Z204" s="192">
        <v>95.018563693901029</v>
      </c>
      <c r="AA204" s="192"/>
    </row>
    <row r="205" spans="2:27" ht="15" customHeight="1" x14ac:dyDescent="0.25">
      <c r="B205" s="5"/>
      <c r="C205" s="5"/>
      <c r="D205" s="5"/>
      <c r="E205" s="5"/>
      <c r="F205" s="189" t="s">
        <v>91</v>
      </c>
      <c r="G205" s="189"/>
      <c r="H205" s="189"/>
      <c r="I205" s="189"/>
      <c r="J205" s="189"/>
      <c r="K205" s="189"/>
      <c r="L205" s="189"/>
      <c r="M205" s="189"/>
      <c r="N205" s="189"/>
      <c r="O205" s="189"/>
      <c r="P205" s="190" t="s">
        <v>138</v>
      </c>
      <c r="Q205" s="190"/>
      <c r="R205" s="190"/>
      <c r="S205" s="4" t="s">
        <v>92</v>
      </c>
      <c r="T205" s="191">
        <v>17380000</v>
      </c>
      <c r="U205" s="191"/>
      <c r="V205" s="191"/>
      <c r="W205" s="191">
        <v>16514226.369999999</v>
      </c>
      <c r="X205" s="191"/>
      <c r="Y205" s="191"/>
      <c r="Z205" s="192">
        <v>95.018563693901029</v>
      </c>
      <c r="AA205" s="192"/>
    </row>
    <row r="206" spans="2:27" ht="23.25" customHeight="1" x14ac:dyDescent="0.25">
      <c r="B206" s="5"/>
      <c r="C206" s="5"/>
      <c r="D206" s="5"/>
      <c r="E206" s="5"/>
      <c r="F206" s="6"/>
      <c r="G206" s="189" t="s">
        <v>93</v>
      </c>
      <c r="H206" s="189"/>
      <c r="I206" s="189"/>
      <c r="J206" s="189"/>
      <c r="K206" s="189"/>
      <c r="L206" s="189"/>
      <c r="M206" s="189"/>
      <c r="N206" s="189"/>
      <c r="O206" s="189"/>
      <c r="P206" s="190" t="s">
        <v>138</v>
      </c>
      <c r="Q206" s="190"/>
      <c r="R206" s="190"/>
      <c r="S206" s="4" t="s">
        <v>94</v>
      </c>
      <c r="T206" s="191">
        <v>17380000</v>
      </c>
      <c r="U206" s="191"/>
      <c r="V206" s="191"/>
      <c r="W206" s="191">
        <v>16514226.369999999</v>
      </c>
      <c r="X206" s="191"/>
      <c r="Y206" s="191"/>
      <c r="Z206" s="192">
        <v>95.018563693901029</v>
      </c>
      <c r="AA206" s="192"/>
    </row>
    <row r="207" spans="2:27" ht="15" customHeight="1" x14ac:dyDescent="0.25">
      <c r="B207" s="6"/>
      <c r="C207" s="189" t="s">
        <v>139</v>
      </c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90" t="s">
        <v>140</v>
      </c>
      <c r="Q207" s="190"/>
      <c r="R207" s="190"/>
      <c r="S207" s="4"/>
      <c r="T207" s="191">
        <v>1569000</v>
      </c>
      <c r="U207" s="191"/>
      <c r="V207" s="191"/>
      <c r="W207" s="191">
        <v>1442067</v>
      </c>
      <c r="X207" s="191"/>
      <c r="Y207" s="191"/>
      <c r="Z207" s="192">
        <v>91.909942638623335</v>
      </c>
      <c r="AA207" s="192"/>
    </row>
    <row r="208" spans="2:27" ht="34.5" customHeight="1" x14ac:dyDescent="0.25">
      <c r="B208" s="6"/>
      <c r="C208" s="6"/>
      <c r="D208" s="6"/>
      <c r="E208" s="189" t="s">
        <v>141</v>
      </c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90" t="s">
        <v>142</v>
      </c>
      <c r="Q208" s="190"/>
      <c r="R208" s="190"/>
      <c r="S208" s="4"/>
      <c r="T208" s="191">
        <v>1569000</v>
      </c>
      <c r="U208" s="191"/>
      <c r="V208" s="191"/>
      <c r="W208" s="191">
        <v>1442067</v>
      </c>
      <c r="X208" s="191"/>
      <c r="Y208" s="191"/>
      <c r="Z208" s="192">
        <v>91.909942638623335</v>
      </c>
      <c r="AA208" s="192"/>
    </row>
    <row r="209" spans="2:27" ht="23.25" customHeight="1" x14ac:dyDescent="0.25">
      <c r="B209" s="5"/>
      <c r="C209" s="5"/>
      <c r="D209" s="5"/>
      <c r="E209" s="189" t="s">
        <v>143</v>
      </c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90" t="s">
        <v>144</v>
      </c>
      <c r="Q209" s="190"/>
      <c r="R209" s="190"/>
      <c r="S209" s="4"/>
      <c r="T209" s="191">
        <v>1569000</v>
      </c>
      <c r="U209" s="191"/>
      <c r="V209" s="191"/>
      <c r="W209" s="191">
        <v>1442067</v>
      </c>
      <c r="X209" s="191"/>
      <c r="Y209" s="191"/>
      <c r="Z209" s="192">
        <v>91.909942638623335</v>
      </c>
      <c r="AA209" s="192"/>
    </row>
    <row r="210" spans="2:27" ht="23.25" customHeight="1" x14ac:dyDescent="0.25">
      <c r="B210" s="5"/>
      <c r="C210" s="5"/>
      <c r="D210" s="5"/>
      <c r="E210" s="5"/>
      <c r="F210" s="189" t="s">
        <v>29</v>
      </c>
      <c r="G210" s="189"/>
      <c r="H210" s="189"/>
      <c r="I210" s="189"/>
      <c r="J210" s="189"/>
      <c r="K210" s="189"/>
      <c r="L210" s="189"/>
      <c r="M210" s="189"/>
      <c r="N210" s="189"/>
      <c r="O210" s="189"/>
      <c r="P210" s="190" t="s">
        <v>144</v>
      </c>
      <c r="Q210" s="190"/>
      <c r="R210" s="190"/>
      <c r="S210" s="4" t="s">
        <v>30</v>
      </c>
      <c r="T210" s="191">
        <v>70013</v>
      </c>
      <c r="U210" s="191"/>
      <c r="V210" s="191"/>
      <c r="W210" s="191">
        <v>69000</v>
      </c>
      <c r="X210" s="191"/>
      <c r="Y210" s="191"/>
      <c r="Z210" s="192">
        <v>98.553125848056794</v>
      </c>
      <c r="AA210" s="192"/>
    </row>
    <row r="211" spans="2:27" ht="23.25" customHeight="1" x14ac:dyDescent="0.25">
      <c r="B211" s="5"/>
      <c r="C211" s="5"/>
      <c r="D211" s="5"/>
      <c r="E211" s="5"/>
      <c r="F211" s="6"/>
      <c r="G211" s="189" t="s">
        <v>31</v>
      </c>
      <c r="H211" s="189"/>
      <c r="I211" s="189"/>
      <c r="J211" s="189"/>
      <c r="K211" s="189"/>
      <c r="L211" s="189"/>
      <c r="M211" s="189"/>
      <c r="N211" s="189"/>
      <c r="O211" s="189"/>
      <c r="P211" s="190" t="s">
        <v>144</v>
      </c>
      <c r="Q211" s="190"/>
      <c r="R211" s="190"/>
      <c r="S211" s="4" t="s">
        <v>32</v>
      </c>
      <c r="T211" s="191">
        <v>70013</v>
      </c>
      <c r="U211" s="191"/>
      <c r="V211" s="191"/>
      <c r="W211" s="191">
        <v>69000</v>
      </c>
      <c r="X211" s="191"/>
      <c r="Y211" s="191"/>
      <c r="Z211" s="192">
        <v>98.553125848056794</v>
      </c>
      <c r="AA211" s="192"/>
    </row>
    <row r="212" spans="2:27" ht="23.25" customHeight="1" x14ac:dyDescent="0.25">
      <c r="B212" s="5"/>
      <c r="C212" s="5"/>
      <c r="D212" s="5"/>
      <c r="E212" s="5"/>
      <c r="F212" s="189" t="s">
        <v>149</v>
      </c>
      <c r="G212" s="189"/>
      <c r="H212" s="189"/>
      <c r="I212" s="189"/>
      <c r="J212" s="189"/>
      <c r="K212" s="189"/>
      <c r="L212" s="189"/>
      <c r="M212" s="189"/>
      <c r="N212" s="189"/>
      <c r="O212" s="189"/>
      <c r="P212" s="190" t="s">
        <v>144</v>
      </c>
      <c r="Q212" s="190"/>
      <c r="R212" s="190"/>
      <c r="S212" s="4" t="s">
        <v>150</v>
      </c>
      <c r="T212" s="191">
        <v>1259487</v>
      </c>
      <c r="U212" s="191"/>
      <c r="V212" s="191"/>
      <c r="W212" s="191">
        <v>1234243</v>
      </c>
      <c r="X212" s="191"/>
      <c r="Y212" s="191"/>
      <c r="Z212" s="192">
        <v>97.995691896780201</v>
      </c>
      <c r="AA212" s="192"/>
    </row>
    <row r="213" spans="2:27" ht="15" customHeight="1" x14ac:dyDescent="0.25">
      <c r="B213" s="5"/>
      <c r="C213" s="5"/>
      <c r="D213" s="5"/>
      <c r="E213" s="5"/>
      <c r="F213" s="6"/>
      <c r="G213" s="189" t="s">
        <v>151</v>
      </c>
      <c r="H213" s="189"/>
      <c r="I213" s="189"/>
      <c r="J213" s="189"/>
      <c r="K213" s="189"/>
      <c r="L213" s="189"/>
      <c r="M213" s="189"/>
      <c r="N213" s="189"/>
      <c r="O213" s="189"/>
      <c r="P213" s="190" t="s">
        <v>144</v>
      </c>
      <c r="Q213" s="190"/>
      <c r="R213" s="190"/>
      <c r="S213" s="4" t="s">
        <v>152</v>
      </c>
      <c r="T213" s="191">
        <v>485867</v>
      </c>
      <c r="U213" s="191"/>
      <c r="V213" s="191"/>
      <c r="W213" s="191">
        <v>470653</v>
      </c>
      <c r="X213" s="191"/>
      <c r="Y213" s="191"/>
      <c r="Z213" s="192">
        <v>96.86869040292919</v>
      </c>
      <c r="AA213" s="192"/>
    </row>
    <row r="214" spans="2:27" ht="15" customHeight="1" x14ac:dyDescent="0.25">
      <c r="B214" s="5"/>
      <c r="C214" s="5"/>
      <c r="D214" s="5"/>
      <c r="E214" s="5"/>
      <c r="F214" s="6"/>
      <c r="G214" s="189" t="s">
        <v>265</v>
      </c>
      <c r="H214" s="189"/>
      <c r="I214" s="189"/>
      <c r="J214" s="189"/>
      <c r="K214" s="189"/>
      <c r="L214" s="189"/>
      <c r="M214" s="189"/>
      <c r="N214" s="189"/>
      <c r="O214" s="189"/>
      <c r="P214" s="190" t="s">
        <v>144</v>
      </c>
      <c r="Q214" s="190"/>
      <c r="R214" s="190"/>
      <c r="S214" s="4" t="s">
        <v>266</v>
      </c>
      <c r="T214" s="191">
        <v>773620</v>
      </c>
      <c r="U214" s="191"/>
      <c r="V214" s="191"/>
      <c r="W214" s="191">
        <v>763590</v>
      </c>
      <c r="X214" s="191"/>
      <c r="Y214" s="191"/>
      <c r="Z214" s="192">
        <v>98.703497841317443</v>
      </c>
      <c r="AA214" s="192"/>
    </row>
    <row r="215" spans="2:27" ht="15" customHeight="1" x14ac:dyDescent="0.25">
      <c r="B215" s="5"/>
      <c r="C215" s="5"/>
      <c r="D215" s="5"/>
      <c r="E215" s="5"/>
      <c r="F215" s="189" t="s">
        <v>33</v>
      </c>
      <c r="G215" s="189"/>
      <c r="H215" s="189"/>
      <c r="I215" s="189"/>
      <c r="J215" s="189"/>
      <c r="K215" s="189"/>
      <c r="L215" s="189"/>
      <c r="M215" s="189"/>
      <c r="N215" s="189"/>
      <c r="O215" s="189"/>
      <c r="P215" s="190" t="s">
        <v>144</v>
      </c>
      <c r="Q215" s="190"/>
      <c r="R215" s="190"/>
      <c r="S215" s="4" t="s">
        <v>34</v>
      </c>
      <c r="T215" s="191">
        <v>239500</v>
      </c>
      <c r="U215" s="191"/>
      <c r="V215" s="191"/>
      <c r="W215" s="191">
        <v>138824</v>
      </c>
      <c r="X215" s="191"/>
      <c r="Y215" s="191"/>
      <c r="Z215" s="192">
        <v>57.964091858037584</v>
      </c>
      <c r="AA215" s="192"/>
    </row>
    <row r="216" spans="2:27" ht="34.5" customHeight="1" x14ac:dyDescent="0.25">
      <c r="B216" s="5"/>
      <c r="C216" s="5"/>
      <c r="D216" s="5"/>
      <c r="E216" s="5"/>
      <c r="F216" s="6"/>
      <c r="G216" s="189" t="s">
        <v>153</v>
      </c>
      <c r="H216" s="189"/>
      <c r="I216" s="189"/>
      <c r="J216" s="189"/>
      <c r="K216" s="189"/>
      <c r="L216" s="189"/>
      <c r="M216" s="189"/>
      <c r="N216" s="189"/>
      <c r="O216" s="189"/>
      <c r="P216" s="190" t="s">
        <v>144</v>
      </c>
      <c r="Q216" s="190"/>
      <c r="R216" s="190"/>
      <c r="S216" s="4" t="s">
        <v>154</v>
      </c>
      <c r="T216" s="191">
        <v>239500</v>
      </c>
      <c r="U216" s="191"/>
      <c r="V216" s="191"/>
      <c r="W216" s="191">
        <v>138824</v>
      </c>
      <c r="X216" s="191"/>
      <c r="Y216" s="191"/>
      <c r="Z216" s="192">
        <v>57.964091858037584</v>
      </c>
      <c r="AA216" s="192"/>
    </row>
    <row r="217" spans="2:27" ht="15" customHeight="1" x14ac:dyDescent="0.25">
      <c r="B217" s="6"/>
      <c r="C217" s="189" t="s">
        <v>683</v>
      </c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90" t="s">
        <v>684</v>
      </c>
      <c r="Q217" s="190"/>
      <c r="R217" s="190"/>
      <c r="S217" s="4"/>
      <c r="T217" s="191">
        <v>42830000</v>
      </c>
      <c r="U217" s="191"/>
      <c r="V217" s="191"/>
      <c r="W217" s="191">
        <v>42249015.210000001</v>
      </c>
      <c r="X217" s="191"/>
      <c r="Y217" s="191"/>
      <c r="Z217" s="192">
        <v>98.643509712818116</v>
      </c>
      <c r="AA217" s="192"/>
    </row>
    <row r="218" spans="2:27" ht="34.5" customHeight="1" x14ac:dyDescent="0.25">
      <c r="B218" s="6"/>
      <c r="C218" s="6"/>
      <c r="D218" s="6"/>
      <c r="E218" s="189" t="s">
        <v>685</v>
      </c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90" t="s">
        <v>686</v>
      </c>
      <c r="Q218" s="190"/>
      <c r="R218" s="190"/>
      <c r="S218" s="4"/>
      <c r="T218" s="191">
        <v>42830000</v>
      </c>
      <c r="U218" s="191"/>
      <c r="V218" s="191"/>
      <c r="W218" s="191">
        <v>42249015.210000001</v>
      </c>
      <c r="X218" s="191"/>
      <c r="Y218" s="191"/>
      <c r="Z218" s="192">
        <v>98.643509712818116</v>
      </c>
      <c r="AA218" s="192"/>
    </row>
    <row r="219" spans="2:27" ht="34.5" customHeight="1" x14ac:dyDescent="0.25">
      <c r="B219" s="5"/>
      <c r="C219" s="5"/>
      <c r="D219" s="5"/>
      <c r="E219" s="189" t="s">
        <v>687</v>
      </c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90" t="s">
        <v>688</v>
      </c>
      <c r="Q219" s="190"/>
      <c r="R219" s="190"/>
      <c r="S219" s="4"/>
      <c r="T219" s="191">
        <v>6300000</v>
      </c>
      <c r="U219" s="191"/>
      <c r="V219" s="191"/>
      <c r="W219" s="191">
        <v>6100000</v>
      </c>
      <c r="X219" s="191"/>
      <c r="Y219" s="191"/>
      <c r="Z219" s="192">
        <v>96.825396825396822</v>
      </c>
      <c r="AA219" s="192"/>
    </row>
    <row r="220" spans="2:27" ht="15" customHeight="1" x14ac:dyDescent="0.25">
      <c r="B220" s="5"/>
      <c r="C220" s="5"/>
      <c r="D220" s="5"/>
      <c r="E220" s="5"/>
      <c r="F220" s="189" t="s">
        <v>91</v>
      </c>
      <c r="G220" s="189"/>
      <c r="H220" s="189"/>
      <c r="I220" s="189"/>
      <c r="J220" s="189"/>
      <c r="K220" s="189"/>
      <c r="L220" s="189"/>
      <c r="M220" s="189"/>
      <c r="N220" s="189"/>
      <c r="O220" s="189"/>
      <c r="P220" s="190" t="s">
        <v>688</v>
      </c>
      <c r="Q220" s="190"/>
      <c r="R220" s="190"/>
      <c r="S220" s="4" t="s">
        <v>92</v>
      </c>
      <c r="T220" s="191">
        <v>200000</v>
      </c>
      <c r="U220" s="191"/>
      <c r="V220" s="191"/>
      <c r="W220" s="191">
        <v>0</v>
      </c>
      <c r="X220" s="191"/>
      <c r="Y220" s="191"/>
      <c r="Z220" s="192">
        <v>0</v>
      </c>
      <c r="AA220" s="192"/>
    </row>
    <row r="221" spans="2:27" ht="23.25" customHeight="1" x14ac:dyDescent="0.25">
      <c r="B221" s="5"/>
      <c r="C221" s="5"/>
      <c r="D221" s="5"/>
      <c r="E221" s="5"/>
      <c r="F221" s="6"/>
      <c r="G221" s="189" t="s">
        <v>93</v>
      </c>
      <c r="H221" s="189"/>
      <c r="I221" s="189"/>
      <c r="J221" s="189"/>
      <c r="K221" s="189"/>
      <c r="L221" s="189"/>
      <c r="M221" s="189"/>
      <c r="N221" s="189"/>
      <c r="O221" s="189"/>
      <c r="P221" s="190" t="s">
        <v>688</v>
      </c>
      <c r="Q221" s="190"/>
      <c r="R221" s="190"/>
      <c r="S221" s="4" t="s">
        <v>94</v>
      </c>
      <c r="T221" s="191">
        <v>200000</v>
      </c>
      <c r="U221" s="191"/>
      <c r="V221" s="191"/>
      <c r="W221" s="191">
        <v>0</v>
      </c>
      <c r="X221" s="191"/>
      <c r="Y221" s="191"/>
      <c r="Z221" s="192">
        <v>0</v>
      </c>
      <c r="AA221" s="192"/>
    </row>
    <row r="222" spans="2:27" ht="23.25" customHeight="1" x14ac:dyDescent="0.25">
      <c r="B222" s="5"/>
      <c r="C222" s="5"/>
      <c r="D222" s="5"/>
      <c r="E222" s="5"/>
      <c r="F222" s="189" t="s">
        <v>149</v>
      </c>
      <c r="G222" s="189"/>
      <c r="H222" s="189"/>
      <c r="I222" s="189"/>
      <c r="J222" s="189"/>
      <c r="K222" s="189"/>
      <c r="L222" s="189"/>
      <c r="M222" s="189"/>
      <c r="N222" s="189"/>
      <c r="O222" s="189"/>
      <c r="P222" s="190" t="s">
        <v>688</v>
      </c>
      <c r="Q222" s="190"/>
      <c r="R222" s="190"/>
      <c r="S222" s="4" t="s">
        <v>150</v>
      </c>
      <c r="T222" s="191">
        <v>6100000</v>
      </c>
      <c r="U222" s="191"/>
      <c r="V222" s="191"/>
      <c r="W222" s="191">
        <v>6100000</v>
      </c>
      <c r="X222" s="191"/>
      <c r="Y222" s="191"/>
      <c r="Z222" s="192">
        <v>100</v>
      </c>
      <c r="AA222" s="192"/>
    </row>
    <row r="223" spans="2:27" ht="15" customHeight="1" x14ac:dyDescent="0.25">
      <c r="B223" s="5"/>
      <c r="C223" s="5"/>
      <c r="D223" s="5"/>
      <c r="E223" s="5"/>
      <c r="F223" s="6"/>
      <c r="G223" s="189" t="s">
        <v>265</v>
      </c>
      <c r="H223" s="189"/>
      <c r="I223" s="189"/>
      <c r="J223" s="189"/>
      <c r="K223" s="189"/>
      <c r="L223" s="189"/>
      <c r="M223" s="189"/>
      <c r="N223" s="189"/>
      <c r="O223" s="189"/>
      <c r="P223" s="190" t="s">
        <v>688</v>
      </c>
      <c r="Q223" s="190"/>
      <c r="R223" s="190"/>
      <c r="S223" s="4" t="s">
        <v>266</v>
      </c>
      <c r="T223" s="191">
        <v>6100000</v>
      </c>
      <c r="U223" s="191"/>
      <c r="V223" s="191"/>
      <c r="W223" s="191">
        <v>6100000</v>
      </c>
      <c r="X223" s="191"/>
      <c r="Y223" s="191"/>
      <c r="Z223" s="192">
        <v>100</v>
      </c>
      <c r="AA223" s="192"/>
    </row>
    <row r="224" spans="2:27" ht="15" customHeight="1" x14ac:dyDescent="0.25">
      <c r="B224" s="5"/>
      <c r="C224" s="5"/>
      <c r="D224" s="5"/>
      <c r="E224" s="189" t="s">
        <v>689</v>
      </c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90" t="s">
        <v>690</v>
      </c>
      <c r="Q224" s="190"/>
      <c r="R224" s="190"/>
      <c r="S224" s="4"/>
      <c r="T224" s="191">
        <v>36530000</v>
      </c>
      <c r="U224" s="191"/>
      <c r="V224" s="191"/>
      <c r="W224" s="191">
        <v>36149015.210000001</v>
      </c>
      <c r="X224" s="191"/>
      <c r="Y224" s="191"/>
      <c r="Z224" s="192">
        <v>98.957063263071461</v>
      </c>
      <c r="AA224" s="192"/>
    </row>
    <row r="225" spans="2:27" ht="45.75" customHeight="1" x14ac:dyDescent="0.25">
      <c r="B225" s="5"/>
      <c r="C225" s="5"/>
      <c r="D225" s="5"/>
      <c r="E225" s="5"/>
      <c r="F225" s="189" t="s">
        <v>17</v>
      </c>
      <c r="G225" s="189"/>
      <c r="H225" s="189"/>
      <c r="I225" s="189"/>
      <c r="J225" s="189"/>
      <c r="K225" s="189"/>
      <c r="L225" s="189"/>
      <c r="M225" s="189"/>
      <c r="N225" s="189"/>
      <c r="O225" s="189"/>
      <c r="P225" s="190" t="s">
        <v>690</v>
      </c>
      <c r="Q225" s="190"/>
      <c r="R225" s="190"/>
      <c r="S225" s="4" t="s">
        <v>18</v>
      </c>
      <c r="T225" s="191">
        <v>202904.99</v>
      </c>
      <c r="U225" s="191"/>
      <c r="V225" s="191"/>
      <c r="W225" s="191">
        <v>202904.47</v>
      </c>
      <c r="X225" s="191"/>
      <c r="Y225" s="191"/>
      <c r="Z225" s="192">
        <v>99.999743722419055</v>
      </c>
      <c r="AA225" s="192"/>
    </row>
    <row r="226" spans="2:27" ht="15" customHeight="1" x14ac:dyDescent="0.25">
      <c r="B226" s="5"/>
      <c r="C226" s="5"/>
      <c r="D226" s="5"/>
      <c r="E226" s="5"/>
      <c r="F226" s="6"/>
      <c r="G226" s="189" t="s">
        <v>129</v>
      </c>
      <c r="H226" s="189"/>
      <c r="I226" s="189"/>
      <c r="J226" s="189"/>
      <c r="K226" s="189"/>
      <c r="L226" s="189"/>
      <c r="M226" s="189"/>
      <c r="N226" s="189"/>
      <c r="O226" s="189"/>
      <c r="P226" s="190" t="s">
        <v>690</v>
      </c>
      <c r="Q226" s="190"/>
      <c r="R226" s="190"/>
      <c r="S226" s="4" t="s">
        <v>130</v>
      </c>
      <c r="T226" s="191">
        <v>202904.99</v>
      </c>
      <c r="U226" s="191"/>
      <c r="V226" s="191"/>
      <c r="W226" s="191">
        <v>202904.47</v>
      </c>
      <c r="X226" s="191"/>
      <c r="Y226" s="191"/>
      <c r="Z226" s="192">
        <v>99.999743722419055</v>
      </c>
      <c r="AA226" s="192"/>
    </row>
    <row r="227" spans="2:27" ht="23.25" customHeight="1" x14ac:dyDescent="0.25">
      <c r="B227" s="5"/>
      <c r="C227" s="5"/>
      <c r="D227" s="5"/>
      <c r="E227" s="5"/>
      <c r="F227" s="189" t="s">
        <v>29</v>
      </c>
      <c r="G227" s="189"/>
      <c r="H227" s="189"/>
      <c r="I227" s="189"/>
      <c r="J227" s="189"/>
      <c r="K227" s="189"/>
      <c r="L227" s="189"/>
      <c r="M227" s="189"/>
      <c r="N227" s="189"/>
      <c r="O227" s="189"/>
      <c r="P227" s="190" t="s">
        <v>690</v>
      </c>
      <c r="Q227" s="190"/>
      <c r="R227" s="190"/>
      <c r="S227" s="4" t="s">
        <v>30</v>
      </c>
      <c r="T227" s="191">
        <v>4044150</v>
      </c>
      <c r="U227" s="191"/>
      <c r="V227" s="191"/>
      <c r="W227" s="191">
        <v>4044150</v>
      </c>
      <c r="X227" s="191"/>
      <c r="Y227" s="191"/>
      <c r="Z227" s="192">
        <v>100</v>
      </c>
      <c r="AA227" s="192"/>
    </row>
    <row r="228" spans="2:27" ht="23.25" customHeight="1" x14ac:dyDescent="0.25">
      <c r="B228" s="5"/>
      <c r="C228" s="5"/>
      <c r="D228" s="5"/>
      <c r="E228" s="5"/>
      <c r="F228" s="6"/>
      <c r="G228" s="189" t="s">
        <v>31</v>
      </c>
      <c r="H228" s="189"/>
      <c r="I228" s="189"/>
      <c r="J228" s="189"/>
      <c r="K228" s="189"/>
      <c r="L228" s="189"/>
      <c r="M228" s="189"/>
      <c r="N228" s="189"/>
      <c r="O228" s="189"/>
      <c r="P228" s="190" t="s">
        <v>690</v>
      </c>
      <c r="Q228" s="190"/>
      <c r="R228" s="190"/>
      <c r="S228" s="4" t="s">
        <v>32</v>
      </c>
      <c r="T228" s="191">
        <v>4044150</v>
      </c>
      <c r="U228" s="191"/>
      <c r="V228" s="191"/>
      <c r="W228" s="191">
        <v>4044150</v>
      </c>
      <c r="X228" s="191"/>
      <c r="Y228" s="191"/>
      <c r="Z228" s="192">
        <v>100</v>
      </c>
      <c r="AA228" s="192"/>
    </row>
    <row r="229" spans="2:27" ht="15" customHeight="1" x14ac:dyDescent="0.25">
      <c r="B229" s="5"/>
      <c r="C229" s="5"/>
      <c r="D229" s="5"/>
      <c r="E229" s="5"/>
      <c r="F229" s="189" t="s">
        <v>91</v>
      </c>
      <c r="G229" s="189"/>
      <c r="H229" s="189"/>
      <c r="I229" s="189"/>
      <c r="J229" s="189"/>
      <c r="K229" s="189"/>
      <c r="L229" s="189"/>
      <c r="M229" s="189"/>
      <c r="N229" s="189"/>
      <c r="O229" s="189"/>
      <c r="P229" s="190" t="s">
        <v>690</v>
      </c>
      <c r="Q229" s="190"/>
      <c r="R229" s="190"/>
      <c r="S229" s="4" t="s">
        <v>92</v>
      </c>
      <c r="T229" s="191">
        <v>2194689.62</v>
      </c>
      <c r="U229" s="191"/>
      <c r="V229" s="191"/>
      <c r="W229" s="191">
        <v>1872000</v>
      </c>
      <c r="X229" s="191"/>
      <c r="Y229" s="191"/>
      <c r="Z229" s="192">
        <v>85.296799280437654</v>
      </c>
      <c r="AA229" s="192"/>
    </row>
    <row r="230" spans="2:27" ht="23.25" customHeight="1" x14ac:dyDescent="0.25">
      <c r="B230" s="5"/>
      <c r="C230" s="5"/>
      <c r="D230" s="5"/>
      <c r="E230" s="5"/>
      <c r="F230" s="6"/>
      <c r="G230" s="189" t="s">
        <v>93</v>
      </c>
      <c r="H230" s="189"/>
      <c r="I230" s="189"/>
      <c r="J230" s="189"/>
      <c r="K230" s="189"/>
      <c r="L230" s="189"/>
      <c r="M230" s="189"/>
      <c r="N230" s="189"/>
      <c r="O230" s="189"/>
      <c r="P230" s="190" t="s">
        <v>690</v>
      </c>
      <c r="Q230" s="190"/>
      <c r="R230" s="190"/>
      <c r="S230" s="4" t="s">
        <v>94</v>
      </c>
      <c r="T230" s="191">
        <v>2194689.62</v>
      </c>
      <c r="U230" s="191"/>
      <c r="V230" s="191"/>
      <c r="W230" s="191">
        <v>1872000</v>
      </c>
      <c r="X230" s="191"/>
      <c r="Y230" s="191"/>
      <c r="Z230" s="192">
        <v>85.296799280437654</v>
      </c>
      <c r="AA230" s="192"/>
    </row>
    <row r="231" spans="2:27" ht="23.25" customHeight="1" x14ac:dyDescent="0.25">
      <c r="B231" s="5"/>
      <c r="C231" s="5"/>
      <c r="D231" s="5"/>
      <c r="E231" s="5"/>
      <c r="F231" s="189" t="s">
        <v>149</v>
      </c>
      <c r="G231" s="189"/>
      <c r="H231" s="189"/>
      <c r="I231" s="189"/>
      <c r="J231" s="189"/>
      <c r="K231" s="189"/>
      <c r="L231" s="189"/>
      <c r="M231" s="189"/>
      <c r="N231" s="189"/>
      <c r="O231" s="189"/>
      <c r="P231" s="190" t="s">
        <v>690</v>
      </c>
      <c r="Q231" s="190"/>
      <c r="R231" s="190"/>
      <c r="S231" s="4" t="s">
        <v>150</v>
      </c>
      <c r="T231" s="191">
        <v>30088255.390000001</v>
      </c>
      <c r="U231" s="191"/>
      <c r="V231" s="191"/>
      <c r="W231" s="191">
        <v>30029960.739999998</v>
      </c>
      <c r="X231" s="191"/>
      <c r="Y231" s="191"/>
      <c r="Z231" s="192">
        <v>99.806254469578263</v>
      </c>
      <c r="AA231" s="192"/>
    </row>
    <row r="232" spans="2:27" ht="15" customHeight="1" x14ac:dyDescent="0.25">
      <c r="B232" s="5"/>
      <c r="C232" s="5"/>
      <c r="D232" s="5"/>
      <c r="E232" s="5"/>
      <c r="F232" s="6"/>
      <c r="G232" s="189" t="s">
        <v>151</v>
      </c>
      <c r="H232" s="189"/>
      <c r="I232" s="189"/>
      <c r="J232" s="189"/>
      <c r="K232" s="189"/>
      <c r="L232" s="189"/>
      <c r="M232" s="189"/>
      <c r="N232" s="189"/>
      <c r="O232" s="189"/>
      <c r="P232" s="190" t="s">
        <v>690</v>
      </c>
      <c r="Q232" s="190"/>
      <c r="R232" s="190"/>
      <c r="S232" s="4" t="s">
        <v>152</v>
      </c>
      <c r="T232" s="191">
        <v>25509327.390000001</v>
      </c>
      <c r="U232" s="191"/>
      <c r="V232" s="191"/>
      <c r="W232" s="191">
        <v>25451032.739999998</v>
      </c>
      <c r="X232" s="191"/>
      <c r="Y232" s="191"/>
      <c r="Z232" s="192">
        <v>99.771477118511342</v>
      </c>
      <c r="AA232" s="192"/>
    </row>
    <row r="233" spans="2:27" ht="15" customHeight="1" x14ac:dyDescent="0.25">
      <c r="B233" s="5"/>
      <c r="C233" s="5"/>
      <c r="D233" s="5"/>
      <c r="E233" s="5"/>
      <c r="F233" s="6"/>
      <c r="G233" s="189" t="s">
        <v>265</v>
      </c>
      <c r="H233" s="189"/>
      <c r="I233" s="189"/>
      <c r="J233" s="189"/>
      <c r="K233" s="189"/>
      <c r="L233" s="189"/>
      <c r="M233" s="189"/>
      <c r="N233" s="189"/>
      <c r="O233" s="189"/>
      <c r="P233" s="190" t="s">
        <v>690</v>
      </c>
      <c r="Q233" s="190"/>
      <c r="R233" s="190"/>
      <c r="S233" s="4" t="s">
        <v>266</v>
      </c>
      <c r="T233" s="191">
        <v>4578928</v>
      </c>
      <c r="U233" s="191"/>
      <c r="V233" s="191"/>
      <c r="W233" s="191">
        <v>4578928</v>
      </c>
      <c r="X233" s="191"/>
      <c r="Y233" s="191"/>
      <c r="Z233" s="192">
        <v>100</v>
      </c>
      <c r="AA233" s="192"/>
    </row>
    <row r="234" spans="2:27" ht="23.25" customHeight="1" x14ac:dyDescent="0.25">
      <c r="B234" s="6"/>
      <c r="C234" s="189" t="s">
        <v>691</v>
      </c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90" t="s">
        <v>692</v>
      </c>
      <c r="Q234" s="190"/>
      <c r="R234" s="190"/>
      <c r="S234" s="4"/>
      <c r="T234" s="191">
        <v>9786400</v>
      </c>
      <c r="U234" s="191"/>
      <c r="V234" s="191"/>
      <c r="W234" s="191">
        <v>9586400</v>
      </c>
      <c r="X234" s="191"/>
      <c r="Y234" s="191"/>
      <c r="Z234" s="192">
        <v>97.956347584402849</v>
      </c>
      <c r="AA234" s="192"/>
    </row>
    <row r="235" spans="2:27" ht="15" customHeight="1" x14ac:dyDescent="0.25">
      <c r="B235" s="6"/>
      <c r="C235" s="6"/>
      <c r="D235" s="6"/>
      <c r="E235" s="189" t="s">
        <v>693</v>
      </c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90" t="s">
        <v>694</v>
      </c>
      <c r="Q235" s="190"/>
      <c r="R235" s="190"/>
      <c r="S235" s="4"/>
      <c r="T235" s="191">
        <v>9786400</v>
      </c>
      <c r="U235" s="191"/>
      <c r="V235" s="191"/>
      <c r="W235" s="191">
        <v>9586400</v>
      </c>
      <c r="X235" s="191"/>
      <c r="Y235" s="191"/>
      <c r="Z235" s="192">
        <v>97.956347584402849</v>
      </c>
      <c r="AA235" s="192"/>
    </row>
    <row r="236" spans="2:27" ht="23.25" customHeight="1" x14ac:dyDescent="0.25">
      <c r="B236" s="5"/>
      <c r="C236" s="5"/>
      <c r="D236" s="5"/>
      <c r="E236" s="189" t="s">
        <v>695</v>
      </c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90" t="s">
        <v>696</v>
      </c>
      <c r="Q236" s="190"/>
      <c r="R236" s="190"/>
      <c r="S236" s="4"/>
      <c r="T236" s="191">
        <v>9786400</v>
      </c>
      <c r="U236" s="191"/>
      <c r="V236" s="191"/>
      <c r="W236" s="191">
        <v>9586400</v>
      </c>
      <c r="X236" s="191"/>
      <c r="Y236" s="191"/>
      <c r="Z236" s="192">
        <v>97.956347584402849</v>
      </c>
      <c r="AA236" s="192"/>
    </row>
    <row r="237" spans="2:27" ht="23.25" customHeight="1" x14ac:dyDescent="0.25">
      <c r="B237" s="5"/>
      <c r="C237" s="5"/>
      <c r="D237" s="5"/>
      <c r="E237" s="5"/>
      <c r="F237" s="189" t="s">
        <v>149</v>
      </c>
      <c r="G237" s="189"/>
      <c r="H237" s="189"/>
      <c r="I237" s="189"/>
      <c r="J237" s="189"/>
      <c r="K237" s="189"/>
      <c r="L237" s="189"/>
      <c r="M237" s="189"/>
      <c r="N237" s="189"/>
      <c r="O237" s="189"/>
      <c r="P237" s="190" t="s">
        <v>696</v>
      </c>
      <c r="Q237" s="190"/>
      <c r="R237" s="190"/>
      <c r="S237" s="4" t="s">
        <v>150</v>
      </c>
      <c r="T237" s="191">
        <v>9786400</v>
      </c>
      <c r="U237" s="191"/>
      <c r="V237" s="191"/>
      <c r="W237" s="191">
        <v>9586400</v>
      </c>
      <c r="X237" s="191"/>
      <c r="Y237" s="191"/>
      <c r="Z237" s="192">
        <v>97.956347584402849</v>
      </c>
      <c r="AA237" s="192"/>
    </row>
    <row r="238" spans="2:27" ht="34.5" customHeight="1" x14ac:dyDescent="0.25">
      <c r="B238" s="5"/>
      <c r="C238" s="5"/>
      <c r="D238" s="5"/>
      <c r="E238" s="5"/>
      <c r="F238" s="6"/>
      <c r="G238" s="189" t="s">
        <v>610</v>
      </c>
      <c r="H238" s="189"/>
      <c r="I238" s="189"/>
      <c r="J238" s="189"/>
      <c r="K238" s="189"/>
      <c r="L238" s="189"/>
      <c r="M238" s="189"/>
      <c r="N238" s="189"/>
      <c r="O238" s="189"/>
      <c r="P238" s="190" t="s">
        <v>696</v>
      </c>
      <c r="Q238" s="190"/>
      <c r="R238" s="190"/>
      <c r="S238" s="4" t="s">
        <v>611</v>
      </c>
      <c r="T238" s="191">
        <v>9786400</v>
      </c>
      <c r="U238" s="191"/>
      <c r="V238" s="191"/>
      <c r="W238" s="191">
        <v>9586400</v>
      </c>
      <c r="X238" s="191"/>
      <c r="Y238" s="191"/>
      <c r="Z238" s="192">
        <v>97.956347584402849</v>
      </c>
      <c r="AA238" s="192"/>
    </row>
    <row r="239" spans="2:27" ht="15" customHeight="1" x14ac:dyDescent="0.25">
      <c r="B239" s="6"/>
      <c r="C239" s="189" t="s">
        <v>813</v>
      </c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90" t="s">
        <v>814</v>
      </c>
      <c r="Q239" s="190"/>
      <c r="R239" s="190"/>
      <c r="S239" s="4"/>
      <c r="T239" s="191">
        <v>346400312</v>
      </c>
      <c r="U239" s="191"/>
      <c r="V239" s="191"/>
      <c r="W239" s="191">
        <v>342745036.99000001</v>
      </c>
      <c r="X239" s="191"/>
      <c r="Y239" s="191"/>
      <c r="Z239" s="192">
        <v>98.944782991419473</v>
      </c>
      <c r="AA239" s="192"/>
    </row>
    <row r="240" spans="2:27" ht="15" customHeight="1" x14ac:dyDescent="0.25">
      <c r="B240" s="6"/>
      <c r="C240" s="189" t="s">
        <v>815</v>
      </c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90" t="s">
        <v>816</v>
      </c>
      <c r="Q240" s="190"/>
      <c r="R240" s="190"/>
      <c r="S240" s="4"/>
      <c r="T240" s="191">
        <v>102348105.73</v>
      </c>
      <c r="U240" s="191"/>
      <c r="V240" s="191"/>
      <c r="W240" s="191">
        <v>99301484.370000005</v>
      </c>
      <c r="X240" s="191"/>
      <c r="Y240" s="191"/>
      <c r="Z240" s="192">
        <v>97.023275283631378</v>
      </c>
      <c r="AA240" s="192"/>
    </row>
    <row r="241" spans="2:27" ht="34.5" customHeight="1" x14ac:dyDescent="0.25">
      <c r="B241" s="6"/>
      <c r="C241" s="6"/>
      <c r="D241" s="6"/>
      <c r="E241" s="189" t="s">
        <v>817</v>
      </c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90" t="s">
        <v>818</v>
      </c>
      <c r="Q241" s="190"/>
      <c r="R241" s="190"/>
      <c r="S241" s="4"/>
      <c r="T241" s="191">
        <v>102348105.73</v>
      </c>
      <c r="U241" s="191"/>
      <c r="V241" s="191"/>
      <c r="W241" s="191">
        <v>99301484.370000005</v>
      </c>
      <c r="X241" s="191"/>
      <c r="Y241" s="191"/>
      <c r="Z241" s="192">
        <v>97.023275283631378</v>
      </c>
      <c r="AA241" s="192"/>
    </row>
    <row r="242" spans="2:27" ht="23.25" customHeight="1" x14ac:dyDescent="0.25">
      <c r="B242" s="5"/>
      <c r="C242" s="5"/>
      <c r="D242" s="5"/>
      <c r="E242" s="189" t="s">
        <v>819</v>
      </c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90" t="s">
        <v>820</v>
      </c>
      <c r="Q242" s="190"/>
      <c r="R242" s="190"/>
      <c r="S242" s="4"/>
      <c r="T242" s="191">
        <v>705000</v>
      </c>
      <c r="U242" s="191"/>
      <c r="V242" s="191"/>
      <c r="W242" s="191">
        <v>705000</v>
      </c>
      <c r="X242" s="191"/>
      <c r="Y242" s="191"/>
      <c r="Z242" s="192">
        <v>100</v>
      </c>
      <c r="AA242" s="192"/>
    </row>
    <row r="243" spans="2:27" ht="23.25" customHeight="1" x14ac:dyDescent="0.25">
      <c r="B243" s="5"/>
      <c r="C243" s="5"/>
      <c r="D243" s="5"/>
      <c r="E243" s="5"/>
      <c r="F243" s="189" t="s">
        <v>149</v>
      </c>
      <c r="G243" s="189"/>
      <c r="H243" s="189"/>
      <c r="I243" s="189"/>
      <c r="J243" s="189"/>
      <c r="K243" s="189"/>
      <c r="L243" s="189"/>
      <c r="M243" s="189"/>
      <c r="N243" s="189"/>
      <c r="O243" s="189"/>
      <c r="P243" s="190" t="s">
        <v>820</v>
      </c>
      <c r="Q243" s="190"/>
      <c r="R243" s="190"/>
      <c r="S243" s="4" t="s">
        <v>150</v>
      </c>
      <c r="T243" s="191">
        <v>705000</v>
      </c>
      <c r="U243" s="191"/>
      <c r="V243" s="191"/>
      <c r="W243" s="191">
        <v>705000</v>
      </c>
      <c r="X243" s="191"/>
      <c r="Y243" s="191"/>
      <c r="Z243" s="192">
        <v>100</v>
      </c>
      <c r="AA243" s="192"/>
    </row>
    <row r="244" spans="2:27" ht="15" customHeight="1" x14ac:dyDescent="0.25">
      <c r="B244" s="5"/>
      <c r="C244" s="5"/>
      <c r="D244" s="5"/>
      <c r="E244" s="5"/>
      <c r="F244" s="6"/>
      <c r="G244" s="189" t="s">
        <v>151</v>
      </c>
      <c r="H244" s="189"/>
      <c r="I244" s="189"/>
      <c r="J244" s="189"/>
      <c r="K244" s="189"/>
      <c r="L244" s="189"/>
      <c r="M244" s="189"/>
      <c r="N244" s="189"/>
      <c r="O244" s="189"/>
      <c r="P244" s="190" t="s">
        <v>820</v>
      </c>
      <c r="Q244" s="190"/>
      <c r="R244" s="190"/>
      <c r="S244" s="4" t="s">
        <v>152</v>
      </c>
      <c r="T244" s="191">
        <v>705000</v>
      </c>
      <c r="U244" s="191"/>
      <c r="V244" s="191"/>
      <c r="W244" s="191">
        <v>705000</v>
      </c>
      <c r="X244" s="191"/>
      <c r="Y244" s="191"/>
      <c r="Z244" s="192">
        <v>100</v>
      </c>
      <c r="AA244" s="192"/>
    </row>
    <row r="245" spans="2:27" ht="23.25" customHeight="1" x14ac:dyDescent="0.25">
      <c r="B245" s="5"/>
      <c r="C245" s="5"/>
      <c r="D245" s="5"/>
      <c r="E245" s="189" t="s">
        <v>821</v>
      </c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90" t="s">
        <v>822</v>
      </c>
      <c r="Q245" s="190"/>
      <c r="R245" s="190"/>
      <c r="S245" s="4"/>
      <c r="T245" s="191">
        <v>101643105.73</v>
      </c>
      <c r="U245" s="191"/>
      <c r="V245" s="191"/>
      <c r="W245" s="191">
        <v>98596484.370000005</v>
      </c>
      <c r="X245" s="191"/>
      <c r="Y245" s="191"/>
      <c r="Z245" s="192">
        <v>97.002628620879705</v>
      </c>
      <c r="AA245" s="192"/>
    </row>
    <row r="246" spans="2:27" ht="45.75" customHeight="1" x14ac:dyDescent="0.25">
      <c r="B246" s="5"/>
      <c r="C246" s="5"/>
      <c r="D246" s="5"/>
      <c r="E246" s="5"/>
      <c r="F246" s="189" t="s">
        <v>17</v>
      </c>
      <c r="G246" s="189"/>
      <c r="H246" s="189"/>
      <c r="I246" s="189"/>
      <c r="J246" s="189"/>
      <c r="K246" s="189"/>
      <c r="L246" s="189"/>
      <c r="M246" s="189"/>
      <c r="N246" s="189"/>
      <c r="O246" s="189"/>
      <c r="P246" s="190" t="s">
        <v>822</v>
      </c>
      <c r="Q246" s="190"/>
      <c r="R246" s="190"/>
      <c r="S246" s="4" t="s">
        <v>18</v>
      </c>
      <c r="T246" s="191">
        <v>6031464.9500000002</v>
      </c>
      <c r="U246" s="191"/>
      <c r="V246" s="191"/>
      <c r="W246" s="191">
        <v>6025787.8799999999</v>
      </c>
      <c r="X246" s="191"/>
      <c r="Y246" s="191"/>
      <c r="Z246" s="192">
        <v>99.90587576903684</v>
      </c>
      <c r="AA246" s="192"/>
    </row>
    <row r="247" spans="2:27" ht="15" customHeight="1" x14ac:dyDescent="0.25">
      <c r="B247" s="5"/>
      <c r="C247" s="5"/>
      <c r="D247" s="5"/>
      <c r="E247" s="5"/>
      <c r="F247" s="6"/>
      <c r="G247" s="189" t="s">
        <v>129</v>
      </c>
      <c r="H247" s="189"/>
      <c r="I247" s="189"/>
      <c r="J247" s="189"/>
      <c r="K247" s="189"/>
      <c r="L247" s="189"/>
      <c r="M247" s="189"/>
      <c r="N247" s="189"/>
      <c r="O247" s="189"/>
      <c r="P247" s="190" t="s">
        <v>822</v>
      </c>
      <c r="Q247" s="190"/>
      <c r="R247" s="190"/>
      <c r="S247" s="4" t="s">
        <v>130</v>
      </c>
      <c r="T247" s="191">
        <v>6031464.9500000002</v>
      </c>
      <c r="U247" s="191"/>
      <c r="V247" s="191"/>
      <c r="W247" s="191">
        <v>6025787.8799999999</v>
      </c>
      <c r="X247" s="191"/>
      <c r="Y247" s="191"/>
      <c r="Z247" s="192">
        <v>99.90587576903684</v>
      </c>
      <c r="AA247" s="192"/>
    </row>
    <row r="248" spans="2:27" ht="23.25" customHeight="1" x14ac:dyDescent="0.25">
      <c r="B248" s="5"/>
      <c r="C248" s="5"/>
      <c r="D248" s="5"/>
      <c r="E248" s="5"/>
      <c r="F248" s="189" t="s">
        <v>29</v>
      </c>
      <c r="G248" s="189"/>
      <c r="H248" s="189"/>
      <c r="I248" s="189"/>
      <c r="J248" s="189"/>
      <c r="K248" s="189"/>
      <c r="L248" s="189"/>
      <c r="M248" s="189"/>
      <c r="N248" s="189"/>
      <c r="O248" s="189"/>
      <c r="P248" s="190" t="s">
        <v>822</v>
      </c>
      <c r="Q248" s="190"/>
      <c r="R248" s="190"/>
      <c r="S248" s="4" t="s">
        <v>30</v>
      </c>
      <c r="T248" s="191">
        <v>6595544.7800000003</v>
      </c>
      <c r="U248" s="191"/>
      <c r="V248" s="191"/>
      <c r="W248" s="191">
        <v>4612282.26</v>
      </c>
      <c r="X248" s="191"/>
      <c r="Y248" s="191"/>
      <c r="Z248" s="192">
        <v>69.930269808584328</v>
      </c>
      <c r="AA248" s="192"/>
    </row>
    <row r="249" spans="2:27" ht="23.25" customHeight="1" x14ac:dyDescent="0.25">
      <c r="B249" s="5"/>
      <c r="C249" s="5"/>
      <c r="D249" s="5"/>
      <c r="E249" s="5"/>
      <c r="F249" s="6"/>
      <c r="G249" s="189" t="s">
        <v>31</v>
      </c>
      <c r="H249" s="189"/>
      <c r="I249" s="189"/>
      <c r="J249" s="189"/>
      <c r="K249" s="189"/>
      <c r="L249" s="189"/>
      <c r="M249" s="189"/>
      <c r="N249" s="189"/>
      <c r="O249" s="189"/>
      <c r="P249" s="190" t="s">
        <v>822</v>
      </c>
      <c r="Q249" s="190"/>
      <c r="R249" s="190"/>
      <c r="S249" s="4" t="s">
        <v>32</v>
      </c>
      <c r="T249" s="191">
        <v>6595544.7800000003</v>
      </c>
      <c r="U249" s="191"/>
      <c r="V249" s="191"/>
      <c r="W249" s="191">
        <v>4612282.26</v>
      </c>
      <c r="X249" s="191"/>
      <c r="Y249" s="191"/>
      <c r="Z249" s="192">
        <v>69.930269808584328</v>
      </c>
      <c r="AA249" s="192"/>
    </row>
    <row r="250" spans="2:27" ht="23.25" customHeight="1" x14ac:dyDescent="0.25">
      <c r="B250" s="5"/>
      <c r="C250" s="5"/>
      <c r="D250" s="5"/>
      <c r="E250" s="5"/>
      <c r="F250" s="189" t="s">
        <v>149</v>
      </c>
      <c r="G250" s="189"/>
      <c r="H250" s="189"/>
      <c r="I250" s="189"/>
      <c r="J250" s="189"/>
      <c r="K250" s="189"/>
      <c r="L250" s="189"/>
      <c r="M250" s="189"/>
      <c r="N250" s="189"/>
      <c r="O250" s="189"/>
      <c r="P250" s="190" t="s">
        <v>822</v>
      </c>
      <c r="Q250" s="190"/>
      <c r="R250" s="190"/>
      <c r="S250" s="4" t="s">
        <v>150</v>
      </c>
      <c r="T250" s="191">
        <v>88607448.230000004</v>
      </c>
      <c r="U250" s="191"/>
      <c r="V250" s="191"/>
      <c r="W250" s="191">
        <v>87552260.230000004</v>
      </c>
      <c r="X250" s="191"/>
      <c r="Y250" s="191"/>
      <c r="Z250" s="192">
        <v>98.80914299973854</v>
      </c>
      <c r="AA250" s="192"/>
    </row>
    <row r="251" spans="2:27" ht="15" customHeight="1" x14ac:dyDescent="0.25">
      <c r="B251" s="5"/>
      <c r="C251" s="5"/>
      <c r="D251" s="5"/>
      <c r="E251" s="5"/>
      <c r="F251" s="6"/>
      <c r="G251" s="189" t="s">
        <v>151</v>
      </c>
      <c r="H251" s="189"/>
      <c r="I251" s="189"/>
      <c r="J251" s="189"/>
      <c r="K251" s="189"/>
      <c r="L251" s="189"/>
      <c r="M251" s="189"/>
      <c r="N251" s="189"/>
      <c r="O251" s="189"/>
      <c r="P251" s="190" t="s">
        <v>822</v>
      </c>
      <c r="Q251" s="190"/>
      <c r="R251" s="190"/>
      <c r="S251" s="4" t="s">
        <v>152</v>
      </c>
      <c r="T251" s="191">
        <v>88607448.230000004</v>
      </c>
      <c r="U251" s="191"/>
      <c r="V251" s="191"/>
      <c r="W251" s="191">
        <v>87552260.230000004</v>
      </c>
      <c r="X251" s="191"/>
      <c r="Y251" s="191"/>
      <c r="Z251" s="192">
        <v>98.80914299973854</v>
      </c>
      <c r="AA251" s="192"/>
    </row>
    <row r="252" spans="2:27" ht="15" customHeight="1" x14ac:dyDescent="0.25">
      <c r="B252" s="5"/>
      <c r="C252" s="5"/>
      <c r="D252" s="5"/>
      <c r="E252" s="5"/>
      <c r="F252" s="189" t="s">
        <v>33</v>
      </c>
      <c r="G252" s="189"/>
      <c r="H252" s="189"/>
      <c r="I252" s="189"/>
      <c r="J252" s="189"/>
      <c r="K252" s="189"/>
      <c r="L252" s="189"/>
      <c r="M252" s="189"/>
      <c r="N252" s="189"/>
      <c r="O252" s="189"/>
      <c r="P252" s="190" t="s">
        <v>822</v>
      </c>
      <c r="Q252" s="190"/>
      <c r="R252" s="190"/>
      <c r="S252" s="4" t="s">
        <v>34</v>
      </c>
      <c r="T252" s="191">
        <v>408647.77</v>
      </c>
      <c r="U252" s="191"/>
      <c r="V252" s="191"/>
      <c r="W252" s="191">
        <v>406154</v>
      </c>
      <c r="X252" s="191"/>
      <c r="Y252" s="191"/>
      <c r="Z252" s="192">
        <v>99.38975073814791</v>
      </c>
      <c r="AA252" s="192"/>
    </row>
    <row r="253" spans="2:27" ht="15" customHeight="1" x14ac:dyDescent="0.25">
      <c r="B253" s="5"/>
      <c r="C253" s="5"/>
      <c r="D253" s="5"/>
      <c r="E253" s="5"/>
      <c r="F253" s="6"/>
      <c r="G253" s="189" t="s">
        <v>35</v>
      </c>
      <c r="H253" s="189"/>
      <c r="I253" s="189"/>
      <c r="J253" s="189"/>
      <c r="K253" s="189"/>
      <c r="L253" s="189"/>
      <c r="M253" s="189"/>
      <c r="N253" s="189"/>
      <c r="O253" s="189"/>
      <c r="P253" s="190" t="s">
        <v>822</v>
      </c>
      <c r="Q253" s="190"/>
      <c r="R253" s="190"/>
      <c r="S253" s="4" t="s">
        <v>36</v>
      </c>
      <c r="T253" s="191">
        <v>408647.77</v>
      </c>
      <c r="U253" s="191"/>
      <c r="V253" s="191"/>
      <c r="W253" s="191">
        <v>406154</v>
      </c>
      <c r="X253" s="191"/>
      <c r="Y253" s="191"/>
      <c r="Z253" s="192">
        <v>99.38975073814791</v>
      </c>
      <c r="AA253" s="192"/>
    </row>
    <row r="254" spans="2:27" ht="15" customHeight="1" x14ac:dyDescent="0.25">
      <c r="B254" s="6"/>
      <c r="C254" s="189" t="s">
        <v>823</v>
      </c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90" t="s">
        <v>824</v>
      </c>
      <c r="Q254" s="190"/>
      <c r="R254" s="190"/>
      <c r="S254" s="4"/>
      <c r="T254" s="191">
        <v>244052206.27000001</v>
      </c>
      <c r="U254" s="191"/>
      <c r="V254" s="191"/>
      <c r="W254" s="191">
        <v>243443552.62</v>
      </c>
      <c r="X254" s="191"/>
      <c r="Y254" s="191"/>
      <c r="Z254" s="192">
        <v>99.750605143341076</v>
      </c>
      <c r="AA254" s="192"/>
    </row>
    <row r="255" spans="2:27" ht="15" customHeight="1" x14ac:dyDescent="0.25">
      <c r="B255" s="6"/>
      <c r="C255" s="6"/>
      <c r="D255" s="6"/>
      <c r="E255" s="189" t="s">
        <v>825</v>
      </c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90" t="s">
        <v>826</v>
      </c>
      <c r="Q255" s="190"/>
      <c r="R255" s="190"/>
      <c r="S255" s="4"/>
      <c r="T255" s="191">
        <v>244052206.27000001</v>
      </c>
      <c r="U255" s="191"/>
      <c r="V255" s="191"/>
      <c r="W255" s="191">
        <v>243443552.62</v>
      </c>
      <c r="X255" s="191"/>
      <c r="Y255" s="191"/>
      <c r="Z255" s="192">
        <v>99.750605143341076</v>
      </c>
      <c r="AA255" s="192"/>
    </row>
    <row r="256" spans="2:27" ht="23.25" customHeight="1" x14ac:dyDescent="0.25">
      <c r="B256" s="5"/>
      <c r="C256" s="5"/>
      <c r="D256" s="5"/>
      <c r="E256" s="189" t="s">
        <v>827</v>
      </c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90" t="s">
        <v>828</v>
      </c>
      <c r="Q256" s="190"/>
      <c r="R256" s="190"/>
      <c r="S256" s="4"/>
      <c r="T256" s="191">
        <v>244052206.27000001</v>
      </c>
      <c r="U256" s="191"/>
      <c r="V256" s="191"/>
      <c r="W256" s="191">
        <v>243443552.62</v>
      </c>
      <c r="X256" s="191"/>
      <c r="Y256" s="191"/>
      <c r="Z256" s="192">
        <v>99.750605143341076</v>
      </c>
      <c r="AA256" s="192"/>
    </row>
    <row r="257" spans="2:27" ht="23.25" customHeight="1" x14ac:dyDescent="0.25">
      <c r="B257" s="5"/>
      <c r="C257" s="5"/>
      <c r="D257" s="5"/>
      <c r="E257" s="5"/>
      <c r="F257" s="189" t="s">
        <v>149</v>
      </c>
      <c r="G257" s="189"/>
      <c r="H257" s="189"/>
      <c r="I257" s="189"/>
      <c r="J257" s="189"/>
      <c r="K257" s="189"/>
      <c r="L257" s="189"/>
      <c r="M257" s="189"/>
      <c r="N257" s="189"/>
      <c r="O257" s="189"/>
      <c r="P257" s="190" t="s">
        <v>828</v>
      </c>
      <c r="Q257" s="190"/>
      <c r="R257" s="190"/>
      <c r="S257" s="4" t="s">
        <v>150</v>
      </c>
      <c r="T257" s="191">
        <v>244052206.27000001</v>
      </c>
      <c r="U257" s="191"/>
      <c r="V257" s="191"/>
      <c r="W257" s="191">
        <v>243443552.62</v>
      </c>
      <c r="X257" s="191"/>
      <c r="Y257" s="191"/>
      <c r="Z257" s="192">
        <v>99.750605143341076</v>
      </c>
      <c r="AA257" s="192"/>
    </row>
    <row r="258" spans="2:27" ht="15" customHeight="1" x14ac:dyDescent="0.25">
      <c r="B258" s="5"/>
      <c r="C258" s="5"/>
      <c r="D258" s="5"/>
      <c r="E258" s="5"/>
      <c r="F258" s="6"/>
      <c r="G258" s="189" t="s">
        <v>151</v>
      </c>
      <c r="H258" s="189"/>
      <c r="I258" s="189"/>
      <c r="J258" s="189"/>
      <c r="K258" s="189"/>
      <c r="L258" s="189"/>
      <c r="M258" s="189"/>
      <c r="N258" s="189"/>
      <c r="O258" s="189"/>
      <c r="P258" s="190" t="s">
        <v>828</v>
      </c>
      <c r="Q258" s="190"/>
      <c r="R258" s="190"/>
      <c r="S258" s="4" t="s">
        <v>152</v>
      </c>
      <c r="T258" s="191">
        <v>244052206.27000001</v>
      </c>
      <c r="U258" s="191"/>
      <c r="V258" s="191"/>
      <c r="W258" s="191">
        <v>243443552.62</v>
      </c>
      <c r="X258" s="191"/>
      <c r="Y258" s="191"/>
      <c r="Z258" s="192">
        <v>99.750605143341076</v>
      </c>
      <c r="AA258" s="192"/>
    </row>
    <row r="259" spans="2:27" ht="15" customHeight="1" x14ac:dyDescent="0.25">
      <c r="B259" s="6"/>
      <c r="C259" s="189" t="s">
        <v>283</v>
      </c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90" t="s">
        <v>284</v>
      </c>
      <c r="Q259" s="190"/>
      <c r="R259" s="190"/>
      <c r="S259" s="4"/>
      <c r="T259" s="191">
        <v>128148196.01000001</v>
      </c>
      <c r="U259" s="191"/>
      <c r="V259" s="191"/>
      <c r="W259" s="191">
        <v>16457245.82</v>
      </c>
      <c r="X259" s="191"/>
      <c r="Y259" s="191"/>
      <c r="Z259" s="192">
        <v>12.842354658442295</v>
      </c>
      <c r="AA259" s="192"/>
    </row>
    <row r="260" spans="2:27" ht="23.25" customHeight="1" x14ac:dyDescent="0.25">
      <c r="B260" s="6"/>
      <c r="C260" s="189" t="s">
        <v>285</v>
      </c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90" t="s">
        <v>286</v>
      </c>
      <c r="Q260" s="190"/>
      <c r="R260" s="190"/>
      <c r="S260" s="4"/>
      <c r="T260" s="191">
        <v>200000</v>
      </c>
      <c r="U260" s="191"/>
      <c r="V260" s="191"/>
      <c r="W260" s="191">
        <v>149900</v>
      </c>
      <c r="X260" s="191"/>
      <c r="Y260" s="191"/>
      <c r="Z260" s="192">
        <v>74.95</v>
      </c>
      <c r="AA260" s="192"/>
    </row>
    <row r="261" spans="2:27" ht="34.5" customHeight="1" x14ac:dyDescent="0.25">
      <c r="B261" s="6"/>
      <c r="C261" s="6"/>
      <c r="D261" s="6"/>
      <c r="E261" s="189" t="s">
        <v>287</v>
      </c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90" t="s">
        <v>288</v>
      </c>
      <c r="Q261" s="190"/>
      <c r="R261" s="190"/>
      <c r="S261" s="4"/>
      <c r="T261" s="191">
        <v>200000</v>
      </c>
      <c r="U261" s="191"/>
      <c r="V261" s="191"/>
      <c r="W261" s="191">
        <v>149900</v>
      </c>
      <c r="X261" s="191"/>
      <c r="Y261" s="191"/>
      <c r="Z261" s="192">
        <v>74.95</v>
      </c>
      <c r="AA261" s="192"/>
    </row>
    <row r="262" spans="2:27" ht="15" customHeight="1" x14ac:dyDescent="0.25">
      <c r="B262" s="5"/>
      <c r="C262" s="5"/>
      <c r="D262" s="5"/>
      <c r="E262" s="189" t="s">
        <v>289</v>
      </c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90" t="s">
        <v>290</v>
      </c>
      <c r="Q262" s="190"/>
      <c r="R262" s="190"/>
      <c r="S262" s="4"/>
      <c r="T262" s="191">
        <v>200000</v>
      </c>
      <c r="U262" s="191"/>
      <c r="V262" s="191"/>
      <c r="W262" s="191">
        <v>149900</v>
      </c>
      <c r="X262" s="191"/>
      <c r="Y262" s="191"/>
      <c r="Z262" s="192">
        <v>74.95</v>
      </c>
      <c r="AA262" s="192"/>
    </row>
    <row r="263" spans="2:27" ht="23.25" customHeight="1" x14ac:dyDescent="0.25">
      <c r="B263" s="5"/>
      <c r="C263" s="5"/>
      <c r="D263" s="5"/>
      <c r="E263" s="5"/>
      <c r="F263" s="189" t="s">
        <v>29</v>
      </c>
      <c r="G263" s="189"/>
      <c r="H263" s="189"/>
      <c r="I263" s="189"/>
      <c r="J263" s="189"/>
      <c r="K263" s="189"/>
      <c r="L263" s="189"/>
      <c r="M263" s="189"/>
      <c r="N263" s="189"/>
      <c r="O263" s="189"/>
      <c r="P263" s="190" t="s">
        <v>290</v>
      </c>
      <c r="Q263" s="190"/>
      <c r="R263" s="190"/>
      <c r="S263" s="4" t="s">
        <v>30</v>
      </c>
      <c r="T263" s="191">
        <v>200000</v>
      </c>
      <c r="U263" s="191"/>
      <c r="V263" s="191"/>
      <c r="W263" s="191">
        <v>149900</v>
      </c>
      <c r="X263" s="191"/>
      <c r="Y263" s="191"/>
      <c r="Z263" s="192">
        <v>74.95</v>
      </c>
      <c r="AA263" s="192"/>
    </row>
    <row r="264" spans="2:27" ht="23.25" customHeight="1" x14ac:dyDescent="0.25">
      <c r="B264" s="5"/>
      <c r="C264" s="5"/>
      <c r="D264" s="5"/>
      <c r="E264" s="5"/>
      <c r="F264" s="6"/>
      <c r="G264" s="189" t="s">
        <v>31</v>
      </c>
      <c r="H264" s="189"/>
      <c r="I264" s="189"/>
      <c r="J264" s="189"/>
      <c r="K264" s="189"/>
      <c r="L264" s="189"/>
      <c r="M264" s="189"/>
      <c r="N264" s="189"/>
      <c r="O264" s="189"/>
      <c r="P264" s="190" t="s">
        <v>290</v>
      </c>
      <c r="Q264" s="190"/>
      <c r="R264" s="190"/>
      <c r="S264" s="4" t="s">
        <v>32</v>
      </c>
      <c r="T264" s="191">
        <v>200000</v>
      </c>
      <c r="U264" s="191"/>
      <c r="V264" s="191"/>
      <c r="W264" s="191">
        <v>149900</v>
      </c>
      <c r="X264" s="191"/>
      <c r="Y264" s="191"/>
      <c r="Z264" s="192">
        <v>74.95</v>
      </c>
      <c r="AA264" s="192"/>
    </row>
    <row r="265" spans="2:27" ht="23.25" customHeight="1" x14ac:dyDescent="0.25">
      <c r="B265" s="6"/>
      <c r="C265" s="189" t="s">
        <v>291</v>
      </c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90" t="s">
        <v>292</v>
      </c>
      <c r="Q265" s="190"/>
      <c r="R265" s="190"/>
      <c r="S265" s="4"/>
      <c r="T265" s="191">
        <v>242133.5</v>
      </c>
      <c r="U265" s="191"/>
      <c r="V265" s="191"/>
      <c r="W265" s="191">
        <v>242133.5</v>
      </c>
      <c r="X265" s="191"/>
      <c r="Y265" s="191"/>
      <c r="Z265" s="192">
        <v>100</v>
      </c>
      <c r="AA265" s="192"/>
    </row>
    <row r="266" spans="2:27" ht="34.5" customHeight="1" x14ac:dyDescent="0.25">
      <c r="B266" s="6"/>
      <c r="C266" s="6"/>
      <c r="D266" s="6"/>
      <c r="E266" s="189" t="s">
        <v>293</v>
      </c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90" t="s">
        <v>294</v>
      </c>
      <c r="Q266" s="190"/>
      <c r="R266" s="190"/>
      <c r="S266" s="4"/>
      <c r="T266" s="191">
        <v>242133.5</v>
      </c>
      <c r="U266" s="191"/>
      <c r="V266" s="191"/>
      <c r="W266" s="191">
        <v>242133.5</v>
      </c>
      <c r="X266" s="191"/>
      <c r="Y266" s="191"/>
      <c r="Z266" s="192">
        <v>100</v>
      </c>
      <c r="AA266" s="192"/>
    </row>
    <row r="267" spans="2:27" ht="23.25" customHeight="1" x14ac:dyDescent="0.25">
      <c r="B267" s="5"/>
      <c r="C267" s="5"/>
      <c r="D267" s="5"/>
      <c r="E267" s="189" t="s">
        <v>295</v>
      </c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90" t="s">
        <v>296</v>
      </c>
      <c r="Q267" s="190"/>
      <c r="R267" s="190"/>
      <c r="S267" s="4"/>
      <c r="T267" s="191">
        <v>242133.5</v>
      </c>
      <c r="U267" s="191"/>
      <c r="V267" s="191"/>
      <c r="W267" s="191">
        <v>242133.5</v>
      </c>
      <c r="X267" s="191"/>
      <c r="Y267" s="191"/>
      <c r="Z267" s="192">
        <v>100</v>
      </c>
      <c r="AA267" s="192"/>
    </row>
    <row r="268" spans="2:27" ht="23.25" customHeight="1" x14ac:dyDescent="0.25">
      <c r="B268" s="5"/>
      <c r="C268" s="5"/>
      <c r="D268" s="5"/>
      <c r="E268" s="5"/>
      <c r="F268" s="189" t="s">
        <v>29</v>
      </c>
      <c r="G268" s="189"/>
      <c r="H268" s="189"/>
      <c r="I268" s="189"/>
      <c r="J268" s="189"/>
      <c r="K268" s="189"/>
      <c r="L268" s="189"/>
      <c r="M268" s="189"/>
      <c r="N268" s="189"/>
      <c r="O268" s="189"/>
      <c r="P268" s="190" t="s">
        <v>296</v>
      </c>
      <c r="Q268" s="190"/>
      <c r="R268" s="190"/>
      <c r="S268" s="4" t="s">
        <v>30</v>
      </c>
      <c r="T268" s="191">
        <v>242133.5</v>
      </c>
      <c r="U268" s="191"/>
      <c r="V268" s="191"/>
      <c r="W268" s="191">
        <v>242133.5</v>
      </c>
      <c r="X268" s="191"/>
      <c r="Y268" s="191"/>
      <c r="Z268" s="192">
        <v>100</v>
      </c>
      <c r="AA268" s="192"/>
    </row>
    <row r="269" spans="2:27" ht="23.25" customHeight="1" x14ac:dyDescent="0.25">
      <c r="B269" s="5"/>
      <c r="C269" s="5"/>
      <c r="D269" s="5"/>
      <c r="E269" s="5"/>
      <c r="F269" s="6"/>
      <c r="G269" s="189" t="s">
        <v>31</v>
      </c>
      <c r="H269" s="189"/>
      <c r="I269" s="189"/>
      <c r="J269" s="189"/>
      <c r="K269" s="189"/>
      <c r="L269" s="189"/>
      <c r="M269" s="189"/>
      <c r="N269" s="189"/>
      <c r="O269" s="189"/>
      <c r="P269" s="190" t="s">
        <v>296</v>
      </c>
      <c r="Q269" s="190"/>
      <c r="R269" s="190"/>
      <c r="S269" s="4" t="s">
        <v>32</v>
      </c>
      <c r="T269" s="191">
        <v>242133.5</v>
      </c>
      <c r="U269" s="191"/>
      <c r="V269" s="191"/>
      <c r="W269" s="191">
        <v>242133.5</v>
      </c>
      <c r="X269" s="191"/>
      <c r="Y269" s="191"/>
      <c r="Z269" s="192">
        <v>100</v>
      </c>
      <c r="AA269" s="192"/>
    </row>
    <row r="270" spans="2:27" ht="15" customHeight="1" x14ac:dyDescent="0.25">
      <c r="B270" s="6"/>
      <c r="C270" s="189" t="s">
        <v>305</v>
      </c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90" t="s">
        <v>306</v>
      </c>
      <c r="Q270" s="190"/>
      <c r="R270" s="190"/>
      <c r="S270" s="4"/>
      <c r="T270" s="191">
        <v>124790170.06</v>
      </c>
      <c r="U270" s="191"/>
      <c r="V270" s="191"/>
      <c r="W270" s="191">
        <v>13705781.560000001</v>
      </c>
      <c r="X270" s="191"/>
      <c r="Y270" s="191"/>
      <c r="Z270" s="192">
        <v>10.983061849671463</v>
      </c>
      <c r="AA270" s="192"/>
    </row>
    <row r="271" spans="2:27" ht="23.25" customHeight="1" x14ac:dyDescent="0.25">
      <c r="B271" s="6"/>
      <c r="C271" s="6"/>
      <c r="D271" s="6"/>
      <c r="E271" s="189" t="s">
        <v>789</v>
      </c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90" t="s">
        <v>790</v>
      </c>
      <c r="Q271" s="190"/>
      <c r="R271" s="190"/>
      <c r="S271" s="4"/>
      <c r="T271" s="191">
        <v>53324.24</v>
      </c>
      <c r="U271" s="191"/>
      <c r="V271" s="191"/>
      <c r="W271" s="191">
        <v>53324.24</v>
      </c>
      <c r="X271" s="191"/>
      <c r="Y271" s="191"/>
      <c r="Z271" s="192">
        <v>100</v>
      </c>
      <c r="AA271" s="192"/>
    </row>
    <row r="272" spans="2:27" ht="23.25" customHeight="1" x14ac:dyDescent="0.25">
      <c r="B272" s="5"/>
      <c r="C272" s="5"/>
      <c r="D272" s="5"/>
      <c r="E272" s="189" t="s">
        <v>791</v>
      </c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90" t="s">
        <v>792</v>
      </c>
      <c r="Q272" s="190"/>
      <c r="R272" s="190"/>
      <c r="S272" s="4"/>
      <c r="T272" s="191">
        <v>53324.24</v>
      </c>
      <c r="U272" s="191"/>
      <c r="V272" s="191"/>
      <c r="W272" s="191">
        <v>53324.24</v>
      </c>
      <c r="X272" s="191"/>
      <c r="Y272" s="191"/>
      <c r="Z272" s="192">
        <v>100</v>
      </c>
      <c r="AA272" s="192"/>
    </row>
    <row r="273" spans="2:27" ht="15" customHeight="1" x14ac:dyDescent="0.25">
      <c r="B273" s="5"/>
      <c r="C273" s="5"/>
      <c r="D273" s="5"/>
      <c r="E273" s="5"/>
      <c r="F273" s="189" t="s">
        <v>91</v>
      </c>
      <c r="G273" s="189"/>
      <c r="H273" s="189"/>
      <c r="I273" s="189"/>
      <c r="J273" s="189"/>
      <c r="K273" s="189"/>
      <c r="L273" s="189"/>
      <c r="M273" s="189"/>
      <c r="N273" s="189"/>
      <c r="O273" s="189"/>
      <c r="P273" s="190" t="s">
        <v>792</v>
      </c>
      <c r="Q273" s="190"/>
      <c r="R273" s="190"/>
      <c r="S273" s="4" t="s">
        <v>92</v>
      </c>
      <c r="T273" s="191">
        <v>53324.24</v>
      </c>
      <c r="U273" s="191"/>
      <c r="V273" s="191"/>
      <c r="W273" s="191">
        <v>53324.24</v>
      </c>
      <c r="X273" s="191"/>
      <c r="Y273" s="191"/>
      <c r="Z273" s="192">
        <v>100</v>
      </c>
      <c r="AA273" s="192"/>
    </row>
    <row r="274" spans="2:27" ht="23.25" customHeight="1" x14ac:dyDescent="0.25">
      <c r="B274" s="5"/>
      <c r="C274" s="5"/>
      <c r="D274" s="5"/>
      <c r="E274" s="5"/>
      <c r="F274" s="6"/>
      <c r="G274" s="189" t="s">
        <v>93</v>
      </c>
      <c r="H274" s="189"/>
      <c r="I274" s="189"/>
      <c r="J274" s="189"/>
      <c r="K274" s="189"/>
      <c r="L274" s="189"/>
      <c r="M274" s="189"/>
      <c r="N274" s="189"/>
      <c r="O274" s="189"/>
      <c r="P274" s="190" t="s">
        <v>792</v>
      </c>
      <c r="Q274" s="190"/>
      <c r="R274" s="190"/>
      <c r="S274" s="4" t="s">
        <v>94</v>
      </c>
      <c r="T274" s="191">
        <v>53324.24</v>
      </c>
      <c r="U274" s="191"/>
      <c r="V274" s="191"/>
      <c r="W274" s="191">
        <v>53324.24</v>
      </c>
      <c r="X274" s="191"/>
      <c r="Y274" s="191"/>
      <c r="Z274" s="192">
        <v>100</v>
      </c>
      <c r="AA274" s="192"/>
    </row>
    <row r="275" spans="2:27" ht="23.25" customHeight="1" x14ac:dyDescent="0.25">
      <c r="B275" s="6"/>
      <c r="C275" s="6"/>
      <c r="D275" s="6"/>
      <c r="E275" s="189" t="s">
        <v>421</v>
      </c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90" t="s">
        <v>422</v>
      </c>
      <c r="Q275" s="190"/>
      <c r="R275" s="190"/>
      <c r="S275" s="4"/>
      <c r="T275" s="191">
        <v>122726725.81999999</v>
      </c>
      <c r="U275" s="191"/>
      <c r="V275" s="191"/>
      <c r="W275" s="191">
        <v>11642406.550000001</v>
      </c>
      <c r="X275" s="191"/>
      <c r="Y275" s="191"/>
      <c r="Z275" s="192">
        <v>9.4864476113178533</v>
      </c>
      <c r="AA275" s="192"/>
    </row>
    <row r="276" spans="2:27" ht="34.5" customHeight="1" x14ac:dyDescent="0.25">
      <c r="B276" s="5"/>
      <c r="C276" s="5"/>
      <c r="D276" s="5"/>
      <c r="E276" s="189" t="s">
        <v>423</v>
      </c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90" t="s">
        <v>424</v>
      </c>
      <c r="Q276" s="190"/>
      <c r="R276" s="190"/>
      <c r="S276" s="4"/>
      <c r="T276" s="191">
        <v>122726725.81999999</v>
      </c>
      <c r="U276" s="191"/>
      <c r="V276" s="191"/>
      <c r="W276" s="191">
        <v>11642406.550000001</v>
      </c>
      <c r="X276" s="191"/>
      <c r="Y276" s="191"/>
      <c r="Z276" s="192">
        <v>9.4864476113178533</v>
      </c>
      <c r="AA276" s="192"/>
    </row>
    <row r="277" spans="2:27" ht="23.25" customHeight="1" x14ac:dyDescent="0.25">
      <c r="B277" s="5"/>
      <c r="C277" s="5"/>
      <c r="D277" s="5"/>
      <c r="E277" s="5"/>
      <c r="F277" s="189" t="s">
        <v>411</v>
      </c>
      <c r="G277" s="189"/>
      <c r="H277" s="189"/>
      <c r="I277" s="189"/>
      <c r="J277" s="189"/>
      <c r="K277" s="189"/>
      <c r="L277" s="189"/>
      <c r="M277" s="189"/>
      <c r="N277" s="189"/>
      <c r="O277" s="189"/>
      <c r="P277" s="190" t="s">
        <v>424</v>
      </c>
      <c r="Q277" s="190"/>
      <c r="R277" s="190"/>
      <c r="S277" s="4" t="s">
        <v>412</v>
      </c>
      <c r="T277" s="191">
        <v>122726725.81999999</v>
      </c>
      <c r="U277" s="191"/>
      <c r="V277" s="191"/>
      <c r="W277" s="191">
        <v>11642406.550000001</v>
      </c>
      <c r="X277" s="191"/>
      <c r="Y277" s="191"/>
      <c r="Z277" s="192">
        <v>9.4864476113178533</v>
      </c>
      <c r="AA277" s="192"/>
    </row>
    <row r="278" spans="2:27" ht="15" customHeight="1" x14ac:dyDescent="0.25">
      <c r="B278" s="5"/>
      <c r="C278" s="5"/>
      <c r="D278" s="5"/>
      <c r="E278" s="5"/>
      <c r="F278" s="6"/>
      <c r="G278" s="189" t="s">
        <v>413</v>
      </c>
      <c r="H278" s="189"/>
      <c r="I278" s="189"/>
      <c r="J278" s="189"/>
      <c r="K278" s="189"/>
      <c r="L278" s="189"/>
      <c r="M278" s="189"/>
      <c r="N278" s="189"/>
      <c r="O278" s="189"/>
      <c r="P278" s="190" t="s">
        <v>424</v>
      </c>
      <c r="Q278" s="190"/>
      <c r="R278" s="190"/>
      <c r="S278" s="4" t="s">
        <v>414</v>
      </c>
      <c r="T278" s="191">
        <v>122726725.81999999</v>
      </c>
      <c r="U278" s="191"/>
      <c r="V278" s="191"/>
      <c r="W278" s="191">
        <v>11642406.550000001</v>
      </c>
      <c r="X278" s="191"/>
      <c r="Y278" s="191"/>
      <c r="Z278" s="192">
        <v>9.4864476113178533</v>
      </c>
      <c r="AA278" s="192"/>
    </row>
    <row r="279" spans="2:27" ht="23.25" customHeight="1" x14ac:dyDescent="0.25">
      <c r="B279" s="6"/>
      <c r="C279" s="6"/>
      <c r="D279" s="6"/>
      <c r="E279" s="189" t="s">
        <v>307</v>
      </c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90" t="s">
        <v>308</v>
      </c>
      <c r="Q279" s="190"/>
      <c r="R279" s="190"/>
      <c r="S279" s="4"/>
      <c r="T279" s="191">
        <v>2010120</v>
      </c>
      <c r="U279" s="191"/>
      <c r="V279" s="191"/>
      <c r="W279" s="191">
        <v>2010050.77</v>
      </c>
      <c r="X279" s="191"/>
      <c r="Y279" s="191"/>
      <c r="Z279" s="192">
        <v>99.996555927009339</v>
      </c>
      <c r="AA279" s="192"/>
    </row>
    <row r="280" spans="2:27" ht="45.75" customHeight="1" x14ac:dyDescent="0.25">
      <c r="B280" s="5"/>
      <c r="C280" s="5"/>
      <c r="D280" s="5"/>
      <c r="E280" s="189" t="s">
        <v>309</v>
      </c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90" t="s">
        <v>310</v>
      </c>
      <c r="Q280" s="190"/>
      <c r="R280" s="190"/>
      <c r="S280" s="4"/>
      <c r="T280" s="191">
        <v>2010120</v>
      </c>
      <c r="U280" s="191"/>
      <c r="V280" s="191"/>
      <c r="W280" s="191">
        <v>2010050.77</v>
      </c>
      <c r="X280" s="191"/>
      <c r="Y280" s="191"/>
      <c r="Z280" s="192">
        <v>99.996555927009339</v>
      </c>
      <c r="AA280" s="192"/>
    </row>
    <row r="281" spans="2:27" ht="23.25" customHeight="1" x14ac:dyDescent="0.25">
      <c r="B281" s="5"/>
      <c r="C281" s="5"/>
      <c r="D281" s="5"/>
      <c r="E281" s="5"/>
      <c r="F281" s="189" t="s">
        <v>29</v>
      </c>
      <c r="G281" s="189"/>
      <c r="H281" s="189"/>
      <c r="I281" s="189"/>
      <c r="J281" s="189"/>
      <c r="K281" s="189"/>
      <c r="L281" s="189"/>
      <c r="M281" s="189"/>
      <c r="N281" s="189"/>
      <c r="O281" s="189"/>
      <c r="P281" s="190" t="s">
        <v>310</v>
      </c>
      <c r="Q281" s="190"/>
      <c r="R281" s="190"/>
      <c r="S281" s="4" t="s">
        <v>30</v>
      </c>
      <c r="T281" s="191">
        <v>2010120</v>
      </c>
      <c r="U281" s="191"/>
      <c r="V281" s="191"/>
      <c r="W281" s="191">
        <v>2010050.77</v>
      </c>
      <c r="X281" s="191"/>
      <c r="Y281" s="191"/>
      <c r="Z281" s="192">
        <v>99.996555927009339</v>
      </c>
      <c r="AA281" s="192"/>
    </row>
    <row r="282" spans="2:27" ht="23.25" customHeight="1" x14ac:dyDescent="0.25">
      <c r="B282" s="5"/>
      <c r="C282" s="5"/>
      <c r="D282" s="5"/>
      <c r="E282" s="5"/>
      <c r="F282" s="6"/>
      <c r="G282" s="189" t="s">
        <v>31</v>
      </c>
      <c r="H282" s="189"/>
      <c r="I282" s="189"/>
      <c r="J282" s="189"/>
      <c r="K282" s="189"/>
      <c r="L282" s="189"/>
      <c r="M282" s="189"/>
      <c r="N282" s="189"/>
      <c r="O282" s="189"/>
      <c r="P282" s="190" t="s">
        <v>310</v>
      </c>
      <c r="Q282" s="190"/>
      <c r="R282" s="190"/>
      <c r="S282" s="4" t="s">
        <v>32</v>
      </c>
      <c r="T282" s="191">
        <v>2010120</v>
      </c>
      <c r="U282" s="191"/>
      <c r="V282" s="191"/>
      <c r="W282" s="191">
        <v>2010050.77</v>
      </c>
      <c r="X282" s="191"/>
      <c r="Y282" s="191"/>
      <c r="Z282" s="192">
        <v>99.996555927009339</v>
      </c>
      <c r="AA282" s="192"/>
    </row>
    <row r="283" spans="2:27" ht="23.25" customHeight="1" x14ac:dyDescent="0.25">
      <c r="B283" s="6"/>
      <c r="C283" s="189" t="s">
        <v>297</v>
      </c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90" t="s">
        <v>298</v>
      </c>
      <c r="Q283" s="190"/>
      <c r="R283" s="190"/>
      <c r="S283" s="4"/>
      <c r="T283" s="191">
        <v>2915892.45</v>
      </c>
      <c r="U283" s="191"/>
      <c r="V283" s="191"/>
      <c r="W283" s="191">
        <v>2359430.7599999998</v>
      </c>
      <c r="X283" s="191"/>
      <c r="Y283" s="191"/>
      <c r="Z283" s="192">
        <v>80.916247785476429</v>
      </c>
      <c r="AA283" s="192"/>
    </row>
    <row r="284" spans="2:27" ht="34.5" customHeight="1" x14ac:dyDescent="0.25">
      <c r="B284" s="6"/>
      <c r="C284" s="6"/>
      <c r="D284" s="6"/>
      <c r="E284" s="189" t="s">
        <v>299</v>
      </c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90" t="s">
        <v>300</v>
      </c>
      <c r="Q284" s="190"/>
      <c r="R284" s="190"/>
      <c r="S284" s="4"/>
      <c r="T284" s="191">
        <v>2915892.45</v>
      </c>
      <c r="U284" s="191"/>
      <c r="V284" s="191"/>
      <c r="W284" s="191">
        <v>2359430.7599999998</v>
      </c>
      <c r="X284" s="191"/>
      <c r="Y284" s="191"/>
      <c r="Z284" s="192">
        <v>80.916247785476429</v>
      </c>
      <c r="AA284" s="192"/>
    </row>
    <row r="285" spans="2:27" ht="34.5" customHeight="1" x14ac:dyDescent="0.25">
      <c r="B285" s="5"/>
      <c r="C285" s="5"/>
      <c r="D285" s="5"/>
      <c r="E285" s="189" t="s">
        <v>301</v>
      </c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90" t="s">
        <v>302</v>
      </c>
      <c r="Q285" s="190"/>
      <c r="R285" s="190"/>
      <c r="S285" s="4"/>
      <c r="T285" s="191">
        <v>2915892.45</v>
      </c>
      <c r="U285" s="191"/>
      <c r="V285" s="191"/>
      <c r="W285" s="191">
        <v>2359430.7599999998</v>
      </c>
      <c r="X285" s="191"/>
      <c r="Y285" s="191"/>
      <c r="Z285" s="192">
        <v>80.916247785476429</v>
      </c>
      <c r="AA285" s="192"/>
    </row>
    <row r="286" spans="2:27" ht="23.25" customHeight="1" x14ac:dyDescent="0.25">
      <c r="B286" s="5"/>
      <c r="C286" s="5"/>
      <c r="D286" s="5"/>
      <c r="E286" s="5"/>
      <c r="F286" s="189" t="s">
        <v>29</v>
      </c>
      <c r="G286" s="189"/>
      <c r="H286" s="189"/>
      <c r="I286" s="189"/>
      <c r="J286" s="189"/>
      <c r="K286" s="189"/>
      <c r="L286" s="189"/>
      <c r="M286" s="189"/>
      <c r="N286" s="189"/>
      <c r="O286" s="189"/>
      <c r="P286" s="190" t="s">
        <v>302</v>
      </c>
      <c r="Q286" s="190"/>
      <c r="R286" s="190"/>
      <c r="S286" s="4" t="s">
        <v>30</v>
      </c>
      <c r="T286" s="191">
        <v>2915892.45</v>
      </c>
      <c r="U286" s="191"/>
      <c r="V286" s="191"/>
      <c r="W286" s="191">
        <v>2359430.7599999998</v>
      </c>
      <c r="X286" s="191"/>
      <c r="Y286" s="191"/>
      <c r="Z286" s="192">
        <v>80.916247785476429</v>
      </c>
      <c r="AA286" s="192"/>
    </row>
    <row r="287" spans="2:27" ht="23.25" customHeight="1" x14ac:dyDescent="0.25">
      <c r="B287" s="5"/>
      <c r="C287" s="5"/>
      <c r="D287" s="5"/>
      <c r="E287" s="5"/>
      <c r="F287" s="6"/>
      <c r="G287" s="189" t="s">
        <v>31</v>
      </c>
      <c r="H287" s="189"/>
      <c r="I287" s="189"/>
      <c r="J287" s="189"/>
      <c r="K287" s="189"/>
      <c r="L287" s="189"/>
      <c r="M287" s="189"/>
      <c r="N287" s="189"/>
      <c r="O287" s="189"/>
      <c r="P287" s="190" t="s">
        <v>302</v>
      </c>
      <c r="Q287" s="190"/>
      <c r="R287" s="190"/>
      <c r="S287" s="4" t="s">
        <v>32</v>
      </c>
      <c r="T287" s="191">
        <v>2915892.45</v>
      </c>
      <c r="U287" s="191"/>
      <c r="V287" s="191"/>
      <c r="W287" s="191">
        <v>2359430.7599999998</v>
      </c>
      <c r="X287" s="191"/>
      <c r="Y287" s="191"/>
      <c r="Z287" s="192">
        <v>80.916247785476429</v>
      </c>
      <c r="AA287" s="192"/>
    </row>
    <row r="288" spans="2:27" ht="15" customHeight="1" x14ac:dyDescent="0.25">
      <c r="B288" s="6"/>
      <c r="C288" s="189" t="s">
        <v>545</v>
      </c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90" t="s">
        <v>546</v>
      </c>
      <c r="Q288" s="190"/>
      <c r="R288" s="190"/>
      <c r="S288" s="4"/>
      <c r="T288" s="191">
        <v>395887274.91000003</v>
      </c>
      <c r="U288" s="191"/>
      <c r="V288" s="191"/>
      <c r="W288" s="191">
        <v>394910307.12</v>
      </c>
      <c r="X288" s="191"/>
      <c r="Y288" s="191"/>
      <c r="Z288" s="192">
        <v>99.753220714097949</v>
      </c>
      <c r="AA288" s="192"/>
    </row>
    <row r="289" spans="2:27" ht="15" customHeight="1" x14ac:dyDescent="0.25">
      <c r="B289" s="6"/>
      <c r="C289" s="189" t="s">
        <v>547</v>
      </c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90" t="s">
        <v>548</v>
      </c>
      <c r="Q289" s="190"/>
      <c r="R289" s="190"/>
      <c r="S289" s="4"/>
      <c r="T289" s="191">
        <v>2596320</v>
      </c>
      <c r="U289" s="191"/>
      <c r="V289" s="191"/>
      <c r="W289" s="191">
        <v>2393756.66</v>
      </c>
      <c r="X289" s="191"/>
      <c r="Y289" s="191"/>
      <c r="Z289" s="192">
        <v>92.198059561225122</v>
      </c>
      <c r="AA289" s="192"/>
    </row>
    <row r="290" spans="2:27" ht="23.25" customHeight="1" x14ac:dyDescent="0.25">
      <c r="B290" s="6"/>
      <c r="C290" s="6"/>
      <c r="D290" s="6"/>
      <c r="E290" s="189" t="s">
        <v>549</v>
      </c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90" t="s">
        <v>550</v>
      </c>
      <c r="Q290" s="190"/>
      <c r="R290" s="190"/>
      <c r="S290" s="4"/>
      <c r="T290" s="191">
        <v>1024320</v>
      </c>
      <c r="U290" s="191"/>
      <c r="V290" s="191"/>
      <c r="W290" s="191">
        <v>822666.66</v>
      </c>
      <c r="X290" s="191"/>
      <c r="Y290" s="191"/>
      <c r="Z290" s="192">
        <v>80.313443064667283</v>
      </c>
      <c r="AA290" s="192"/>
    </row>
    <row r="291" spans="2:27" ht="23.25" customHeight="1" x14ac:dyDescent="0.25">
      <c r="B291" s="5"/>
      <c r="C291" s="5"/>
      <c r="D291" s="5"/>
      <c r="E291" s="189" t="s">
        <v>551</v>
      </c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90" t="s">
        <v>552</v>
      </c>
      <c r="Q291" s="190"/>
      <c r="R291" s="190"/>
      <c r="S291" s="4"/>
      <c r="T291" s="191">
        <v>1024320</v>
      </c>
      <c r="U291" s="191"/>
      <c r="V291" s="191"/>
      <c r="W291" s="191">
        <v>822666.66</v>
      </c>
      <c r="X291" s="191"/>
      <c r="Y291" s="191"/>
      <c r="Z291" s="192">
        <v>80.313443064667283</v>
      </c>
      <c r="AA291" s="192"/>
    </row>
    <row r="292" spans="2:27" ht="23.25" customHeight="1" x14ac:dyDescent="0.25">
      <c r="B292" s="5"/>
      <c r="C292" s="5"/>
      <c r="D292" s="5"/>
      <c r="E292" s="5"/>
      <c r="F292" s="189" t="s">
        <v>29</v>
      </c>
      <c r="G292" s="189"/>
      <c r="H292" s="189"/>
      <c r="I292" s="189"/>
      <c r="J292" s="189"/>
      <c r="K292" s="189"/>
      <c r="L292" s="189"/>
      <c r="M292" s="189"/>
      <c r="N292" s="189"/>
      <c r="O292" s="189"/>
      <c r="P292" s="190" t="s">
        <v>552</v>
      </c>
      <c r="Q292" s="190"/>
      <c r="R292" s="190"/>
      <c r="S292" s="4" t="s">
        <v>30</v>
      </c>
      <c r="T292" s="191">
        <v>1024320</v>
      </c>
      <c r="U292" s="191"/>
      <c r="V292" s="191"/>
      <c r="W292" s="191">
        <v>822666.66</v>
      </c>
      <c r="X292" s="191"/>
      <c r="Y292" s="191"/>
      <c r="Z292" s="192">
        <v>80.313443064667283</v>
      </c>
      <c r="AA292" s="192"/>
    </row>
    <row r="293" spans="2:27" ht="23.25" customHeight="1" x14ac:dyDescent="0.25">
      <c r="B293" s="5"/>
      <c r="C293" s="5"/>
      <c r="D293" s="5"/>
      <c r="E293" s="5"/>
      <c r="F293" s="6"/>
      <c r="G293" s="189" t="s">
        <v>31</v>
      </c>
      <c r="H293" s="189"/>
      <c r="I293" s="189"/>
      <c r="J293" s="189"/>
      <c r="K293" s="189"/>
      <c r="L293" s="189"/>
      <c r="M293" s="189"/>
      <c r="N293" s="189"/>
      <c r="O293" s="189"/>
      <c r="P293" s="190" t="s">
        <v>552</v>
      </c>
      <c r="Q293" s="190"/>
      <c r="R293" s="190"/>
      <c r="S293" s="4" t="s">
        <v>32</v>
      </c>
      <c r="T293" s="191">
        <v>1024320</v>
      </c>
      <c r="U293" s="191"/>
      <c r="V293" s="191"/>
      <c r="W293" s="191">
        <v>822666.66</v>
      </c>
      <c r="X293" s="191"/>
      <c r="Y293" s="191"/>
      <c r="Z293" s="192">
        <v>80.313443064667283</v>
      </c>
      <c r="AA293" s="192"/>
    </row>
    <row r="294" spans="2:27" ht="23.25" customHeight="1" x14ac:dyDescent="0.25">
      <c r="B294" s="6"/>
      <c r="C294" s="6"/>
      <c r="D294" s="6"/>
      <c r="E294" s="189" t="s">
        <v>553</v>
      </c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90" t="s">
        <v>554</v>
      </c>
      <c r="Q294" s="190"/>
      <c r="R294" s="190"/>
      <c r="S294" s="4"/>
      <c r="T294" s="191">
        <v>1572000</v>
      </c>
      <c r="U294" s="191"/>
      <c r="V294" s="191"/>
      <c r="W294" s="191">
        <v>1571090</v>
      </c>
      <c r="X294" s="191"/>
      <c r="Y294" s="191"/>
      <c r="Z294" s="192">
        <v>99.94211195928753</v>
      </c>
      <c r="AA294" s="192"/>
    </row>
    <row r="295" spans="2:27" ht="23.25" customHeight="1" x14ac:dyDescent="0.25">
      <c r="B295" s="5"/>
      <c r="C295" s="5"/>
      <c r="D295" s="5"/>
      <c r="E295" s="189" t="s">
        <v>551</v>
      </c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90" t="s">
        <v>555</v>
      </c>
      <c r="Q295" s="190"/>
      <c r="R295" s="190"/>
      <c r="S295" s="4"/>
      <c r="T295" s="191">
        <v>1572000</v>
      </c>
      <c r="U295" s="191"/>
      <c r="V295" s="191"/>
      <c r="W295" s="191">
        <v>1571090</v>
      </c>
      <c r="X295" s="191"/>
      <c r="Y295" s="191"/>
      <c r="Z295" s="192">
        <v>99.94211195928753</v>
      </c>
      <c r="AA295" s="192"/>
    </row>
    <row r="296" spans="2:27" ht="23.25" customHeight="1" x14ac:dyDescent="0.25">
      <c r="B296" s="5"/>
      <c r="C296" s="5"/>
      <c r="D296" s="5"/>
      <c r="E296" s="5"/>
      <c r="F296" s="189" t="s">
        <v>29</v>
      </c>
      <c r="G296" s="189"/>
      <c r="H296" s="189"/>
      <c r="I296" s="189"/>
      <c r="J296" s="189"/>
      <c r="K296" s="189"/>
      <c r="L296" s="189"/>
      <c r="M296" s="189"/>
      <c r="N296" s="189"/>
      <c r="O296" s="189"/>
      <c r="P296" s="190" t="s">
        <v>555</v>
      </c>
      <c r="Q296" s="190"/>
      <c r="R296" s="190"/>
      <c r="S296" s="4" t="s">
        <v>30</v>
      </c>
      <c r="T296" s="191">
        <v>1572000</v>
      </c>
      <c r="U296" s="191"/>
      <c r="V296" s="191"/>
      <c r="W296" s="191">
        <v>1571090</v>
      </c>
      <c r="X296" s="191"/>
      <c r="Y296" s="191"/>
      <c r="Z296" s="192">
        <v>99.94211195928753</v>
      </c>
      <c r="AA296" s="192"/>
    </row>
    <row r="297" spans="2:27" ht="23.25" customHeight="1" x14ac:dyDescent="0.25">
      <c r="B297" s="5"/>
      <c r="C297" s="5"/>
      <c r="D297" s="5"/>
      <c r="E297" s="5"/>
      <c r="F297" s="6"/>
      <c r="G297" s="189" t="s">
        <v>31</v>
      </c>
      <c r="H297" s="189"/>
      <c r="I297" s="189"/>
      <c r="J297" s="189"/>
      <c r="K297" s="189"/>
      <c r="L297" s="189"/>
      <c r="M297" s="189"/>
      <c r="N297" s="189"/>
      <c r="O297" s="189"/>
      <c r="P297" s="190" t="s">
        <v>555</v>
      </c>
      <c r="Q297" s="190"/>
      <c r="R297" s="190"/>
      <c r="S297" s="4" t="s">
        <v>32</v>
      </c>
      <c r="T297" s="191">
        <v>1572000</v>
      </c>
      <c r="U297" s="191"/>
      <c r="V297" s="191"/>
      <c r="W297" s="191">
        <v>1571090</v>
      </c>
      <c r="X297" s="191"/>
      <c r="Y297" s="191"/>
      <c r="Z297" s="192">
        <v>99.94211195928753</v>
      </c>
      <c r="AA297" s="192"/>
    </row>
    <row r="298" spans="2:27" ht="15" customHeight="1" x14ac:dyDescent="0.25">
      <c r="B298" s="6"/>
      <c r="C298" s="189" t="s">
        <v>556</v>
      </c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90" t="s">
        <v>557</v>
      </c>
      <c r="Q298" s="190"/>
      <c r="R298" s="190"/>
      <c r="S298" s="4"/>
      <c r="T298" s="191">
        <v>910000</v>
      </c>
      <c r="U298" s="191"/>
      <c r="V298" s="191"/>
      <c r="W298" s="191">
        <v>909600</v>
      </c>
      <c r="X298" s="191"/>
      <c r="Y298" s="191"/>
      <c r="Z298" s="192">
        <v>99.956043956043956</v>
      </c>
      <c r="AA298" s="192"/>
    </row>
    <row r="299" spans="2:27" ht="23.25" customHeight="1" x14ac:dyDescent="0.25">
      <c r="B299" s="6"/>
      <c r="C299" s="6"/>
      <c r="D299" s="6"/>
      <c r="E299" s="189" t="s">
        <v>558</v>
      </c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90" t="s">
        <v>559</v>
      </c>
      <c r="Q299" s="190"/>
      <c r="R299" s="190"/>
      <c r="S299" s="4"/>
      <c r="T299" s="191">
        <v>910000</v>
      </c>
      <c r="U299" s="191"/>
      <c r="V299" s="191"/>
      <c r="W299" s="191">
        <v>909600</v>
      </c>
      <c r="X299" s="191"/>
      <c r="Y299" s="191"/>
      <c r="Z299" s="192">
        <v>99.956043956043956</v>
      </c>
      <c r="AA299" s="192"/>
    </row>
    <row r="300" spans="2:27" ht="45.75" customHeight="1" x14ac:dyDescent="0.25">
      <c r="B300" s="5"/>
      <c r="C300" s="5"/>
      <c r="D300" s="5"/>
      <c r="E300" s="189" t="s">
        <v>560</v>
      </c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90" t="s">
        <v>561</v>
      </c>
      <c r="Q300" s="190"/>
      <c r="R300" s="190"/>
      <c r="S300" s="4"/>
      <c r="T300" s="191">
        <v>910000</v>
      </c>
      <c r="U300" s="191"/>
      <c r="V300" s="191"/>
      <c r="W300" s="191">
        <v>909600</v>
      </c>
      <c r="X300" s="191"/>
      <c r="Y300" s="191"/>
      <c r="Z300" s="192">
        <v>99.956043956043956</v>
      </c>
      <c r="AA300" s="192"/>
    </row>
    <row r="301" spans="2:27" ht="23.25" customHeight="1" x14ac:dyDescent="0.25">
      <c r="B301" s="5"/>
      <c r="C301" s="5"/>
      <c r="D301" s="5"/>
      <c r="E301" s="5"/>
      <c r="F301" s="189" t="s">
        <v>29</v>
      </c>
      <c r="G301" s="189"/>
      <c r="H301" s="189"/>
      <c r="I301" s="189"/>
      <c r="J301" s="189"/>
      <c r="K301" s="189"/>
      <c r="L301" s="189"/>
      <c r="M301" s="189"/>
      <c r="N301" s="189"/>
      <c r="O301" s="189"/>
      <c r="P301" s="190" t="s">
        <v>561</v>
      </c>
      <c r="Q301" s="190"/>
      <c r="R301" s="190"/>
      <c r="S301" s="4" t="s">
        <v>30</v>
      </c>
      <c r="T301" s="191">
        <v>910000</v>
      </c>
      <c r="U301" s="191"/>
      <c r="V301" s="191"/>
      <c r="W301" s="191">
        <v>909600</v>
      </c>
      <c r="X301" s="191"/>
      <c r="Y301" s="191"/>
      <c r="Z301" s="192">
        <v>99.956043956043956</v>
      </c>
      <c r="AA301" s="192"/>
    </row>
    <row r="302" spans="2:27" ht="23.25" customHeight="1" x14ac:dyDescent="0.25">
      <c r="B302" s="5"/>
      <c r="C302" s="5"/>
      <c r="D302" s="5"/>
      <c r="E302" s="5"/>
      <c r="F302" s="6"/>
      <c r="G302" s="189" t="s">
        <v>31</v>
      </c>
      <c r="H302" s="189"/>
      <c r="I302" s="189"/>
      <c r="J302" s="189"/>
      <c r="K302" s="189"/>
      <c r="L302" s="189"/>
      <c r="M302" s="189"/>
      <c r="N302" s="189"/>
      <c r="O302" s="189"/>
      <c r="P302" s="190" t="s">
        <v>561</v>
      </c>
      <c r="Q302" s="190"/>
      <c r="R302" s="190"/>
      <c r="S302" s="4" t="s">
        <v>32</v>
      </c>
      <c r="T302" s="191">
        <v>910000</v>
      </c>
      <c r="U302" s="191"/>
      <c r="V302" s="191"/>
      <c r="W302" s="191">
        <v>909600</v>
      </c>
      <c r="X302" s="191"/>
      <c r="Y302" s="191"/>
      <c r="Z302" s="192">
        <v>99.956043956043956</v>
      </c>
      <c r="AA302" s="192"/>
    </row>
    <row r="303" spans="2:27" ht="23.25" customHeight="1" x14ac:dyDescent="0.25">
      <c r="B303" s="6"/>
      <c r="C303" s="189" t="s">
        <v>562</v>
      </c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90" t="s">
        <v>563</v>
      </c>
      <c r="Q303" s="190"/>
      <c r="R303" s="190"/>
      <c r="S303" s="4"/>
      <c r="T303" s="191">
        <v>392380954.91000003</v>
      </c>
      <c r="U303" s="191"/>
      <c r="V303" s="191"/>
      <c r="W303" s="191">
        <v>391606950.45999998</v>
      </c>
      <c r="X303" s="191"/>
      <c r="Y303" s="191"/>
      <c r="Z303" s="192">
        <v>99.802741585616047</v>
      </c>
      <c r="AA303" s="192"/>
    </row>
    <row r="304" spans="2:27" ht="23.25" customHeight="1" x14ac:dyDescent="0.25">
      <c r="B304" s="6"/>
      <c r="C304" s="6"/>
      <c r="D304" s="6"/>
      <c r="E304" s="189" t="s">
        <v>564</v>
      </c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90" t="s">
        <v>565</v>
      </c>
      <c r="Q304" s="190"/>
      <c r="R304" s="190"/>
      <c r="S304" s="4"/>
      <c r="T304" s="191">
        <v>5000000</v>
      </c>
      <c r="U304" s="191"/>
      <c r="V304" s="191"/>
      <c r="W304" s="191">
        <v>4226870</v>
      </c>
      <c r="X304" s="191"/>
      <c r="Y304" s="191"/>
      <c r="Z304" s="192">
        <v>84.537399999999991</v>
      </c>
      <c r="AA304" s="192"/>
    </row>
    <row r="305" spans="2:27" ht="23.25" customHeight="1" x14ac:dyDescent="0.25">
      <c r="B305" s="5"/>
      <c r="C305" s="5"/>
      <c r="D305" s="5"/>
      <c r="E305" s="189" t="s">
        <v>566</v>
      </c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90" t="s">
        <v>567</v>
      </c>
      <c r="Q305" s="190"/>
      <c r="R305" s="190"/>
      <c r="S305" s="4"/>
      <c r="T305" s="191">
        <v>5000000</v>
      </c>
      <c r="U305" s="191"/>
      <c r="V305" s="191"/>
      <c r="W305" s="191">
        <v>4226870</v>
      </c>
      <c r="X305" s="191"/>
      <c r="Y305" s="191"/>
      <c r="Z305" s="192">
        <v>84.537399999999991</v>
      </c>
      <c r="AA305" s="192"/>
    </row>
    <row r="306" spans="2:27" ht="23.25" customHeight="1" x14ac:dyDescent="0.25">
      <c r="B306" s="5"/>
      <c r="C306" s="5"/>
      <c r="D306" s="5"/>
      <c r="E306" s="5"/>
      <c r="F306" s="189" t="s">
        <v>29</v>
      </c>
      <c r="G306" s="189"/>
      <c r="H306" s="189"/>
      <c r="I306" s="189"/>
      <c r="J306" s="189"/>
      <c r="K306" s="189"/>
      <c r="L306" s="189"/>
      <c r="M306" s="189"/>
      <c r="N306" s="189"/>
      <c r="O306" s="189"/>
      <c r="P306" s="190" t="s">
        <v>567</v>
      </c>
      <c r="Q306" s="190"/>
      <c r="R306" s="190"/>
      <c r="S306" s="4" t="s">
        <v>30</v>
      </c>
      <c r="T306" s="191">
        <v>3800000</v>
      </c>
      <c r="U306" s="191"/>
      <c r="V306" s="191"/>
      <c r="W306" s="191">
        <v>3094000</v>
      </c>
      <c r="X306" s="191"/>
      <c r="Y306" s="191"/>
      <c r="Z306" s="192">
        <v>81.421052631578945</v>
      </c>
      <c r="AA306" s="192"/>
    </row>
    <row r="307" spans="2:27" ht="23.25" customHeight="1" x14ac:dyDescent="0.25">
      <c r="B307" s="5"/>
      <c r="C307" s="5"/>
      <c r="D307" s="5"/>
      <c r="E307" s="5"/>
      <c r="F307" s="6"/>
      <c r="G307" s="189" t="s">
        <v>31</v>
      </c>
      <c r="H307" s="189"/>
      <c r="I307" s="189"/>
      <c r="J307" s="189"/>
      <c r="K307" s="189"/>
      <c r="L307" s="189"/>
      <c r="M307" s="189"/>
      <c r="N307" s="189"/>
      <c r="O307" s="189"/>
      <c r="P307" s="190" t="s">
        <v>567</v>
      </c>
      <c r="Q307" s="190"/>
      <c r="R307" s="190"/>
      <c r="S307" s="4" t="s">
        <v>32</v>
      </c>
      <c r="T307" s="191">
        <v>3800000</v>
      </c>
      <c r="U307" s="191"/>
      <c r="V307" s="191"/>
      <c r="W307" s="191">
        <v>3094000</v>
      </c>
      <c r="X307" s="191"/>
      <c r="Y307" s="191"/>
      <c r="Z307" s="192">
        <v>81.421052631578945</v>
      </c>
      <c r="AA307" s="192"/>
    </row>
    <row r="308" spans="2:27" ht="23.25" customHeight="1" x14ac:dyDescent="0.25">
      <c r="B308" s="5"/>
      <c r="C308" s="5"/>
      <c r="D308" s="5"/>
      <c r="E308" s="5"/>
      <c r="F308" s="189" t="s">
        <v>149</v>
      </c>
      <c r="G308" s="189"/>
      <c r="H308" s="189"/>
      <c r="I308" s="189"/>
      <c r="J308" s="189"/>
      <c r="K308" s="189"/>
      <c r="L308" s="189"/>
      <c r="M308" s="189"/>
      <c r="N308" s="189"/>
      <c r="O308" s="189"/>
      <c r="P308" s="190" t="s">
        <v>567</v>
      </c>
      <c r="Q308" s="190"/>
      <c r="R308" s="190"/>
      <c r="S308" s="4" t="s">
        <v>150</v>
      </c>
      <c r="T308" s="191">
        <v>1200000</v>
      </c>
      <c r="U308" s="191"/>
      <c r="V308" s="191"/>
      <c r="W308" s="191">
        <v>1132870</v>
      </c>
      <c r="X308" s="191"/>
      <c r="Y308" s="191"/>
      <c r="Z308" s="192">
        <v>94.405833333333334</v>
      </c>
      <c r="AA308" s="192"/>
    </row>
    <row r="309" spans="2:27" ht="15" customHeight="1" x14ac:dyDescent="0.25">
      <c r="B309" s="5"/>
      <c r="C309" s="5"/>
      <c r="D309" s="5"/>
      <c r="E309" s="5"/>
      <c r="F309" s="6"/>
      <c r="G309" s="189" t="s">
        <v>151</v>
      </c>
      <c r="H309" s="189"/>
      <c r="I309" s="189"/>
      <c r="J309" s="189"/>
      <c r="K309" s="189"/>
      <c r="L309" s="189"/>
      <c r="M309" s="189"/>
      <c r="N309" s="189"/>
      <c r="O309" s="189"/>
      <c r="P309" s="190" t="s">
        <v>567</v>
      </c>
      <c r="Q309" s="190"/>
      <c r="R309" s="190"/>
      <c r="S309" s="4" t="s">
        <v>152</v>
      </c>
      <c r="T309" s="191">
        <v>1200000</v>
      </c>
      <c r="U309" s="191"/>
      <c r="V309" s="191"/>
      <c r="W309" s="191">
        <v>1132870</v>
      </c>
      <c r="X309" s="191"/>
      <c r="Y309" s="191"/>
      <c r="Z309" s="192">
        <v>94.405833333333334</v>
      </c>
      <c r="AA309" s="192"/>
    </row>
    <row r="310" spans="2:27" ht="15" customHeight="1" x14ac:dyDescent="0.25">
      <c r="B310" s="6"/>
      <c r="C310" s="6"/>
      <c r="D310" s="6"/>
      <c r="E310" s="189" t="s">
        <v>568</v>
      </c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90" t="s">
        <v>569</v>
      </c>
      <c r="Q310" s="190"/>
      <c r="R310" s="190"/>
      <c r="S310" s="4"/>
      <c r="T310" s="191">
        <v>387380954.91000003</v>
      </c>
      <c r="U310" s="191"/>
      <c r="V310" s="191"/>
      <c r="W310" s="191">
        <v>387380080.45999998</v>
      </c>
      <c r="X310" s="191"/>
      <c r="Y310" s="191"/>
      <c r="Z310" s="192">
        <v>99.999774266135461</v>
      </c>
      <c r="AA310" s="192"/>
    </row>
    <row r="311" spans="2:27" ht="23.25" customHeight="1" x14ac:dyDescent="0.25">
      <c r="B311" s="5"/>
      <c r="C311" s="5"/>
      <c r="D311" s="5"/>
      <c r="E311" s="189" t="s">
        <v>570</v>
      </c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90" t="s">
        <v>571</v>
      </c>
      <c r="Q311" s="190"/>
      <c r="R311" s="190"/>
      <c r="S311" s="4"/>
      <c r="T311" s="191">
        <v>360949410.98000002</v>
      </c>
      <c r="U311" s="191"/>
      <c r="V311" s="191"/>
      <c r="W311" s="191">
        <v>360949263.56999999</v>
      </c>
      <c r="X311" s="191"/>
      <c r="Y311" s="191"/>
      <c r="Z311" s="192">
        <v>99.999959160481893</v>
      </c>
      <c r="AA311" s="192"/>
    </row>
    <row r="312" spans="2:27" ht="23.25" customHeight="1" x14ac:dyDescent="0.25">
      <c r="B312" s="5"/>
      <c r="C312" s="5"/>
      <c r="D312" s="5"/>
      <c r="E312" s="5"/>
      <c r="F312" s="189" t="s">
        <v>29</v>
      </c>
      <c r="G312" s="189"/>
      <c r="H312" s="189"/>
      <c r="I312" s="189"/>
      <c r="J312" s="189"/>
      <c r="K312" s="189"/>
      <c r="L312" s="189"/>
      <c r="M312" s="189"/>
      <c r="N312" s="189"/>
      <c r="O312" s="189"/>
      <c r="P312" s="190" t="s">
        <v>571</v>
      </c>
      <c r="Q312" s="190"/>
      <c r="R312" s="190"/>
      <c r="S312" s="4" t="s">
        <v>30</v>
      </c>
      <c r="T312" s="191">
        <v>360949410.98000002</v>
      </c>
      <c r="U312" s="191"/>
      <c r="V312" s="191"/>
      <c r="W312" s="191">
        <v>360949263.56999999</v>
      </c>
      <c r="X312" s="191"/>
      <c r="Y312" s="191"/>
      <c r="Z312" s="192">
        <v>99.999959160481893</v>
      </c>
      <c r="AA312" s="192"/>
    </row>
    <row r="313" spans="2:27" ht="23.25" customHeight="1" x14ac:dyDescent="0.25">
      <c r="B313" s="5"/>
      <c r="C313" s="5"/>
      <c r="D313" s="5"/>
      <c r="E313" s="5"/>
      <c r="F313" s="6"/>
      <c r="G313" s="189" t="s">
        <v>31</v>
      </c>
      <c r="H313" s="189"/>
      <c r="I313" s="189"/>
      <c r="J313" s="189"/>
      <c r="K313" s="189"/>
      <c r="L313" s="189"/>
      <c r="M313" s="189"/>
      <c r="N313" s="189"/>
      <c r="O313" s="189"/>
      <c r="P313" s="190" t="s">
        <v>571</v>
      </c>
      <c r="Q313" s="190"/>
      <c r="R313" s="190"/>
      <c r="S313" s="4" t="s">
        <v>32</v>
      </c>
      <c r="T313" s="191">
        <v>360949410.98000002</v>
      </c>
      <c r="U313" s="191"/>
      <c r="V313" s="191"/>
      <c r="W313" s="191">
        <v>360949263.56999999</v>
      </c>
      <c r="X313" s="191"/>
      <c r="Y313" s="191"/>
      <c r="Z313" s="192">
        <v>99.999959160481893</v>
      </c>
      <c r="AA313" s="192"/>
    </row>
    <row r="314" spans="2:27" ht="15" customHeight="1" x14ac:dyDescent="0.25">
      <c r="B314" s="5"/>
      <c r="C314" s="5"/>
      <c r="D314" s="5"/>
      <c r="E314" s="189" t="s">
        <v>572</v>
      </c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90" t="s">
        <v>573</v>
      </c>
      <c r="Q314" s="190"/>
      <c r="R314" s="190"/>
      <c r="S314" s="4"/>
      <c r="T314" s="191">
        <v>26431543.93</v>
      </c>
      <c r="U314" s="191"/>
      <c r="V314" s="191"/>
      <c r="W314" s="191">
        <v>26430816.890000001</v>
      </c>
      <c r="X314" s="191"/>
      <c r="Y314" s="191"/>
      <c r="Z314" s="192">
        <v>99.99724934721209</v>
      </c>
      <c r="AA314" s="192"/>
    </row>
    <row r="315" spans="2:27" ht="23.25" customHeight="1" x14ac:dyDescent="0.25">
      <c r="B315" s="5"/>
      <c r="C315" s="5"/>
      <c r="D315" s="5"/>
      <c r="E315" s="5"/>
      <c r="F315" s="189" t="s">
        <v>29</v>
      </c>
      <c r="G315" s="189"/>
      <c r="H315" s="189"/>
      <c r="I315" s="189"/>
      <c r="J315" s="189"/>
      <c r="K315" s="189"/>
      <c r="L315" s="189"/>
      <c r="M315" s="189"/>
      <c r="N315" s="189"/>
      <c r="O315" s="189"/>
      <c r="P315" s="190" t="s">
        <v>573</v>
      </c>
      <c r="Q315" s="190"/>
      <c r="R315" s="190"/>
      <c r="S315" s="4" t="s">
        <v>30</v>
      </c>
      <c r="T315" s="191">
        <v>26431543.93</v>
      </c>
      <c r="U315" s="191"/>
      <c r="V315" s="191"/>
      <c r="W315" s="191">
        <v>26430816.890000001</v>
      </c>
      <c r="X315" s="191"/>
      <c r="Y315" s="191"/>
      <c r="Z315" s="192">
        <v>99.99724934721209</v>
      </c>
      <c r="AA315" s="192"/>
    </row>
    <row r="316" spans="2:27" ht="23.25" customHeight="1" x14ac:dyDescent="0.25">
      <c r="B316" s="5"/>
      <c r="C316" s="5"/>
      <c r="D316" s="5"/>
      <c r="E316" s="5"/>
      <c r="F316" s="6"/>
      <c r="G316" s="189" t="s">
        <v>31</v>
      </c>
      <c r="H316" s="189"/>
      <c r="I316" s="189"/>
      <c r="J316" s="189"/>
      <c r="K316" s="189"/>
      <c r="L316" s="189"/>
      <c r="M316" s="189"/>
      <c r="N316" s="189"/>
      <c r="O316" s="189"/>
      <c r="P316" s="190" t="s">
        <v>573</v>
      </c>
      <c r="Q316" s="190"/>
      <c r="R316" s="190"/>
      <c r="S316" s="4" t="s">
        <v>32</v>
      </c>
      <c r="T316" s="191">
        <v>26431543.93</v>
      </c>
      <c r="U316" s="191"/>
      <c r="V316" s="191"/>
      <c r="W316" s="191">
        <v>26430816.890000001</v>
      </c>
      <c r="X316" s="191"/>
      <c r="Y316" s="191"/>
      <c r="Z316" s="192">
        <v>99.99724934721209</v>
      </c>
      <c r="AA316" s="192"/>
    </row>
    <row r="317" spans="2:27" ht="23.25" customHeight="1" x14ac:dyDescent="0.25">
      <c r="B317" s="6"/>
      <c r="C317" s="189" t="s">
        <v>229</v>
      </c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90" t="s">
        <v>230</v>
      </c>
      <c r="Q317" s="190"/>
      <c r="R317" s="190"/>
      <c r="S317" s="4"/>
      <c r="T317" s="191">
        <v>147764669.27000001</v>
      </c>
      <c r="U317" s="191"/>
      <c r="V317" s="191"/>
      <c r="W317" s="191">
        <v>136306403.46000001</v>
      </c>
      <c r="X317" s="191"/>
      <c r="Y317" s="191"/>
      <c r="Z317" s="192">
        <v>92.245598446091918</v>
      </c>
      <c r="AA317" s="192"/>
    </row>
    <row r="318" spans="2:27" ht="15" customHeight="1" x14ac:dyDescent="0.25">
      <c r="B318" s="6"/>
      <c r="C318" s="189" t="s">
        <v>253</v>
      </c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90" t="s">
        <v>254</v>
      </c>
      <c r="Q318" s="190"/>
      <c r="R318" s="190"/>
      <c r="S318" s="4"/>
      <c r="T318" s="191">
        <v>92943226.530000001</v>
      </c>
      <c r="U318" s="191"/>
      <c r="V318" s="191"/>
      <c r="W318" s="191">
        <v>81973291.439999998</v>
      </c>
      <c r="X318" s="191"/>
      <c r="Y318" s="191"/>
      <c r="Z318" s="192">
        <v>88.197165625125834</v>
      </c>
      <c r="AA318" s="192"/>
    </row>
    <row r="319" spans="2:27" ht="23.25" customHeight="1" x14ac:dyDescent="0.25">
      <c r="B319" s="6"/>
      <c r="C319" s="6"/>
      <c r="D319" s="6"/>
      <c r="E319" s="189" t="s">
        <v>255</v>
      </c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90" t="s">
        <v>256</v>
      </c>
      <c r="Q319" s="190"/>
      <c r="R319" s="190"/>
      <c r="S319" s="4"/>
      <c r="T319" s="191">
        <v>1219000</v>
      </c>
      <c r="U319" s="191"/>
      <c r="V319" s="191"/>
      <c r="W319" s="191">
        <v>1219000</v>
      </c>
      <c r="X319" s="191"/>
      <c r="Y319" s="191"/>
      <c r="Z319" s="192">
        <v>100</v>
      </c>
      <c r="AA319" s="192"/>
    </row>
    <row r="320" spans="2:27" ht="34.5" customHeight="1" x14ac:dyDescent="0.25">
      <c r="B320" s="5"/>
      <c r="C320" s="5"/>
      <c r="D320" s="5"/>
      <c r="E320" s="189" t="s">
        <v>257</v>
      </c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90" t="s">
        <v>258</v>
      </c>
      <c r="Q320" s="190"/>
      <c r="R320" s="190"/>
      <c r="S320" s="4"/>
      <c r="T320" s="191">
        <v>1219000</v>
      </c>
      <c r="U320" s="191"/>
      <c r="V320" s="191"/>
      <c r="W320" s="191">
        <v>1219000</v>
      </c>
      <c r="X320" s="191"/>
      <c r="Y320" s="191"/>
      <c r="Z320" s="192">
        <v>100</v>
      </c>
      <c r="AA320" s="192"/>
    </row>
    <row r="321" spans="2:27" ht="45.75" customHeight="1" x14ac:dyDescent="0.25">
      <c r="B321" s="5"/>
      <c r="C321" s="5"/>
      <c r="D321" s="5"/>
      <c r="E321" s="5"/>
      <c r="F321" s="189" t="s">
        <v>17</v>
      </c>
      <c r="G321" s="189"/>
      <c r="H321" s="189"/>
      <c r="I321" s="189"/>
      <c r="J321" s="189"/>
      <c r="K321" s="189"/>
      <c r="L321" s="189"/>
      <c r="M321" s="189"/>
      <c r="N321" s="189"/>
      <c r="O321" s="189"/>
      <c r="P321" s="190" t="s">
        <v>258</v>
      </c>
      <c r="Q321" s="190"/>
      <c r="R321" s="190"/>
      <c r="S321" s="4" t="s">
        <v>18</v>
      </c>
      <c r="T321" s="191">
        <v>1219000</v>
      </c>
      <c r="U321" s="191"/>
      <c r="V321" s="191"/>
      <c r="W321" s="191">
        <v>1219000</v>
      </c>
      <c r="X321" s="191"/>
      <c r="Y321" s="191"/>
      <c r="Z321" s="192">
        <v>100</v>
      </c>
      <c r="AA321" s="192"/>
    </row>
    <row r="322" spans="2:27" ht="23.25" customHeight="1" x14ac:dyDescent="0.25">
      <c r="B322" s="5"/>
      <c r="C322" s="5"/>
      <c r="D322" s="5"/>
      <c r="E322" s="5"/>
      <c r="F322" s="6"/>
      <c r="G322" s="189" t="s">
        <v>19</v>
      </c>
      <c r="H322" s="189"/>
      <c r="I322" s="189"/>
      <c r="J322" s="189"/>
      <c r="K322" s="189"/>
      <c r="L322" s="189"/>
      <c r="M322" s="189"/>
      <c r="N322" s="189"/>
      <c r="O322" s="189"/>
      <c r="P322" s="190" t="s">
        <v>258</v>
      </c>
      <c r="Q322" s="190"/>
      <c r="R322" s="190"/>
      <c r="S322" s="4" t="s">
        <v>20</v>
      </c>
      <c r="T322" s="191">
        <v>1219000</v>
      </c>
      <c r="U322" s="191"/>
      <c r="V322" s="191"/>
      <c r="W322" s="191">
        <v>1219000</v>
      </c>
      <c r="X322" s="191"/>
      <c r="Y322" s="191"/>
      <c r="Z322" s="192">
        <v>100</v>
      </c>
      <c r="AA322" s="192"/>
    </row>
    <row r="323" spans="2:27" ht="45.75" customHeight="1" x14ac:dyDescent="0.25">
      <c r="B323" s="6"/>
      <c r="C323" s="6"/>
      <c r="D323" s="6"/>
      <c r="E323" s="189" t="s">
        <v>259</v>
      </c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90" t="s">
        <v>260</v>
      </c>
      <c r="Q323" s="190"/>
      <c r="R323" s="190"/>
      <c r="S323" s="4"/>
      <c r="T323" s="191">
        <v>13128933.5</v>
      </c>
      <c r="U323" s="191"/>
      <c r="V323" s="191"/>
      <c r="W323" s="191">
        <v>8243953.6100000003</v>
      </c>
      <c r="X323" s="191"/>
      <c r="Y323" s="191"/>
      <c r="Z323" s="192">
        <v>62.792256583522189</v>
      </c>
      <c r="AA323" s="192"/>
    </row>
    <row r="324" spans="2:27" ht="34.5" customHeight="1" x14ac:dyDescent="0.25">
      <c r="B324" s="5"/>
      <c r="C324" s="5"/>
      <c r="D324" s="5"/>
      <c r="E324" s="189" t="s">
        <v>261</v>
      </c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90" t="s">
        <v>262</v>
      </c>
      <c r="Q324" s="190"/>
      <c r="R324" s="190"/>
      <c r="S324" s="4"/>
      <c r="T324" s="191">
        <v>128933.5</v>
      </c>
      <c r="U324" s="191"/>
      <c r="V324" s="191"/>
      <c r="W324" s="191">
        <v>128933.5</v>
      </c>
      <c r="X324" s="191"/>
      <c r="Y324" s="191"/>
      <c r="Z324" s="192">
        <v>100</v>
      </c>
      <c r="AA324" s="192"/>
    </row>
    <row r="325" spans="2:27" ht="23.25" customHeight="1" x14ac:dyDescent="0.25">
      <c r="B325" s="5"/>
      <c r="C325" s="5"/>
      <c r="D325" s="5"/>
      <c r="E325" s="5"/>
      <c r="F325" s="189" t="s">
        <v>29</v>
      </c>
      <c r="G325" s="189"/>
      <c r="H325" s="189"/>
      <c r="I325" s="189"/>
      <c r="J325" s="189"/>
      <c r="K325" s="189"/>
      <c r="L325" s="189"/>
      <c r="M325" s="189"/>
      <c r="N325" s="189"/>
      <c r="O325" s="189"/>
      <c r="P325" s="190" t="s">
        <v>262</v>
      </c>
      <c r="Q325" s="190"/>
      <c r="R325" s="190"/>
      <c r="S325" s="4" t="s">
        <v>30</v>
      </c>
      <c r="T325" s="191">
        <v>128933.5</v>
      </c>
      <c r="U325" s="191"/>
      <c r="V325" s="191"/>
      <c r="W325" s="191">
        <v>128933.5</v>
      </c>
      <c r="X325" s="191"/>
      <c r="Y325" s="191"/>
      <c r="Z325" s="192">
        <v>100</v>
      </c>
      <c r="AA325" s="192"/>
    </row>
    <row r="326" spans="2:27" ht="23.25" customHeight="1" x14ac:dyDescent="0.25">
      <c r="B326" s="5"/>
      <c r="C326" s="5"/>
      <c r="D326" s="5"/>
      <c r="E326" s="5"/>
      <c r="F326" s="6"/>
      <c r="G326" s="189" t="s">
        <v>31</v>
      </c>
      <c r="H326" s="189"/>
      <c r="I326" s="189"/>
      <c r="J326" s="189"/>
      <c r="K326" s="189"/>
      <c r="L326" s="189"/>
      <c r="M326" s="189"/>
      <c r="N326" s="189"/>
      <c r="O326" s="189"/>
      <c r="P326" s="190" t="s">
        <v>262</v>
      </c>
      <c r="Q326" s="190"/>
      <c r="R326" s="190"/>
      <c r="S326" s="4" t="s">
        <v>32</v>
      </c>
      <c r="T326" s="191">
        <v>128933.5</v>
      </c>
      <c r="U326" s="191"/>
      <c r="V326" s="191"/>
      <c r="W326" s="191">
        <v>128933.5</v>
      </c>
      <c r="X326" s="191"/>
      <c r="Y326" s="191"/>
      <c r="Z326" s="192">
        <v>100</v>
      </c>
      <c r="AA326" s="192"/>
    </row>
    <row r="327" spans="2:27" ht="34.5" customHeight="1" x14ac:dyDescent="0.25">
      <c r="B327" s="5"/>
      <c r="C327" s="5"/>
      <c r="D327" s="5"/>
      <c r="E327" s="189" t="s">
        <v>263</v>
      </c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90" t="s">
        <v>264</v>
      </c>
      <c r="Q327" s="190"/>
      <c r="R327" s="190"/>
      <c r="S327" s="4"/>
      <c r="T327" s="191">
        <v>13000000</v>
      </c>
      <c r="U327" s="191"/>
      <c r="V327" s="191"/>
      <c r="W327" s="191">
        <v>8115020.1100000003</v>
      </c>
      <c r="X327" s="191"/>
      <c r="Y327" s="191"/>
      <c r="Z327" s="192">
        <v>62.423231615384623</v>
      </c>
      <c r="AA327" s="192"/>
    </row>
    <row r="328" spans="2:27" ht="23.25" customHeight="1" x14ac:dyDescent="0.25">
      <c r="B328" s="5"/>
      <c r="C328" s="5"/>
      <c r="D328" s="5"/>
      <c r="E328" s="5"/>
      <c r="F328" s="189" t="s">
        <v>149</v>
      </c>
      <c r="G328" s="189"/>
      <c r="H328" s="189"/>
      <c r="I328" s="189"/>
      <c r="J328" s="189"/>
      <c r="K328" s="189"/>
      <c r="L328" s="189"/>
      <c r="M328" s="189"/>
      <c r="N328" s="189"/>
      <c r="O328" s="189"/>
      <c r="P328" s="190" t="s">
        <v>264</v>
      </c>
      <c r="Q328" s="190"/>
      <c r="R328" s="190"/>
      <c r="S328" s="4" t="s">
        <v>150</v>
      </c>
      <c r="T328" s="191">
        <v>13000000</v>
      </c>
      <c r="U328" s="191"/>
      <c r="V328" s="191"/>
      <c r="W328" s="191">
        <v>8115020.1100000003</v>
      </c>
      <c r="X328" s="191"/>
      <c r="Y328" s="191"/>
      <c r="Z328" s="192">
        <v>62.423231615384623</v>
      </c>
      <c r="AA328" s="192"/>
    </row>
    <row r="329" spans="2:27" ht="15" customHeight="1" x14ac:dyDescent="0.25">
      <c r="B329" s="5"/>
      <c r="C329" s="5"/>
      <c r="D329" s="5"/>
      <c r="E329" s="5"/>
      <c r="F329" s="6"/>
      <c r="G329" s="189" t="s">
        <v>265</v>
      </c>
      <c r="H329" s="189"/>
      <c r="I329" s="189"/>
      <c r="J329" s="189"/>
      <c r="K329" s="189"/>
      <c r="L329" s="189"/>
      <c r="M329" s="189"/>
      <c r="N329" s="189"/>
      <c r="O329" s="189"/>
      <c r="P329" s="190" t="s">
        <v>264</v>
      </c>
      <c r="Q329" s="190"/>
      <c r="R329" s="190"/>
      <c r="S329" s="4" t="s">
        <v>266</v>
      </c>
      <c r="T329" s="191">
        <v>13000000</v>
      </c>
      <c r="U329" s="191"/>
      <c r="V329" s="191"/>
      <c r="W329" s="191">
        <v>8115020.1100000003</v>
      </c>
      <c r="X329" s="191"/>
      <c r="Y329" s="191"/>
      <c r="Z329" s="192">
        <v>62.423231615384623</v>
      </c>
      <c r="AA329" s="192"/>
    </row>
    <row r="330" spans="2:27" ht="34.5" customHeight="1" x14ac:dyDescent="0.25">
      <c r="B330" s="6"/>
      <c r="C330" s="6"/>
      <c r="D330" s="6"/>
      <c r="E330" s="189" t="s">
        <v>267</v>
      </c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90" t="s">
        <v>268</v>
      </c>
      <c r="Q330" s="190"/>
      <c r="R330" s="190"/>
      <c r="S330" s="4"/>
      <c r="T330" s="191">
        <v>15598417.67</v>
      </c>
      <c r="U330" s="191"/>
      <c r="V330" s="191"/>
      <c r="W330" s="191">
        <v>11106904.23</v>
      </c>
      <c r="X330" s="191"/>
      <c r="Y330" s="191"/>
      <c r="Z330" s="192">
        <v>71.205326495145712</v>
      </c>
      <c r="AA330" s="192"/>
    </row>
    <row r="331" spans="2:27" ht="15" customHeight="1" x14ac:dyDescent="0.25">
      <c r="B331" s="5"/>
      <c r="C331" s="5"/>
      <c r="D331" s="5"/>
      <c r="E331" s="189" t="s">
        <v>269</v>
      </c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90" t="s">
        <v>270</v>
      </c>
      <c r="Q331" s="190"/>
      <c r="R331" s="190"/>
      <c r="S331" s="4"/>
      <c r="T331" s="191">
        <v>15598417.67</v>
      </c>
      <c r="U331" s="191"/>
      <c r="V331" s="191"/>
      <c r="W331" s="191">
        <v>11106904.23</v>
      </c>
      <c r="X331" s="191"/>
      <c r="Y331" s="191"/>
      <c r="Z331" s="192">
        <v>71.205326495145712</v>
      </c>
      <c r="AA331" s="192"/>
    </row>
    <row r="332" spans="2:27" ht="23.25" customHeight="1" x14ac:dyDescent="0.25">
      <c r="B332" s="5"/>
      <c r="C332" s="5"/>
      <c r="D332" s="5"/>
      <c r="E332" s="5"/>
      <c r="F332" s="189" t="s">
        <v>29</v>
      </c>
      <c r="G332" s="189"/>
      <c r="H332" s="189"/>
      <c r="I332" s="189"/>
      <c r="J332" s="189"/>
      <c r="K332" s="189"/>
      <c r="L332" s="189"/>
      <c r="M332" s="189"/>
      <c r="N332" s="189"/>
      <c r="O332" s="189"/>
      <c r="P332" s="190" t="s">
        <v>270</v>
      </c>
      <c r="Q332" s="190"/>
      <c r="R332" s="190"/>
      <c r="S332" s="4" t="s">
        <v>30</v>
      </c>
      <c r="T332" s="191">
        <v>15598417.67</v>
      </c>
      <c r="U332" s="191"/>
      <c r="V332" s="191"/>
      <c r="W332" s="191">
        <v>11106904.23</v>
      </c>
      <c r="X332" s="191"/>
      <c r="Y332" s="191"/>
      <c r="Z332" s="192">
        <v>71.205326495145712</v>
      </c>
      <c r="AA332" s="192"/>
    </row>
    <row r="333" spans="2:27" ht="23.25" customHeight="1" x14ac:dyDescent="0.25">
      <c r="B333" s="5"/>
      <c r="C333" s="5"/>
      <c r="D333" s="5"/>
      <c r="E333" s="5"/>
      <c r="F333" s="6"/>
      <c r="G333" s="189" t="s">
        <v>31</v>
      </c>
      <c r="H333" s="189"/>
      <c r="I333" s="189"/>
      <c r="J333" s="189"/>
      <c r="K333" s="189"/>
      <c r="L333" s="189"/>
      <c r="M333" s="189"/>
      <c r="N333" s="189"/>
      <c r="O333" s="189"/>
      <c r="P333" s="190" t="s">
        <v>270</v>
      </c>
      <c r="Q333" s="190"/>
      <c r="R333" s="190"/>
      <c r="S333" s="4" t="s">
        <v>32</v>
      </c>
      <c r="T333" s="191">
        <v>15598417.67</v>
      </c>
      <c r="U333" s="191"/>
      <c r="V333" s="191"/>
      <c r="W333" s="191">
        <v>11106904.23</v>
      </c>
      <c r="X333" s="191"/>
      <c r="Y333" s="191"/>
      <c r="Z333" s="192">
        <v>71.205326495145712</v>
      </c>
      <c r="AA333" s="192"/>
    </row>
    <row r="334" spans="2:27" ht="23.25" customHeight="1" x14ac:dyDescent="0.25">
      <c r="B334" s="6"/>
      <c r="C334" s="6"/>
      <c r="D334" s="6"/>
      <c r="E334" s="189" t="s">
        <v>486</v>
      </c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90" t="s">
        <v>487</v>
      </c>
      <c r="Q334" s="190"/>
      <c r="R334" s="190"/>
      <c r="S334" s="4"/>
      <c r="T334" s="191">
        <v>62996875.359999999</v>
      </c>
      <c r="U334" s="191"/>
      <c r="V334" s="191"/>
      <c r="W334" s="191">
        <v>61403433.600000001</v>
      </c>
      <c r="X334" s="191"/>
      <c r="Y334" s="191"/>
      <c r="Z334" s="192">
        <v>97.470601913358138</v>
      </c>
      <c r="AA334" s="192"/>
    </row>
    <row r="335" spans="2:27" ht="15" customHeight="1" x14ac:dyDescent="0.25">
      <c r="B335" s="5"/>
      <c r="C335" s="5"/>
      <c r="D335" s="5"/>
      <c r="E335" s="189" t="s">
        <v>488</v>
      </c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90" t="s">
        <v>489</v>
      </c>
      <c r="Q335" s="190"/>
      <c r="R335" s="190"/>
      <c r="S335" s="4"/>
      <c r="T335" s="191">
        <v>12178757.050000001</v>
      </c>
      <c r="U335" s="191"/>
      <c r="V335" s="191"/>
      <c r="W335" s="191">
        <v>10608225.41</v>
      </c>
      <c r="X335" s="191"/>
      <c r="Y335" s="191"/>
      <c r="Z335" s="192">
        <v>87.104335577496386</v>
      </c>
      <c r="AA335" s="192"/>
    </row>
    <row r="336" spans="2:27" ht="23.25" customHeight="1" x14ac:dyDescent="0.25">
      <c r="B336" s="5"/>
      <c r="C336" s="5"/>
      <c r="D336" s="5"/>
      <c r="E336" s="5"/>
      <c r="F336" s="189" t="s">
        <v>29</v>
      </c>
      <c r="G336" s="189"/>
      <c r="H336" s="189"/>
      <c r="I336" s="189"/>
      <c r="J336" s="189"/>
      <c r="K336" s="189"/>
      <c r="L336" s="189"/>
      <c r="M336" s="189"/>
      <c r="N336" s="189"/>
      <c r="O336" s="189"/>
      <c r="P336" s="190" t="s">
        <v>489</v>
      </c>
      <c r="Q336" s="190"/>
      <c r="R336" s="190"/>
      <c r="S336" s="4" t="s">
        <v>30</v>
      </c>
      <c r="T336" s="191">
        <v>12119757.050000001</v>
      </c>
      <c r="U336" s="191"/>
      <c r="V336" s="191"/>
      <c r="W336" s="191">
        <v>10549225.41</v>
      </c>
      <c r="X336" s="191"/>
      <c r="Y336" s="191"/>
      <c r="Z336" s="192">
        <v>87.041558394934981</v>
      </c>
      <c r="AA336" s="192"/>
    </row>
    <row r="337" spans="2:27" ht="23.25" customHeight="1" x14ac:dyDescent="0.25">
      <c r="B337" s="5"/>
      <c r="C337" s="5"/>
      <c r="D337" s="5"/>
      <c r="E337" s="5"/>
      <c r="F337" s="6"/>
      <c r="G337" s="189" t="s">
        <v>31</v>
      </c>
      <c r="H337" s="189"/>
      <c r="I337" s="189"/>
      <c r="J337" s="189"/>
      <c r="K337" s="189"/>
      <c r="L337" s="189"/>
      <c r="M337" s="189"/>
      <c r="N337" s="189"/>
      <c r="O337" s="189"/>
      <c r="P337" s="190" t="s">
        <v>489</v>
      </c>
      <c r="Q337" s="190"/>
      <c r="R337" s="190"/>
      <c r="S337" s="4" t="s">
        <v>32</v>
      </c>
      <c r="T337" s="191">
        <v>12119757.050000001</v>
      </c>
      <c r="U337" s="191"/>
      <c r="V337" s="191"/>
      <c r="W337" s="191">
        <v>10549225.41</v>
      </c>
      <c r="X337" s="191"/>
      <c r="Y337" s="191"/>
      <c r="Z337" s="192">
        <v>87.041558394934981</v>
      </c>
      <c r="AA337" s="192"/>
    </row>
    <row r="338" spans="2:27" ht="15" customHeight="1" x14ac:dyDescent="0.25">
      <c r="B338" s="5"/>
      <c r="C338" s="5"/>
      <c r="D338" s="5"/>
      <c r="E338" s="5"/>
      <c r="F338" s="189" t="s">
        <v>33</v>
      </c>
      <c r="G338" s="189"/>
      <c r="H338" s="189"/>
      <c r="I338" s="189"/>
      <c r="J338" s="189"/>
      <c r="K338" s="189"/>
      <c r="L338" s="189"/>
      <c r="M338" s="189"/>
      <c r="N338" s="189"/>
      <c r="O338" s="189"/>
      <c r="P338" s="190" t="s">
        <v>489</v>
      </c>
      <c r="Q338" s="190"/>
      <c r="R338" s="190"/>
      <c r="S338" s="4" t="s">
        <v>34</v>
      </c>
      <c r="T338" s="191">
        <v>59000</v>
      </c>
      <c r="U338" s="191"/>
      <c r="V338" s="191"/>
      <c r="W338" s="191">
        <v>59000</v>
      </c>
      <c r="X338" s="191"/>
      <c r="Y338" s="191"/>
      <c r="Z338" s="192">
        <v>100</v>
      </c>
      <c r="AA338" s="192"/>
    </row>
    <row r="339" spans="2:27" ht="15" customHeight="1" x14ac:dyDescent="0.25">
      <c r="B339" s="5"/>
      <c r="C339" s="5"/>
      <c r="D339" s="5"/>
      <c r="E339" s="5"/>
      <c r="F339" s="6"/>
      <c r="G339" s="189" t="s">
        <v>35</v>
      </c>
      <c r="H339" s="189"/>
      <c r="I339" s="189"/>
      <c r="J339" s="189"/>
      <c r="K339" s="189"/>
      <c r="L339" s="189"/>
      <c r="M339" s="189"/>
      <c r="N339" s="189"/>
      <c r="O339" s="189"/>
      <c r="P339" s="190" t="s">
        <v>489</v>
      </c>
      <c r="Q339" s="190"/>
      <c r="R339" s="190"/>
      <c r="S339" s="4" t="s">
        <v>36</v>
      </c>
      <c r="T339" s="191">
        <v>59000</v>
      </c>
      <c r="U339" s="191"/>
      <c r="V339" s="191"/>
      <c r="W339" s="191">
        <v>59000</v>
      </c>
      <c r="X339" s="191"/>
      <c r="Y339" s="191"/>
      <c r="Z339" s="192">
        <v>100</v>
      </c>
      <c r="AA339" s="192"/>
    </row>
    <row r="340" spans="2:27" ht="15" customHeight="1" x14ac:dyDescent="0.25">
      <c r="B340" s="5"/>
      <c r="C340" s="5"/>
      <c r="D340" s="5"/>
      <c r="E340" s="189" t="s">
        <v>490</v>
      </c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90" t="s">
        <v>491</v>
      </c>
      <c r="Q340" s="190"/>
      <c r="R340" s="190"/>
      <c r="S340" s="4"/>
      <c r="T340" s="191">
        <v>1968000</v>
      </c>
      <c r="U340" s="191"/>
      <c r="V340" s="191"/>
      <c r="W340" s="191">
        <v>1968000</v>
      </c>
      <c r="X340" s="191"/>
      <c r="Y340" s="191"/>
      <c r="Z340" s="192">
        <v>100</v>
      </c>
      <c r="AA340" s="192"/>
    </row>
    <row r="341" spans="2:27" ht="23.25" customHeight="1" x14ac:dyDescent="0.25">
      <c r="B341" s="5"/>
      <c r="C341" s="5"/>
      <c r="D341" s="5"/>
      <c r="E341" s="5"/>
      <c r="F341" s="189" t="s">
        <v>29</v>
      </c>
      <c r="G341" s="189"/>
      <c r="H341" s="189"/>
      <c r="I341" s="189"/>
      <c r="J341" s="189"/>
      <c r="K341" s="189"/>
      <c r="L341" s="189"/>
      <c r="M341" s="189"/>
      <c r="N341" s="189"/>
      <c r="O341" s="189"/>
      <c r="P341" s="190" t="s">
        <v>491</v>
      </c>
      <c r="Q341" s="190"/>
      <c r="R341" s="190"/>
      <c r="S341" s="4" t="s">
        <v>30</v>
      </c>
      <c r="T341" s="191">
        <v>1968000</v>
      </c>
      <c r="U341" s="191"/>
      <c r="V341" s="191"/>
      <c r="W341" s="191">
        <v>1968000</v>
      </c>
      <c r="X341" s="191"/>
      <c r="Y341" s="191"/>
      <c r="Z341" s="192">
        <v>100</v>
      </c>
      <c r="AA341" s="192"/>
    </row>
    <row r="342" spans="2:27" ht="23.25" customHeight="1" x14ac:dyDescent="0.25">
      <c r="B342" s="5"/>
      <c r="C342" s="5"/>
      <c r="D342" s="5"/>
      <c r="E342" s="5"/>
      <c r="F342" s="6"/>
      <c r="G342" s="189" t="s">
        <v>31</v>
      </c>
      <c r="H342" s="189"/>
      <c r="I342" s="189"/>
      <c r="J342" s="189"/>
      <c r="K342" s="189"/>
      <c r="L342" s="189"/>
      <c r="M342" s="189"/>
      <c r="N342" s="189"/>
      <c r="O342" s="189"/>
      <c r="P342" s="190" t="s">
        <v>491</v>
      </c>
      <c r="Q342" s="190"/>
      <c r="R342" s="190"/>
      <c r="S342" s="4" t="s">
        <v>32</v>
      </c>
      <c r="T342" s="191">
        <v>1968000</v>
      </c>
      <c r="U342" s="191"/>
      <c r="V342" s="191"/>
      <c r="W342" s="191">
        <v>1968000</v>
      </c>
      <c r="X342" s="191"/>
      <c r="Y342" s="191"/>
      <c r="Z342" s="192">
        <v>100</v>
      </c>
      <c r="AA342" s="192"/>
    </row>
    <row r="343" spans="2:27" ht="15" customHeight="1" x14ac:dyDescent="0.25">
      <c r="B343" s="5"/>
      <c r="C343" s="5"/>
      <c r="D343" s="5"/>
      <c r="E343" s="189" t="s">
        <v>492</v>
      </c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90" t="s">
        <v>493</v>
      </c>
      <c r="Q343" s="190"/>
      <c r="R343" s="190"/>
      <c r="S343" s="4"/>
      <c r="T343" s="191">
        <v>11293513.109999999</v>
      </c>
      <c r="U343" s="191"/>
      <c r="V343" s="191"/>
      <c r="W343" s="191">
        <v>11293513.109999999</v>
      </c>
      <c r="X343" s="191"/>
      <c r="Y343" s="191"/>
      <c r="Z343" s="192">
        <v>100</v>
      </c>
      <c r="AA343" s="192"/>
    </row>
    <row r="344" spans="2:27" ht="23.25" customHeight="1" x14ac:dyDescent="0.25">
      <c r="B344" s="5"/>
      <c r="C344" s="5"/>
      <c r="D344" s="5"/>
      <c r="E344" s="5"/>
      <c r="F344" s="189" t="s">
        <v>29</v>
      </c>
      <c r="G344" s="189"/>
      <c r="H344" s="189"/>
      <c r="I344" s="189"/>
      <c r="J344" s="189"/>
      <c r="K344" s="189"/>
      <c r="L344" s="189"/>
      <c r="M344" s="189"/>
      <c r="N344" s="189"/>
      <c r="O344" s="189"/>
      <c r="P344" s="190" t="s">
        <v>493</v>
      </c>
      <c r="Q344" s="190"/>
      <c r="R344" s="190"/>
      <c r="S344" s="4" t="s">
        <v>30</v>
      </c>
      <c r="T344" s="191">
        <v>11293513.109999999</v>
      </c>
      <c r="U344" s="191"/>
      <c r="V344" s="191"/>
      <c r="W344" s="191">
        <v>11293513.109999999</v>
      </c>
      <c r="X344" s="191"/>
      <c r="Y344" s="191"/>
      <c r="Z344" s="192">
        <v>100</v>
      </c>
      <c r="AA344" s="192"/>
    </row>
    <row r="345" spans="2:27" ht="23.25" customHeight="1" x14ac:dyDescent="0.25">
      <c r="B345" s="5"/>
      <c r="C345" s="5"/>
      <c r="D345" s="5"/>
      <c r="E345" s="5"/>
      <c r="F345" s="6"/>
      <c r="G345" s="189" t="s">
        <v>31</v>
      </c>
      <c r="H345" s="189"/>
      <c r="I345" s="189"/>
      <c r="J345" s="189"/>
      <c r="K345" s="189"/>
      <c r="L345" s="189"/>
      <c r="M345" s="189"/>
      <c r="N345" s="189"/>
      <c r="O345" s="189"/>
      <c r="P345" s="190" t="s">
        <v>493</v>
      </c>
      <c r="Q345" s="190"/>
      <c r="R345" s="190"/>
      <c r="S345" s="4" t="s">
        <v>32</v>
      </c>
      <c r="T345" s="191">
        <v>11293513.109999999</v>
      </c>
      <c r="U345" s="191"/>
      <c r="V345" s="191"/>
      <c r="W345" s="191">
        <v>11293513.109999999</v>
      </c>
      <c r="X345" s="191"/>
      <c r="Y345" s="191"/>
      <c r="Z345" s="192">
        <v>100</v>
      </c>
      <c r="AA345" s="192"/>
    </row>
    <row r="346" spans="2:27" ht="23.25" customHeight="1" x14ac:dyDescent="0.25">
      <c r="B346" s="5"/>
      <c r="C346" s="5"/>
      <c r="D346" s="5"/>
      <c r="E346" s="189" t="s">
        <v>494</v>
      </c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90" t="s">
        <v>495</v>
      </c>
      <c r="Q346" s="190"/>
      <c r="R346" s="190"/>
      <c r="S346" s="4"/>
      <c r="T346" s="191">
        <v>37511055.200000003</v>
      </c>
      <c r="U346" s="191"/>
      <c r="V346" s="191"/>
      <c r="W346" s="191">
        <v>37488695.079999998</v>
      </c>
      <c r="X346" s="191"/>
      <c r="Y346" s="191"/>
      <c r="Z346" s="192">
        <v>99.940390586506339</v>
      </c>
      <c r="AA346" s="192"/>
    </row>
    <row r="347" spans="2:27" ht="45.75" customHeight="1" x14ac:dyDescent="0.25">
      <c r="B347" s="5"/>
      <c r="C347" s="5"/>
      <c r="D347" s="5"/>
      <c r="E347" s="5"/>
      <c r="F347" s="189" t="s">
        <v>17</v>
      </c>
      <c r="G347" s="189"/>
      <c r="H347" s="189"/>
      <c r="I347" s="189"/>
      <c r="J347" s="189"/>
      <c r="K347" s="189"/>
      <c r="L347" s="189"/>
      <c r="M347" s="189"/>
      <c r="N347" s="189"/>
      <c r="O347" s="189"/>
      <c r="P347" s="190" t="s">
        <v>495</v>
      </c>
      <c r="Q347" s="190"/>
      <c r="R347" s="190"/>
      <c r="S347" s="4" t="s">
        <v>18</v>
      </c>
      <c r="T347" s="191">
        <v>36427946.350000001</v>
      </c>
      <c r="U347" s="191"/>
      <c r="V347" s="191"/>
      <c r="W347" s="191">
        <v>36421454.369999997</v>
      </c>
      <c r="X347" s="191"/>
      <c r="Y347" s="191"/>
      <c r="Z347" s="192">
        <v>99.982178572633146</v>
      </c>
      <c r="AA347" s="192"/>
    </row>
    <row r="348" spans="2:27" ht="15" customHeight="1" x14ac:dyDescent="0.25">
      <c r="B348" s="5"/>
      <c r="C348" s="5"/>
      <c r="D348" s="5"/>
      <c r="E348" s="5"/>
      <c r="F348" s="6"/>
      <c r="G348" s="189" t="s">
        <v>129</v>
      </c>
      <c r="H348" s="189"/>
      <c r="I348" s="189"/>
      <c r="J348" s="189"/>
      <c r="K348" s="189"/>
      <c r="L348" s="189"/>
      <c r="M348" s="189"/>
      <c r="N348" s="189"/>
      <c r="O348" s="189"/>
      <c r="P348" s="190" t="s">
        <v>495</v>
      </c>
      <c r="Q348" s="190"/>
      <c r="R348" s="190"/>
      <c r="S348" s="4" t="s">
        <v>130</v>
      </c>
      <c r="T348" s="191">
        <v>36427946.350000001</v>
      </c>
      <c r="U348" s="191"/>
      <c r="V348" s="191"/>
      <c r="W348" s="191">
        <v>36421454.369999997</v>
      </c>
      <c r="X348" s="191"/>
      <c r="Y348" s="191"/>
      <c r="Z348" s="192">
        <v>99.982178572633146</v>
      </c>
      <c r="AA348" s="192"/>
    </row>
    <row r="349" spans="2:27" ht="23.25" customHeight="1" x14ac:dyDescent="0.25">
      <c r="B349" s="5"/>
      <c r="C349" s="5"/>
      <c r="D349" s="5"/>
      <c r="E349" s="5"/>
      <c r="F349" s="189" t="s">
        <v>29</v>
      </c>
      <c r="G349" s="189"/>
      <c r="H349" s="189"/>
      <c r="I349" s="189"/>
      <c r="J349" s="189"/>
      <c r="K349" s="189"/>
      <c r="L349" s="189"/>
      <c r="M349" s="189"/>
      <c r="N349" s="189"/>
      <c r="O349" s="189"/>
      <c r="P349" s="190" t="s">
        <v>495</v>
      </c>
      <c r="Q349" s="190"/>
      <c r="R349" s="190"/>
      <c r="S349" s="4" t="s">
        <v>30</v>
      </c>
      <c r="T349" s="191">
        <v>619539.24</v>
      </c>
      <c r="U349" s="191"/>
      <c r="V349" s="191"/>
      <c r="W349" s="191">
        <v>603671.1</v>
      </c>
      <c r="X349" s="191"/>
      <c r="Y349" s="191"/>
      <c r="Z349" s="192">
        <v>97.438719135853276</v>
      </c>
      <c r="AA349" s="192"/>
    </row>
    <row r="350" spans="2:27" ht="23.25" customHeight="1" x14ac:dyDescent="0.25">
      <c r="B350" s="5"/>
      <c r="C350" s="5"/>
      <c r="D350" s="5"/>
      <c r="E350" s="5"/>
      <c r="F350" s="6"/>
      <c r="G350" s="189" t="s">
        <v>31</v>
      </c>
      <c r="H350" s="189"/>
      <c r="I350" s="189"/>
      <c r="J350" s="189"/>
      <c r="K350" s="189"/>
      <c r="L350" s="189"/>
      <c r="M350" s="189"/>
      <c r="N350" s="189"/>
      <c r="O350" s="189"/>
      <c r="P350" s="190" t="s">
        <v>495</v>
      </c>
      <c r="Q350" s="190"/>
      <c r="R350" s="190"/>
      <c r="S350" s="4" t="s">
        <v>32</v>
      </c>
      <c r="T350" s="191">
        <v>619539.24</v>
      </c>
      <c r="U350" s="191"/>
      <c r="V350" s="191"/>
      <c r="W350" s="191">
        <v>603671.1</v>
      </c>
      <c r="X350" s="191"/>
      <c r="Y350" s="191"/>
      <c r="Z350" s="192">
        <v>97.438719135853276</v>
      </c>
      <c r="AA350" s="192"/>
    </row>
    <row r="351" spans="2:27" ht="15" customHeight="1" x14ac:dyDescent="0.25">
      <c r="B351" s="5"/>
      <c r="C351" s="5"/>
      <c r="D351" s="5"/>
      <c r="E351" s="5"/>
      <c r="F351" s="189" t="s">
        <v>91</v>
      </c>
      <c r="G351" s="189"/>
      <c r="H351" s="189"/>
      <c r="I351" s="189"/>
      <c r="J351" s="189"/>
      <c r="K351" s="189"/>
      <c r="L351" s="189"/>
      <c r="M351" s="189"/>
      <c r="N351" s="189"/>
      <c r="O351" s="189"/>
      <c r="P351" s="190" t="s">
        <v>495</v>
      </c>
      <c r="Q351" s="190"/>
      <c r="R351" s="190"/>
      <c r="S351" s="4" t="s">
        <v>92</v>
      </c>
      <c r="T351" s="191">
        <v>24849</v>
      </c>
      <c r="U351" s="191"/>
      <c r="V351" s="191"/>
      <c r="W351" s="191">
        <v>24849</v>
      </c>
      <c r="X351" s="191"/>
      <c r="Y351" s="191"/>
      <c r="Z351" s="192">
        <v>100</v>
      </c>
      <c r="AA351" s="192"/>
    </row>
    <row r="352" spans="2:27" ht="23.25" customHeight="1" x14ac:dyDescent="0.25">
      <c r="B352" s="5"/>
      <c r="C352" s="5"/>
      <c r="D352" s="5"/>
      <c r="E352" s="5"/>
      <c r="F352" s="6"/>
      <c r="G352" s="189" t="s">
        <v>93</v>
      </c>
      <c r="H352" s="189"/>
      <c r="I352" s="189"/>
      <c r="J352" s="189"/>
      <c r="K352" s="189"/>
      <c r="L352" s="189"/>
      <c r="M352" s="189"/>
      <c r="N352" s="189"/>
      <c r="O352" s="189"/>
      <c r="P352" s="190" t="s">
        <v>495</v>
      </c>
      <c r="Q352" s="190"/>
      <c r="R352" s="190"/>
      <c r="S352" s="4" t="s">
        <v>94</v>
      </c>
      <c r="T352" s="191">
        <v>24849</v>
      </c>
      <c r="U352" s="191"/>
      <c r="V352" s="191"/>
      <c r="W352" s="191">
        <v>24849</v>
      </c>
      <c r="X352" s="191"/>
      <c r="Y352" s="191"/>
      <c r="Z352" s="192">
        <v>100</v>
      </c>
      <c r="AA352" s="192"/>
    </row>
    <row r="353" spans="2:27" ht="15" customHeight="1" x14ac:dyDescent="0.25">
      <c r="B353" s="5"/>
      <c r="C353" s="5"/>
      <c r="D353" s="5"/>
      <c r="E353" s="5"/>
      <c r="F353" s="189" t="s">
        <v>33</v>
      </c>
      <c r="G353" s="189"/>
      <c r="H353" s="189"/>
      <c r="I353" s="189"/>
      <c r="J353" s="189"/>
      <c r="K353" s="189"/>
      <c r="L353" s="189"/>
      <c r="M353" s="189"/>
      <c r="N353" s="189"/>
      <c r="O353" s="189"/>
      <c r="P353" s="190" t="s">
        <v>495</v>
      </c>
      <c r="Q353" s="190"/>
      <c r="R353" s="190"/>
      <c r="S353" s="4" t="s">
        <v>34</v>
      </c>
      <c r="T353" s="191">
        <v>438720.61</v>
      </c>
      <c r="U353" s="191"/>
      <c r="V353" s="191"/>
      <c r="W353" s="191">
        <v>438720.61</v>
      </c>
      <c r="X353" s="191"/>
      <c r="Y353" s="191"/>
      <c r="Z353" s="192">
        <v>100</v>
      </c>
      <c r="AA353" s="192"/>
    </row>
    <row r="354" spans="2:27" ht="15" customHeight="1" x14ac:dyDescent="0.25">
      <c r="B354" s="5"/>
      <c r="C354" s="5"/>
      <c r="D354" s="5"/>
      <c r="E354" s="5"/>
      <c r="F354" s="6"/>
      <c r="G354" s="189" t="s">
        <v>35</v>
      </c>
      <c r="H354" s="189"/>
      <c r="I354" s="189"/>
      <c r="J354" s="189"/>
      <c r="K354" s="189"/>
      <c r="L354" s="189"/>
      <c r="M354" s="189"/>
      <c r="N354" s="189"/>
      <c r="O354" s="189"/>
      <c r="P354" s="190" t="s">
        <v>495</v>
      </c>
      <c r="Q354" s="190"/>
      <c r="R354" s="190"/>
      <c r="S354" s="4" t="s">
        <v>36</v>
      </c>
      <c r="T354" s="191">
        <v>438720.61</v>
      </c>
      <c r="U354" s="191"/>
      <c r="V354" s="191"/>
      <c r="W354" s="191">
        <v>438720.61</v>
      </c>
      <c r="X354" s="191"/>
      <c r="Y354" s="191"/>
      <c r="Z354" s="192">
        <v>100</v>
      </c>
      <c r="AA354" s="192"/>
    </row>
    <row r="355" spans="2:27" ht="23.25" customHeight="1" x14ac:dyDescent="0.25">
      <c r="B355" s="5"/>
      <c r="C355" s="5"/>
      <c r="D355" s="5"/>
      <c r="E355" s="189" t="s">
        <v>496</v>
      </c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90" t="s">
        <v>497</v>
      </c>
      <c r="Q355" s="190"/>
      <c r="R355" s="190"/>
      <c r="S355" s="4"/>
      <c r="T355" s="191">
        <v>45550</v>
      </c>
      <c r="U355" s="191"/>
      <c r="V355" s="191"/>
      <c r="W355" s="191">
        <v>45000</v>
      </c>
      <c r="X355" s="191"/>
      <c r="Y355" s="191"/>
      <c r="Z355" s="192">
        <v>98.79253567508232</v>
      </c>
      <c r="AA355" s="192"/>
    </row>
    <row r="356" spans="2:27" ht="23.25" customHeight="1" x14ac:dyDescent="0.25">
      <c r="B356" s="5"/>
      <c r="C356" s="5"/>
      <c r="D356" s="5"/>
      <c r="E356" s="5"/>
      <c r="F356" s="189" t="s">
        <v>29</v>
      </c>
      <c r="G356" s="189"/>
      <c r="H356" s="189"/>
      <c r="I356" s="189"/>
      <c r="J356" s="189"/>
      <c r="K356" s="189"/>
      <c r="L356" s="189"/>
      <c r="M356" s="189"/>
      <c r="N356" s="189"/>
      <c r="O356" s="189"/>
      <c r="P356" s="190" t="s">
        <v>497</v>
      </c>
      <c r="Q356" s="190"/>
      <c r="R356" s="190"/>
      <c r="S356" s="4" t="s">
        <v>30</v>
      </c>
      <c r="T356" s="191">
        <v>45550</v>
      </c>
      <c r="U356" s="191"/>
      <c r="V356" s="191"/>
      <c r="W356" s="191">
        <v>45000</v>
      </c>
      <c r="X356" s="191"/>
      <c r="Y356" s="191"/>
      <c r="Z356" s="192">
        <v>98.79253567508232</v>
      </c>
      <c r="AA356" s="192"/>
    </row>
    <row r="357" spans="2:27" ht="23.25" customHeight="1" x14ac:dyDescent="0.25">
      <c r="B357" s="5"/>
      <c r="C357" s="5"/>
      <c r="D357" s="5"/>
      <c r="E357" s="5"/>
      <c r="F357" s="6"/>
      <c r="G357" s="189" t="s">
        <v>31</v>
      </c>
      <c r="H357" s="189"/>
      <c r="I357" s="189"/>
      <c r="J357" s="189"/>
      <c r="K357" s="189"/>
      <c r="L357" s="189"/>
      <c r="M357" s="189"/>
      <c r="N357" s="189"/>
      <c r="O357" s="189"/>
      <c r="P357" s="190" t="s">
        <v>497</v>
      </c>
      <c r="Q357" s="190"/>
      <c r="R357" s="190"/>
      <c r="S357" s="4" t="s">
        <v>32</v>
      </c>
      <c r="T357" s="191">
        <v>45550</v>
      </c>
      <c r="U357" s="191"/>
      <c r="V357" s="191"/>
      <c r="W357" s="191">
        <v>45000</v>
      </c>
      <c r="X357" s="191"/>
      <c r="Y357" s="191"/>
      <c r="Z357" s="192">
        <v>98.79253567508232</v>
      </c>
      <c r="AA357" s="192"/>
    </row>
    <row r="358" spans="2:27" ht="34.5" customHeight="1" x14ac:dyDescent="0.25">
      <c r="B358" s="6"/>
      <c r="C358" s="189" t="s">
        <v>231</v>
      </c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90" t="s">
        <v>232</v>
      </c>
      <c r="Q358" s="190"/>
      <c r="R358" s="190"/>
      <c r="S358" s="4"/>
      <c r="T358" s="191">
        <v>48377769.640000001</v>
      </c>
      <c r="U358" s="191"/>
      <c r="V358" s="191"/>
      <c r="W358" s="191">
        <v>48032650.840000004</v>
      </c>
      <c r="X358" s="191"/>
      <c r="Y358" s="191"/>
      <c r="Z358" s="192">
        <v>99.286616967735014</v>
      </c>
      <c r="AA358" s="192"/>
    </row>
    <row r="359" spans="2:27" ht="45.75" customHeight="1" x14ac:dyDescent="0.25">
      <c r="B359" s="6"/>
      <c r="C359" s="6"/>
      <c r="D359" s="6"/>
      <c r="E359" s="189" t="s">
        <v>233</v>
      </c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90" t="s">
        <v>234</v>
      </c>
      <c r="Q359" s="190"/>
      <c r="R359" s="190"/>
      <c r="S359" s="4"/>
      <c r="T359" s="191">
        <v>46289337.219999999</v>
      </c>
      <c r="U359" s="191"/>
      <c r="V359" s="191"/>
      <c r="W359" s="191">
        <v>45944873.460000001</v>
      </c>
      <c r="X359" s="191"/>
      <c r="Y359" s="191"/>
      <c r="Z359" s="192">
        <v>99.255846420174777</v>
      </c>
      <c r="AA359" s="192"/>
    </row>
    <row r="360" spans="2:27" ht="23.25" customHeight="1" x14ac:dyDescent="0.25">
      <c r="B360" s="5"/>
      <c r="C360" s="5"/>
      <c r="D360" s="5"/>
      <c r="E360" s="189" t="s">
        <v>235</v>
      </c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90" t="s">
        <v>236</v>
      </c>
      <c r="Q360" s="190"/>
      <c r="R360" s="190"/>
      <c r="S360" s="4"/>
      <c r="T360" s="191">
        <v>197730</v>
      </c>
      <c r="U360" s="191"/>
      <c r="V360" s="191"/>
      <c r="W360" s="191">
        <v>197730</v>
      </c>
      <c r="X360" s="191"/>
      <c r="Y360" s="191"/>
      <c r="Z360" s="192">
        <v>100</v>
      </c>
      <c r="AA360" s="192"/>
    </row>
    <row r="361" spans="2:27" ht="23.25" customHeight="1" x14ac:dyDescent="0.25">
      <c r="B361" s="5"/>
      <c r="C361" s="5"/>
      <c r="D361" s="5"/>
      <c r="E361" s="5"/>
      <c r="F361" s="189" t="s">
        <v>29</v>
      </c>
      <c r="G361" s="189"/>
      <c r="H361" s="189"/>
      <c r="I361" s="189"/>
      <c r="J361" s="189"/>
      <c r="K361" s="189"/>
      <c r="L361" s="189"/>
      <c r="M361" s="189"/>
      <c r="N361" s="189"/>
      <c r="O361" s="189"/>
      <c r="P361" s="190" t="s">
        <v>236</v>
      </c>
      <c r="Q361" s="190"/>
      <c r="R361" s="190"/>
      <c r="S361" s="4" t="s">
        <v>30</v>
      </c>
      <c r="T361" s="191">
        <v>197730</v>
      </c>
      <c r="U361" s="191"/>
      <c r="V361" s="191"/>
      <c r="W361" s="191">
        <v>197730</v>
      </c>
      <c r="X361" s="191"/>
      <c r="Y361" s="191"/>
      <c r="Z361" s="192">
        <v>100</v>
      </c>
      <c r="AA361" s="192"/>
    </row>
    <row r="362" spans="2:27" ht="23.25" customHeight="1" x14ac:dyDescent="0.25">
      <c r="B362" s="5"/>
      <c r="C362" s="5"/>
      <c r="D362" s="5"/>
      <c r="E362" s="5"/>
      <c r="F362" s="6"/>
      <c r="G362" s="189" t="s">
        <v>31</v>
      </c>
      <c r="H362" s="189"/>
      <c r="I362" s="189"/>
      <c r="J362" s="189"/>
      <c r="K362" s="189"/>
      <c r="L362" s="189"/>
      <c r="M362" s="189"/>
      <c r="N362" s="189"/>
      <c r="O362" s="189"/>
      <c r="P362" s="190" t="s">
        <v>236</v>
      </c>
      <c r="Q362" s="190"/>
      <c r="R362" s="190"/>
      <c r="S362" s="4" t="s">
        <v>32</v>
      </c>
      <c r="T362" s="191">
        <v>197730</v>
      </c>
      <c r="U362" s="191"/>
      <c r="V362" s="191"/>
      <c r="W362" s="191">
        <v>197730</v>
      </c>
      <c r="X362" s="191"/>
      <c r="Y362" s="191"/>
      <c r="Z362" s="192">
        <v>100</v>
      </c>
      <c r="AA362" s="192"/>
    </row>
    <row r="363" spans="2:27" ht="23.25" customHeight="1" x14ac:dyDescent="0.25">
      <c r="B363" s="5"/>
      <c r="C363" s="5"/>
      <c r="D363" s="5"/>
      <c r="E363" s="189" t="s">
        <v>237</v>
      </c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90" t="s">
        <v>238</v>
      </c>
      <c r="Q363" s="190"/>
      <c r="R363" s="190"/>
      <c r="S363" s="4"/>
      <c r="T363" s="191">
        <v>28631331.07</v>
      </c>
      <c r="U363" s="191"/>
      <c r="V363" s="191"/>
      <c r="W363" s="191">
        <v>28286867.309999999</v>
      </c>
      <c r="X363" s="191"/>
      <c r="Y363" s="191"/>
      <c r="Z363" s="192">
        <v>98.796899245942043</v>
      </c>
      <c r="AA363" s="192"/>
    </row>
    <row r="364" spans="2:27" ht="45.75" customHeight="1" x14ac:dyDescent="0.25">
      <c r="B364" s="5"/>
      <c r="C364" s="5"/>
      <c r="D364" s="5"/>
      <c r="E364" s="5"/>
      <c r="F364" s="189" t="s">
        <v>17</v>
      </c>
      <c r="G364" s="189"/>
      <c r="H364" s="189"/>
      <c r="I364" s="189"/>
      <c r="J364" s="189"/>
      <c r="K364" s="189"/>
      <c r="L364" s="189"/>
      <c r="M364" s="189"/>
      <c r="N364" s="189"/>
      <c r="O364" s="189"/>
      <c r="P364" s="190" t="s">
        <v>238</v>
      </c>
      <c r="Q364" s="190"/>
      <c r="R364" s="190"/>
      <c r="S364" s="4" t="s">
        <v>18</v>
      </c>
      <c r="T364" s="191">
        <v>24642161.550000001</v>
      </c>
      <c r="U364" s="191"/>
      <c r="V364" s="191"/>
      <c r="W364" s="191">
        <v>24642161.550000001</v>
      </c>
      <c r="X364" s="191"/>
      <c r="Y364" s="191"/>
      <c r="Z364" s="192">
        <v>100</v>
      </c>
      <c r="AA364" s="192"/>
    </row>
    <row r="365" spans="2:27" ht="15" customHeight="1" x14ac:dyDescent="0.25">
      <c r="B365" s="5"/>
      <c r="C365" s="5"/>
      <c r="D365" s="5"/>
      <c r="E365" s="5"/>
      <c r="F365" s="6"/>
      <c r="G365" s="189" t="s">
        <v>129</v>
      </c>
      <c r="H365" s="189"/>
      <c r="I365" s="189"/>
      <c r="J365" s="189"/>
      <c r="K365" s="189"/>
      <c r="L365" s="189"/>
      <c r="M365" s="189"/>
      <c r="N365" s="189"/>
      <c r="O365" s="189"/>
      <c r="P365" s="190" t="s">
        <v>238</v>
      </c>
      <c r="Q365" s="190"/>
      <c r="R365" s="190"/>
      <c r="S365" s="4" t="s">
        <v>130</v>
      </c>
      <c r="T365" s="191">
        <v>24642161.550000001</v>
      </c>
      <c r="U365" s="191"/>
      <c r="V365" s="191"/>
      <c r="W365" s="191">
        <v>24642161.550000001</v>
      </c>
      <c r="X365" s="191"/>
      <c r="Y365" s="191"/>
      <c r="Z365" s="192">
        <v>100</v>
      </c>
      <c r="AA365" s="192"/>
    </row>
    <row r="366" spans="2:27" ht="23.25" customHeight="1" x14ac:dyDescent="0.25">
      <c r="B366" s="5"/>
      <c r="C366" s="5"/>
      <c r="D366" s="5"/>
      <c r="E366" s="5"/>
      <c r="F366" s="189" t="s">
        <v>29</v>
      </c>
      <c r="G366" s="189"/>
      <c r="H366" s="189"/>
      <c r="I366" s="189"/>
      <c r="J366" s="189"/>
      <c r="K366" s="189"/>
      <c r="L366" s="189"/>
      <c r="M366" s="189"/>
      <c r="N366" s="189"/>
      <c r="O366" s="189"/>
      <c r="P366" s="190" t="s">
        <v>238</v>
      </c>
      <c r="Q366" s="190"/>
      <c r="R366" s="190"/>
      <c r="S366" s="4" t="s">
        <v>30</v>
      </c>
      <c r="T366" s="191">
        <v>3920349.52</v>
      </c>
      <c r="U366" s="191"/>
      <c r="V366" s="191"/>
      <c r="W366" s="191">
        <v>3575885.76</v>
      </c>
      <c r="X366" s="191"/>
      <c r="Y366" s="191"/>
      <c r="Z366" s="192">
        <v>91.213442621820107</v>
      </c>
      <c r="AA366" s="192"/>
    </row>
    <row r="367" spans="2:27" ht="23.25" customHeight="1" x14ac:dyDescent="0.25">
      <c r="B367" s="5"/>
      <c r="C367" s="5"/>
      <c r="D367" s="5"/>
      <c r="E367" s="5"/>
      <c r="F367" s="6"/>
      <c r="G367" s="189" t="s">
        <v>31</v>
      </c>
      <c r="H367" s="189"/>
      <c r="I367" s="189"/>
      <c r="J367" s="189"/>
      <c r="K367" s="189"/>
      <c r="L367" s="189"/>
      <c r="M367" s="189"/>
      <c r="N367" s="189"/>
      <c r="O367" s="189"/>
      <c r="P367" s="190" t="s">
        <v>238</v>
      </c>
      <c r="Q367" s="190"/>
      <c r="R367" s="190"/>
      <c r="S367" s="4" t="s">
        <v>32</v>
      </c>
      <c r="T367" s="191">
        <v>3920349.52</v>
      </c>
      <c r="U367" s="191"/>
      <c r="V367" s="191"/>
      <c r="W367" s="191">
        <v>3575885.76</v>
      </c>
      <c r="X367" s="191"/>
      <c r="Y367" s="191"/>
      <c r="Z367" s="192">
        <v>91.213442621820107</v>
      </c>
      <c r="AA367" s="192"/>
    </row>
    <row r="368" spans="2:27" ht="15" customHeight="1" x14ac:dyDescent="0.25">
      <c r="B368" s="5"/>
      <c r="C368" s="5"/>
      <c r="D368" s="5"/>
      <c r="E368" s="5"/>
      <c r="F368" s="189" t="s">
        <v>33</v>
      </c>
      <c r="G368" s="189"/>
      <c r="H368" s="189"/>
      <c r="I368" s="189"/>
      <c r="J368" s="189"/>
      <c r="K368" s="189"/>
      <c r="L368" s="189"/>
      <c r="M368" s="189"/>
      <c r="N368" s="189"/>
      <c r="O368" s="189"/>
      <c r="P368" s="190" t="s">
        <v>238</v>
      </c>
      <c r="Q368" s="190"/>
      <c r="R368" s="190"/>
      <c r="S368" s="4" t="s">
        <v>34</v>
      </c>
      <c r="T368" s="191">
        <v>68820</v>
      </c>
      <c r="U368" s="191"/>
      <c r="V368" s="191"/>
      <c r="W368" s="191">
        <v>68820</v>
      </c>
      <c r="X368" s="191"/>
      <c r="Y368" s="191"/>
      <c r="Z368" s="192">
        <v>100</v>
      </c>
      <c r="AA368" s="192"/>
    </row>
    <row r="369" spans="2:27" ht="15" customHeight="1" x14ac:dyDescent="0.25">
      <c r="B369" s="5"/>
      <c r="C369" s="5"/>
      <c r="D369" s="5"/>
      <c r="E369" s="5"/>
      <c r="F369" s="6"/>
      <c r="G369" s="189" t="s">
        <v>35</v>
      </c>
      <c r="H369" s="189"/>
      <c r="I369" s="189"/>
      <c r="J369" s="189"/>
      <c r="K369" s="189"/>
      <c r="L369" s="189"/>
      <c r="M369" s="189"/>
      <c r="N369" s="189"/>
      <c r="O369" s="189"/>
      <c r="P369" s="190" t="s">
        <v>238</v>
      </c>
      <c r="Q369" s="190"/>
      <c r="R369" s="190"/>
      <c r="S369" s="4" t="s">
        <v>36</v>
      </c>
      <c r="T369" s="191">
        <v>68820</v>
      </c>
      <c r="U369" s="191"/>
      <c r="V369" s="191"/>
      <c r="W369" s="191">
        <v>68820</v>
      </c>
      <c r="X369" s="191"/>
      <c r="Y369" s="191"/>
      <c r="Z369" s="192">
        <v>100</v>
      </c>
      <c r="AA369" s="192"/>
    </row>
    <row r="370" spans="2:27" ht="15" customHeight="1" x14ac:dyDescent="0.25">
      <c r="B370" s="5"/>
      <c r="C370" s="5"/>
      <c r="D370" s="5"/>
      <c r="E370" s="189" t="s">
        <v>239</v>
      </c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90" t="s">
        <v>240</v>
      </c>
      <c r="Q370" s="190"/>
      <c r="R370" s="190"/>
      <c r="S370" s="4"/>
      <c r="T370" s="191">
        <v>17460276.149999999</v>
      </c>
      <c r="U370" s="191"/>
      <c r="V370" s="191"/>
      <c r="W370" s="191">
        <v>17460276.149999999</v>
      </c>
      <c r="X370" s="191"/>
      <c r="Y370" s="191"/>
      <c r="Z370" s="192">
        <v>100</v>
      </c>
      <c r="AA370" s="192"/>
    </row>
    <row r="371" spans="2:27" ht="45.75" customHeight="1" x14ac:dyDescent="0.25">
      <c r="B371" s="5"/>
      <c r="C371" s="5"/>
      <c r="D371" s="5"/>
      <c r="E371" s="5"/>
      <c r="F371" s="189" t="s">
        <v>17</v>
      </c>
      <c r="G371" s="189"/>
      <c r="H371" s="189"/>
      <c r="I371" s="189"/>
      <c r="J371" s="189"/>
      <c r="K371" s="189"/>
      <c r="L371" s="189"/>
      <c r="M371" s="189"/>
      <c r="N371" s="189"/>
      <c r="O371" s="189"/>
      <c r="P371" s="190" t="s">
        <v>240</v>
      </c>
      <c r="Q371" s="190"/>
      <c r="R371" s="190"/>
      <c r="S371" s="4" t="s">
        <v>18</v>
      </c>
      <c r="T371" s="191">
        <v>17460276.149999999</v>
      </c>
      <c r="U371" s="191"/>
      <c r="V371" s="191"/>
      <c r="W371" s="191">
        <v>17460276.149999999</v>
      </c>
      <c r="X371" s="191"/>
      <c r="Y371" s="191"/>
      <c r="Z371" s="192">
        <v>100</v>
      </c>
      <c r="AA371" s="192"/>
    </row>
    <row r="372" spans="2:27" ht="15" customHeight="1" x14ac:dyDescent="0.25">
      <c r="B372" s="5"/>
      <c r="C372" s="5"/>
      <c r="D372" s="5"/>
      <c r="E372" s="5"/>
      <c r="F372" s="6"/>
      <c r="G372" s="189" t="s">
        <v>129</v>
      </c>
      <c r="H372" s="189"/>
      <c r="I372" s="189"/>
      <c r="J372" s="189"/>
      <c r="K372" s="189"/>
      <c r="L372" s="189"/>
      <c r="M372" s="189"/>
      <c r="N372" s="189"/>
      <c r="O372" s="189"/>
      <c r="P372" s="190" t="s">
        <v>240</v>
      </c>
      <c r="Q372" s="190"/>
      <c r="R372" s="190"/>
      <c r="S372" s="4" t="s">
        <v>130</v>
      </c>
      <c r="T372" s="191">
        <v>17460276.149999999</v>
      </c>
      <c r="U372" s="191"/>
      <c r="V372" s="191"/>
      <c r="W372" s="191">
        <v>17460276.149999999</v>
      </c>
      <c r="X372" s="191"/>
      <c r="Y372" s="191"/>
      <c r="Z372" s="192">
        <v>100</v>
      </c>
      <c r="AA372" s="192"/>
    </row>
    <row r="373" spans="2:27" ht="34.5" customHeight="1" x14ac:dyDescent="0.25">
      <c r="B373" s="6"/>
      <c r="C373" s="6"/>
      <c r="D373" s="6"/>
      <c r="E373" s="189" t="s">
        <v>241</v>
      </c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90" t="s">
        <v>242</v>
      </c>
      <c r="Q373" s="190"/>
      <c r="R373" s="190"/>
      <c r="S373" s="4"/>
      <c r="T373" s="191">
        <v>2088432.42</v>
      </c>
      <c r="U373" s="191"/>
      <c r="V373" s="191"/>
      <c r="W373" s="191">
        <v>2087777.38</v>
      </c>
      <c r="X373" s="191"/>
      <c r="Y373" s="191"/>
      <c r="Z373" s="192">
        <v>99.968634848141264</v>
      </c>
      <c r="AA373" s="192"/>
    </row>
    <row r="374" spans="2:27" ht="23.25" customHeight="1" x14ac:dyDescent="0.25">
      <c r="B374" s="5"/>
      <c r="C374" s="5"/>
      <c r="D374" s="5"/>
      <c r="E374" s="189" t="s">
        <v>243</v>
      </c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90" t="s">
        <v>244</v>
      </c>
      <c r="Q374" s="190"/>
      <c r="R374" s="190"/>
      <c r="S374" s="4"/>
      <c r="T374" s="191">
        <v>2088432.42</v>
      </c>
      <c r="U374" s="191"/>
      <c r="V374" s="191"/>
      <c r="W374" s="191">
        <v>2087777.38</v>
      </c>
      <c r="X374" s="191"/>
      <c r="Y374" s="191"/>
      <c r="Z374" s="192">
        <v>99.968634848141264</v>
      </c>
      <c r="AA374" s="192"/>
    </row>
    <row r="375" spans="2:27" ht="45.75" customHeight="1" x14ac:dyDescent="0.25">
      <c r="B375" s="5"/>
      <c r="C375" s="5"/>
      <c r="D375" s="5"/>
      <c r="E375" s="5"/>
      <c r="F375" s="189" t="s">
        <v>17</v>
      </c>
      <c r="G375" s="189"/>
      <c r="H375" s="189"/>
      <c r="I375" s="189"/>
      <c r="J375" s="189"/>
      <c r="K375" s="189"/>
      <c r="L375" s="189"/>
      <c r="M375" s="189"/>
      <c r="N375" s="189"/>
      <c r="O375" s="189"/>
      <c r="P375" s="190" t="s">
        <v>244</v>
      </c>
      <c r="Q375" s="190"/>
      <c r="R375" s="190"/>
      <c r="S375" s="4" t="s">
        <v>18</v>
      </c>
      <c r="T375" s="191">
        <v>1393539.24</v>
      </c>
      <c r="U375" s="191"/>
      <c r="V375" s="191"/>
      <c r="W375" s="191">
        <v>1392884.2</v>
      </c>
      <c r="X375" s="191"/>
      <c r="Y375" s="191"/>
      <c r="Z375" s="192">
        <v>99.952994506275971</v>
      </c>
      <c r="AA375" s="192"/>
    </row>
    <row r="376" spans="2:27" ht="15" customHeight="1" x14ac:dyDescent="0.25">
      <c r="B376" s="5"/>
      <c r="C376" s="5"/>
      <c r="D376" s="5"/>
      <c r="E376" s="5"/>
      <c r="F376" s="6"/>
      <c r="G376" s="189" t="s">
        <v>129</v>
      </c>
      <c r="H376" s="189"/>
      <c r="I376" s="189"/>
      <c r="J376" s="189"/>
      <c r="K376" s="189"/>
      <c r="L376" s="189"/>
      <c r="M376" s="189"/>
      <c r="N376" s="189"/>
      <c r="O376" s="189"/>
      <c r="P376" s="190" t="s">
        <v>244</v>
      </c>
      <c r="Q376" s="190"/>
      <c r="R376" s="190"/>
      <c r="S376" s="4" t="s">
        <v>130</v>
      </c>
      <c r="T376" s="191">
        <v>1393539.24</v>
      </c>
      <c r="U376" s="191"/>
      <c r="V376" s="191"/>
      <c r="W376" s="191">
        <v>1392884.2</v>
      </c>
      <c r="X376" s="191"/>
      <c r="Y376" s="191"/>
      <c r="Z376" s="192">
        <v>99.952994506275971</v>
      </c>
      <c r="AA376" s="192"/>
    </row>
    <row r="377" spans="2:27" ht="23.25" customHeight="1" x14ac:dyDescent="0.25">
      <c r="B377" s="5"/>
      <c r="C377" s="5"/>
      <c r="D377" s="5"/>
      <c r="E377" s="5"/>
      <c r="F377" s="189" t="s">
        <v>29</v>
      </c>
      <c r="G377" s="189"/>
      <c r="H377" s="189"/>
      <c r="I377" s="189"/>
      <c r="J377" s="189"/>
      <c r="K377" s="189"/>
      <c r="L377" s="189"/>
      <c r="M377" s="189"/>
      <c r="N377" s="189"/>
      <c r="O377" s="189"/>
      <c r="P377" s="190" t="s">
        <v>244</v>
      </c>
      <c r="Q377" s="190"/>
      <c r="R377" s="190"/>
      <c r="S377" s="4" t="s">
        <v>30</v>
      </c>
      <c r="T377" s="191">
        <v>694893.18</v>
      </c>
      <c r="U377" s="191"/>
      <c r="V377" s="191"/>
      <c r="W377" s="191">
        <v>694893.18</v>
      </c>
      <c r="X377" s="191"/>
      <c r="Y377" s="191"/>
      <c r="Z377" s="192">
        <v>100</v>
      </c>
      <c r="AA377" s="192"/>
    </row>
    <row r="378" spans="2:27" ht="23.25" customHeight="1" x14ac:dyDescent="0.25">
      <c r="B378" s="5"/>
      <c r="C378" s="5"/>
      <c r="D378" s="5"/>
      <c r="E378" s="5"/>
      <c r="F378" s="6"/>
      <c r="G378" s="189" t="s">
        <v>31</v>
      </c>
      <c r="H378" s="189"/>
      <c r="I378" s="189"/>
      <c r="J378" s="189"/>
      <c r="K378" s="189"/>
      <c r="L378" s="189"/>
      <c r="M378" s="189"/>
      <c r="N378" s="189"/>
      <c r="O378" s="189"/>
      <c r="P378" s="190" t="s">
        <v>244</v>
      </c>
      <c r="Q378" s="190"/>
      <c r="R378" s="190"/>
      <c r="S378" s="4" t="s">
        <v>32</v>
      </c>
      <c r="T378" s="191">
        <v>694893.18</v>
      </c>
      <c r="U378" s="191"/>
      <c r="V378" s="191"/>
      <c r="W378" s="191">
        <v>694893.18</v>
      </c>
      <c r="X378" s="191"/>
      <c r="Y378" s="191"/>
      <c r="Z378" s="192">
        <v>100</v>
      </c>
      <c r="AA378" s="192"/>
    </row>
    <row r="379" spans="2:27" ht="34.5" customHeight="1" x14ac:dyDescent="0.25">
      <c r="B379" s="6"/>
      <c r="C379" s="189" t="s">
        <v>245</v>
      </c>
      <c r="D379" s="189"/>
      <c r="E379" s="189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90" t="s">
        <v>246</v>
      </c>
      <c r="Q379" s="190"/>
      <c r="R379" s="190"/>
      <c r="S379" s="4"/>
      <c r="T379" s="191">
        <v>2005343.04</v>
      </c>
      <c r="U379" s="191"/>
      <c r="V379" s="191"/>
      <c r="W379" s="191">
        <v>1862131.12</v>
      </c>
      <c r="X379" s="191"/>
      <c r="Y379" s="191"/>
      <c r="Z379" s="192">
        <v>92.858482706280526</v>
      </c>
      <c r="AA379" s="192"/>
    </row>
    <row r="380" spans="2:27" ht="68.25" customHeight="1" x14ac:dyDescent="0.25">
      <c r="B380" s="6"/>
      <c r="C380" s="6"/>
      <c r="D380" s="6"/>
      <c r="E380" s="189" t="s">
        <v>247</v>
      </c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90" t="s">
        <v>248</v>
      </c>
      <c r="Q380" s="190"/>
      <c r="R380" s="190"/>
      <c r="S380" s="4"/>
      <c r="T380" s="191">
        <v>2005343.04</v>
      </c>
      <c r="U380" s="191"/>
      <c r="V380" s="191"/>
      <c r="W380" s="191">
        <v>1862131.12</v>
      </c>
      <c r="X380" s="191"/>
      <c r="Y380" s="191"/>
      <c r="Z380" s="192">
        <v>92.858482706280526</v>
      </c>
      <c r="AA380" s="192"/>
    </row>
    <row r="381" spans="2:27" ht="23.25" customHeight="1" x14ac:dyDescent="0.25">
      <c r="B381" s="5"/>
      <c r="C381" s="5"/>
      <c r="D381" s="5"/>
      <c r="E381" s="189" t="s">
        <v>249</v>
      </c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90" t="s">
        <v>250</v>
      </c>
      <c r="Q381" s="190"/>
      <c r="R381" s="190"/>
      <c r="S381" s="4"/>
      <c r="T381" s="191">
        <v>2005343.04</v>
      </c>
      <c r="U381" s="191"/>
      <c r="V381" s="191"/>
      <c r="W381" s="191">
        <v>1862131.12</v>
      </c>
      <c r="X381" s="191"/>
      <c r="Y381" s="191"/>
      <c r="Z381" s="192">
        <v>92.858482706280526</v>
      </c>
      <c r="AA381" s="192"/>
    </row>
    <row r="382" spans="2:27" ht="23.25" customHeight="1" x14ac:dyDescent="0.25">
      <c r="B382" s="5"/>
      <c r="C382" s="5"/>
      <c r="D382" s="5"/>
      <c r="E382" s="5"/>
      <c r="F382" s="189" t="s">
        <v>29</v>
      </c>
      <c r="G382" s="189"/>
      <c r="H382" s="189"/>
      <c r="I382" s="189"/>
      <c r="J382" s="189"/>
      <c r="K382" s="189"/>
      <c r="L382" s="189"/>
      <c r="M382" s="189"/>
      <c r="N382" s="189"/>
      <c r="O382" s="189"/>
      <c r="P382" s="190" t="s">
        <v>250</v>
      </c>
      <c r="Q382" s="190"/>
      <c r="R382" s="190"/>
      <c r="S382" s="4" t="s">
        <v>30</v>
      </c>
      <c r="T382" s="191">
        <v>2005343.04</v>
      </c>
      <c r="U382" s="191"/>
      <c r="V382" s="191"/>
      <c r="W382" s="191">
        <v>1862131.12</v>
      </c>
      <c r="X382" s="191"/>
      <c r="Y382" s="191"/>
      <c r="Z382" s="192">
        <v>92.858482706280526</v>
      </c>
      <c r="AA382" s="192"/>
    </row>
    <row r="383" spans="2:27" ht="23.25" customHeight="1" x14ac:dyDescent="0.25">
      <c r="B383" s="5"/>
      <c r="C383" s="5"/>
      <c r="D383" s="5"/>
      <c r="E383" s="5"/>
      <c r="F383" s="6"/>
      <c r="G383" s="189" t="s">
        <v>31</v>
      </c>
      <c r="H383" s="189"/>
      <c r="I383" s="189"/>
      <c r="J383" s="189"/>
      <c r="K383" s="189"/>
      <c r="L383" s="189"/>
      <c r="M383" s="189"/>
      <c r="N383" s="189"/>
      <c r="O383" s="189"/>
      <c r="P383" s="190" t="s">
        <v>250</v>
      </c>
      <c r="Q383" s="190"/>
      <c r="R383" s="190"/>
      <c r="S383" s="4" t="s">
        <v>32</v>
      </c>
      <c r="T383" s="191">
        <v>2005343.04</v>
      </c>
      <c r="U383" s="191"/>
      <c r="V383" s="191"/>
      <c r="W383" s="191">
        <v>1862131.12</v>
      </c>
      <c r="X383" s="191"/>
      <c r="Y383" s="191"/>
      <c r="Z383" s="192">
        <v>92.858482706280526</v>
      </c>
      <c r="AA383" s="192"/>
    </row>
    <row r="384" spans="2:27" ht="23.25" customHeight="1" x14ac:dyDescent="0.25">
      <c r="B384" s="6"/>
      <c r="C384" s="189" t="s">
        <v>271</v>
      </c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90" t="s">
        <v>272</v>
      </c>
      <c r="Q384" s="190"/>
      <c r="R384" s="190"/>
      <c r="S384" s="4"/>
      <c r="T384" s="191">
        <v>4438330.0599999996</v>
      </c>
      <c r="U384" s="191"/>
      <c r="V384" s="191"/>
      <c r="W384" s="191">
        <v>4438330.0599999996</v>
      </c>
      <c r="X384" s="191"/>
      <c r="Y384" s="191"/>
      <c r="Z384" s="192">
        <v>100</v>
      </c>
      <c r="AA384" s="192"/>
    </row>
    <row r="385" spans="2:27" ht="15" customHeight="1" x14ac:dyDescent="0.25">
      <c r="B385" s="6"/>
      <c r="C385" s="6"/>
      <c r="D385" s="6"/>
      <c r="E385" s="189" t="s">
        <v>273</v>
      </c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90" t="s">
        <v>274</v>
      </c>
      <c r="Q385" s="190"/>
      <c r="R385" s="190"/>
      <c r="S385" s="4"/>
      <c r="T385" s="191">
        <v>4438330.0599999996</v>
      </c>
      <c r="U385" s="191"/>
      <c r="V385" s="191"/>
      <c r="W385" s="191">
        <v>4438330.0599999996</v>
      </c>
      <c r="X385" s="191"/>
      <c r="Y385" s="191"/>
      <c r="Z385" s="192">
        <v>100</v>
      </c>
      <c r="AA385" s="192"/>
    </row>
    <row r="386" spans="2:27" ht="23.25" customHeight="1" x14ac:dyDescent="0.25">
      <c r="B386" s="5"/>
      <c r="C386" s="5"/>
      <c r="D386" s="5"/>
      <c r="E386" s="189" t="s">
        <v>275</v>
      </c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90" t="s">
        <v>276</v>
      </c>
      <c r="Q386" s="190"/>
      <c r="R386" s="190"/>
      <c r="S386" s="4"/>
      <c r="T386" s="191">
        <v>4438330.0599999996</v>
      </c>
      <c r="U386" s="191"/>
      <c r="V386" s="191"/>
      <c r="W386" s="191">
        <v>4438330.0599999996</v>
      </c>
      <c r="X386" s="191"/>
      <c r="Y386" s="191"/>
      <c r="Z386" s="192">
        <v>100</v>
      </c>
      <c r="AA386" s="192"/>
    </row>
    <row r="387" spans="2:27" ht="23.25" customHeight="1" x14ac:dyDescent="0.25">
      <c r="B387" s="5"/>
      <c r="C387" s="5"/>
      <c r="D387" s="5"/>
      <c r="E387" s="5"/>
      <c r="F387" s="189" t="s">
        <v>29</v>
      </c>
      <c r="G387" s="189"/>
      <c r="H387" s="189"/>
      <c r="I387" s="189"/>
      <c r="J387" s="189"/>
      <c r="K387" s="189"/>
      <c r="L387" s="189"/>
      <c r="M387" s="189"/>
      <c r="N387" s="189"/>
      <c r="O387" s="189"/>
      <c r="P387" s="190" t="s">
        <v>276</v>
      </c>
      <c r="Q387" s="190"/>
      <c r="R387" s="190"/>
      <c r="S387" s="4" t="s">
        <v>30</v>
      </c>
      <c r="T387" s="191">
        <v>4438330.0599999996</v>
      </c>
      <c r="U387" s="191"/>
      <c r="V387" s="191"/>
      <c r="W387" s="191">
        <v>4438330.0599999996</v>
      </c>
      <c r="X387" s="191"/>
      <c r="Y387" s="191"/>
      <c r="Z387" s="192">
        <v>100</v>
      </c>
      <c r="AA387" s="192"/>
    </row>
    <row r="388" spans="2:27" ht="23.25" customHeight="1" x14ac:dyDescent="0.25">
      <c r="B388" s="5"/>
      <c r="C388" s="5"/>
      <c r="D388" s="5"/>
      <c r="E388" s="5"/>
      <c r="F388" s="6"/>
      <c r="G388" s="189" t="s">
        <v>31</v>
      </c>
      <c r="H388" s="189"/>
      <c r="I388" s="189"/>
      <c r="J388" s="189"/>
      <c r="K388" s="189"/>
      <c r="L388" s="189"/>
      <c r="M388" s="189"/>
      <c r="N388" s="189"/>
      <c r="O388" s="189"/>
      <c r="P388" s="190" t="s">
        <v>276</v>
      </c>
      <c r="Q388" s="190"/>
      <c r="R388" s="190"/>
      <c r="S388" s="4" t="s">
        <v>32</v>
      </c>
      <c r="T388" s="191">
        <v>4438330.0599999996</v>
      </c>
      <c r="U388" s="191"/>
      <c r="V388" s="191"/>
      <c r="W388" s="191">
        <v>4438330.0599999996</v>
      </c>
      <c r="X388" s="191"/>
      <c r="Y388" s="191"/>
      <c r="Z388" s="192">
        <v>100</v>
      </c>
      <c r="AA388" s="192"/>
    </row>
    <row r="389" spans="2:27" ht="15" customHeight="1" x14ac:dyDescent="0.25">
      <c r="B389" s="6"/>
      <c r="C389" s="189" t="s">
        <v>63</v>
      </c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90" t="s">
        <v>64</v>
      </c>
      <c r="Q389" s="190"/>
      <c r="R389" s="190"/>
      <c r="S389" s="4"/>
      <c r="T389" s="191">
        <v>42435924.149999999</v>
      </c>
      <c r="U389" s="191"/>
      <c r="V389" s="191"/>
      <c r="W389" s="191">
        <v>40412768.170000002</v>
      </c>
      <c r="X389" s="191"/>
      <c r="Y389" s="191"/>
      <c r="Z389" s="192">
        <v>95.23244510276561</v>
      </c>
      <c r="AA389" s="192"/>
    </row>
    <row r="390" spans="2:27" ht="23.25" customHeight="1" x14ac:dyDescent="0.25">
      <c r="B390" s="6"/>
      <c r="C390" s="189" t="s">
        <v>65</v>
      </c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90" t="s">
        <v>66</v>
      </c>
      <c r="Q390" s="190"/>
      <c r="R390" s="190"/>
      <c r="S390" s="4"/>
      <c r="T390" s="191">
        <v>2125000</v>
      </c>
      <c r="U390" s="191"/>
      <c r="V390" s="191"/>
      <c r="W390" s="191">
        <v>1329645.3500000001</v>
      </c>
      <c r="X390" s="191"/>
      <c r="Y390" s="191"/>
      <c r="Z390" s="192">
        <v>62.571545882352943</v>
      </c>
      <c r="AA390" s="192"/>
    </row>
    <row r="391" spans="2:27" ht="23.25" customHeight="1" x14ac:dyDescent="0.25">
      <c r="B391" s="6"/>
      <c r="C391" s="6"/>
      <c r="D391" s="6"/>
      <c r="E391" s="189" t="s">
        <v>387</v>
      </c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90" t="s">
        <v>388</v>
      </c>
      <c r="Q391" s="190"/>
      <c r="R391" s="190"/>
      <c r="S391" s="4"/>
      <c r="T391" s="191">
        <v>213000</v>
      </c>
      <c r="U391" s="191"/>
      <c r="V391" s="191"/>
      <c r="W391" s="191">
        <v>195000</v>
      </c>
      <c r="X391" s="191"/>
      <c r="Y391" s="191"/>
      <c r="Z391" s="192">
        <v>91.549295774647888</v>
      </c>
      <c r="AA391" s="192"/>
    </row>
    <row r="392" spans="2:27" ht="15" customHeight="1" x14ac:dyDescent="0.25">
      <c r="B392" s="5"/>
      <c r="C392" s="5"/>
      <c r="D392" s="5"/>
      <c r="E392" s="189" t="s">
        <v>389</v>
      </c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90" t="s">
        <v>390</v>
      </c>
      <c r="Q392" s="190"/>
      <c r="R392" s="190"/>
      <c r="S392" s="4"/>
      <c r="T392" s="191">
        <v>213000</v>
      </c>
      <c r="U392" s="191"/>
      <c r="V392" s="191"/>
      <c r="W392" s="191">
        <v>195000</v>
      </c>
      <c r="X392" s="191"/>
      <c r="Y392" s="191"/>
      <c r="Z392" s="192">
        <v>91.549295774647888</v>
      </c>
      <c r="AA392" s="192"/>
    </row>
    <row r="393" spans="2:27" ht="23.25" customHeight="1" x14ac:dyDescent="0.25">
      <c r="B393" s="5"/>
      <c r="C393" s="5"/>
      <c r="D393" s="5"/>
      <c r="E393" s="5"/>
      <c r="F393" s="189" t="s">
        <v>29</v>
      </c>
      <c r="G393" s="189"/>
      <c r="H393" s="189"/>
      <c r="I393" s="189"/>
      <c r="J393" s="189"/>
      <c r="K393" s="189"/>
      <c r="L393" s="189"/>
      <c r="M393" s="189"/>
      <c r="N393" s="189"/>
      <c r="O393" s="189"/>
      <c r="P393" s="190" t="s">
        <v>390</v>
      </c>
      <c r="Q393" s="190"/>
      <c r="R393" s="190"/>
      <c r="S393" s="4" t="s">
        <v>30</v>
      </c>
      <c r="T393" s="191">
        <v>213000</v>
      </c>
      <c r="U393" s="191"/>
      <c r="V393" s="191"/>
      <c r="W393" s="191">
        <v>195000</v>
      </c>
      <c r="X393" s="191"/>
      <c r="Y393" s="191"/>
      <c r="Z393" s="192">
        <v>91.549295774647888</v>
      </c>
      <c r="AA393" s="192"/>
    </row>
    <row r="394" spans="2:27" ht="23.25" customHeight="1" x14ac:dyDescent="0.25">
      <c r="B394" s="5"/>
      <c r="C394" s="5"/>
      <c r="D394" s="5"/>
      <c r="E394" s="5"/>
      <c r="F394" s="6"/>
      <c r="G394" s="189" t="s">
        <v>31</v>
      </c>
      <c r="H394" s="189"/>
      <c r="I394" s="189"/>
      <c r="J394" s="189"/>
      <c r="K394" s="189"/>
      <c r="L394" s="189"/>
      <c r="M394" s="189"/>
      <c r="N394" s="189"/>
      <c r="O394" s="189"/>
      <c r="P394" s="190" t="s">
        <v>390</v>
      </c>
      <c r="Q394" s="190"/>
      <c r="R394" s="190"/>
      <c r="S394" s="4" t="s">
        <v>32</v>
      </c>
      <c r="T394" s="191">
        <v>213000</v>
      </c>
      <c r="U394" s="191"/>
      <c r="V394" s="191"/>
      <c r="W394" s="191">
        <v>195000</v>
      </c>
      <c r="X394" s="191"/>
      <c r="Y394" s="191"/>
      <c r="Z394" s="192">
        <v>91.549295774647888</v>
      </c>
      <c r="AA394" s="192"/>
    </row>
    <row r="395" spans="2:27" ht="34.5" customHeight="1" x14ac:dyDescent="0.25">
      <c r="B395" s="6"/>
      <c r="C395" s="6"/>
      <c r="D395" s="6"/>
      <c r="E395" s="189" t="s">
        <v>67</v>
      </c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90" t="s">
        <v>68</v>
      </c>
      <c r="Q395" s="190"/>
      <c r="R395" s="190"/>
      <c r="S395" s="4"/>
      <c r="T395" s="191">
        <v>1912000</v>
      </c>
      <c r="U395" s="191"/>
      <c r="V395" s="191"/>
      <c r="W395" s="191">
        <v>1134645.3500000001</v>
      </c>
      <c r="X395" s="191"/>
      <c r="Y395" s="191"/>
      <c r="Z395" s="192">
        <v>59.343376046025107</v>
      </c>
      <c r="AA395" s="192"/>
    </row>
    <row r="396" spans="2:27" ht="113.25" customHeight="1" x14ac:dyDescent="0.25">
      <c r="B396" s="5"/>
      <c r="C396" s="5"/>
      <c r="D396" s="5"/>
      <c r="E396" s="189" t="s">
        <v>69</v>
      </c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90" t="s">
        <v>70</v>
      </c>
      <c r="Q396" s="190"/>
      <c r="R396" s="190"/>
      <c r="S396" s="4"/>
      <c r="T396" s="191">
        <v>1912000</v>
      </c>
      <c r="U396" s="191"/>
      <c r="V396" s="191"/>
      <c r="W396" s="191">
        <v>1134645.3500000001</v>
      </c>
      <c r="X396" s="191"/>
      <c r="Y396" s="191"/>
      <c r="Z396" s="192">
        <v>59.343376046025107</v>
      </c>
      <c r="AA396" s="192"/>
    </row>
    <row r="397" spans="2:27" ht="45.75" customHeight="1" x14ac:dyDescent="0.25">
      <c r="B397" s="5"/>
      <c r="C397" s="5"/>
      <c r="D397" s="5"/>
      <c r="E397" s="5"/>
      <c r="F397" s="189" t="s">
        <v>17</v>
      </c>
      <c r="G397" s="189"/>
      <c r="H397" s="189"/>
      <c r="I397" s="189"/>
      <c r="J397" s="189"/>
      <c r="K397" s="189"/>
      <c r="L397" s="189"/>
      <c r="M397" s="189"/>
      <c r="N397" s="189"/>
      <c r="O397" s="189"/>
      <c r="P397" s="190" t="s">
        <v>70</v>
      </c>
      <c r="Q397" s="190"/>
      <c r="R397" s="190"/>
      <c r="S397" s="4" t="s">
        <v>18</v>
      </c>
      <c r="T397" s="191">
        <v>1500000</v>
      </c>
      <c r="U397" s="191"/>
      <c r="V397" s="191"/>
      <c r="W397" s="191">
        <v>1134645.3500000001</v>
      </c>
      <c r="X397" s="191"/>
      <c r="Y397" s="191"/>
      <c r="Z397" s="192">
        <v>75.643023333333332</v>
      </c>
      <c r="AA397" s="192"/>
    </row>
    <row r="398" spans="2:27" ht="23.25" customHeight="1" x14ac:dyDescent="0.25">
      <c r="B398" s="5"/>
      <c r="C398" s="5"/>
      <c r="D398" s="5"/>
      <c r="E398" s="5"/>
      <c r="F398" s="6"/>
      <c r="G398" s="189" t="s">
        <v>19</v>
      </c>
      <c r="H398" s="189"/>
      <c r="I398" s="189"/>
      <c r="J398" s="189"/>
      <c r="K398" s="189"/>
      <c r="L398" s="189"/>
      <c r="M398" s="189"/>
      <c r="N398" s="189"/>
      <c r="O398" s="189"/>
      <c r="P398" s="190" t="s">
        <v>70</v>
      </c>
      <c r="Q398" s="190"/>
      <c r="R398" s="190"/>
      <c r="S398" s="4" t="s">
        <v>20</v>
      </c>
      <c r="T398" s="191">
        <v>1500000</v>
      </c>
      <c r="U398" s="191"/>
      <c r="V398" s="191"/>
      <c r="W398" s="191">
        <v>1134645.3500000001</v>
      </c>
      <c r="X398" s="191"/>
      <c r="Y398" s="191"/>
      <c r="Z398" s="192">
        <v>75.643023333333332</v>
      </c>
      <c r="AA398" s="192"/>
    </row>
    <row r="399" spans="2:27" ht="23.25" customHeight="1" x14ac:dyDescent="0.25">
      <c r="B399" s="5"/>
      <c r="C399" s="5"/>
      <c r="D399" s="5"/>
      <c r="E399" s="5"/>
      <c r="F399" s="189" t="s">
        <v>29</v>
      </c>
      <c r="G399" s="189"/>
      <c r="H399" s="189"/>
      <c r="I399" s="189"/>
      <c r="J399" s="189"/>
      <c r="K399" s="189"/>
      <c r="L399" s="189"/>
      <c r="M399" s="189"/>
      <c r="N399" s="189"/>
      <c r="O399" s="189"/>
      <c r="P399" s="190" t="s">
        <v>70</v>
      </c>
      <c r="Q399" s="190"/>
      <c r="R399" s="190"/>
      <c r="S399" s="4" t="s">
        <v>30</v>
      </c>
      <c r="T399" s="191">
        <v>412000</v>
      </c>
      <c r="U399" s="191"/>
      <c r="V399" s="191"/>
      <c r="W399" s="191">
        <v>0</v>
      </c>
      <c r="X399" s="191"/>
      <c r="Y399" s="191"/>
      <c r="Z399" s="192">
        <v>0</v>
      </c>
      <c r="AA399" s="192"/>
    </row>
    <row r="400" spans="2:27" ht="23.25" customHeight="1" x14ac:dyDescent="0.25">
      <c r="B400" s="5"/>
      <c r="C400" s="5"/>
      <c r="D400" s="5"/>
      <c r="E400" s="5"/>
      <c r="F400" s="6"/>
      <c r="G400" s="189" t="s">
        <v>31</v>
      </c>
      <c r="H400" s="189"/>
      <c r="I400" s="189"/>
      <c r="J400" s="189"/>
      <c r="K400" s="189"/>
      <c r="L400" s="189"/>
      <c r="M400" s="189"/>
      <c r="N400" s="189"/>
      <c r="O400" s="189"/>
      <c r="P400" s="190" t="s">
        <v>70</v>
      </c>
      <c r="Q400" s="190"/>
      <c r="R400" s="190"/>
      <c r="S400" s="4" t="s">
        <v>32</v>
      </c>
      <c r="T400" s="191">
        <v>412000</v>
      </c>
      <c r="U400" s="191"/>
      <c r="V400" s="191"/>
      <c r="W400" s="191">
        <v>0</v>
      </c>
      <c r="X400" s="191"/>
      <c r="Y400" s="191"/>
      <c r="Z400" s="192">
        <v>0</v>
      </c>
      <c r="AA400" s="192"/>
    </row>
    <row r="401" spans="2:27" ht="15" customHeight="1" x14ac:dyDescent="0.25">
      <c r="B401" s="6"/>
      <c r="C401" s="189" t="s">
        <v>797</v>
      </c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90" t="s">
        <v>798</v>
      </c>
      <c r="Q401" s="190"/>
      <c r="R401" s="190"/>
      <c r="S401" s="4"/>
      <c r="T401" s="191">
        <v>7229924.1500000004</v>
      </c>
      <c r="U401" s="191"/>
      <c r="V401" s="191"/>
      <c r="W401" s="191">
        <v>7229825.4000000004</v>
      </c>
      <c r="X401" s="191"/>
      <c r="Y401" s="191"/>
      <c r="Z401" s="192">
        <v>99.998634148879688</v>
      </c>
      <c r="AA401" s="192"/>
    </row>
    <row r="402" spans="2:27" ht="34.5" customHeight="1" x14ac:dyDescent="0.25">
      <c r="B402" s="6"/>
      <c r="C402" s="6"/>
      <c r="D402" s="6"/>
      <c r="E402" s="189" t="s">
        <v>799</v>
      </c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90" t="s">
        <v>800</v>
      </c>
      <c r="Q402" s="190"/>
      <c r="R402" s="190"/>
      <c r="S402" s="4"/>
      <c r="T402" s="191">
        <v>7229924.1500000004</v>
      </c>
      <c r="U402" s="191"/>
      <c r="V402" s="191"/>
      <c r="W402" s="191">
        <v>7229825.4000000004</v>
      </c>
      <c r="X402" s="191"/>
      <c r="Y402" s="191"/>
      <c r="Z402" s="192">
        <v>99.998634148879688</v>
      </c>
      <c r="AA402" s="192"/>
    </row>
    <row r="403" spans="2:27" ht="15" customHeight="1" x14ac:dyDescent="0.25">
      <c r="B403" s="5"/>
      <c r="C403" s="5"/>
      <c r="D403" s="5"/>
      <c r="E403" s="189" t="s">
        <v>801</v>
      </c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90" t="s">
        <v>802</v>
      </c>
      <c r="Q403" s="190"/>
      <c r="R403" s="190"/>
      <c r="S403" s="4"/>
      <c r="T403" s="191">
        <v>7229924.1500000004</v>
      </c>
      <c r="U403" s="191"/>
      <c r="V403" s="191"/>
      <c r="W403" s="191">
        <v>7229825.4000000004</v>
      </c>
      <c r="X403" s="191"/>
      <c r="Y403" s="191"/>
      <c r="Z403" s="192">
        <v>99.998634148879688</v>
      </c>
      <c r="AA403" s="192"/>
    </row>
    <row r="404" spans="2:27" ht="15" customHeight="1" x14ac:dyDescent="0.25">
      <c r="B404" s="5"/>
      <c r="C404" s="5"/>
      <c r="D404" s="5"/>
      <c r="E404" s="5"/>
      <c r="F404" s="189" t="s">
        <v>91</v>
      </c>
      <c r="G404" s="189"/>
      <c r="H404" s="189"/>
      <c r="I404" s="189"/>
      <c r="J404" s="189"/>
      <c r="K404" s="189"/>
      <c r="L404" s="189"/>
      <c r="M404" s="189"/>
      <c r="N404" s="189"/>
      <c r="O404" s="189"/>
      <c r="P404" s="190" t="s">
        <v>802</v>
      </c>
      <c r="Q404" s="190"/>
      <c r="R404" s="190"/>
      <c r="S404" s="4" t="s">
        <v>92</v>
      </c>
      <c r="T404" s="191">
        <v>7229924.1500000004</v>
      </c>
      <c r="U404" s="191"/>
      <c r="V404" s="191"/>
      <c r="W404" s="191">
        <v>7229825.4000000004</v>
      </c>
      <c r="X404" s="191"/>
      <c r="Y404" s="191"/>
      <c r="Z404" s="192">
        <v>99.998634148879688</v>
      </c>
      <c r="AA404" s="192"/>
    </row>
    <row r="405" spans="2:27" ht="23.25" customHeight="1" x14ac:dyDescent="0.25">
      <c r="B405" s="5"/>
      <c r="C405" s="5"/>
      <c r="D405" s="5"/>
      <c r="E405" s="5"/>
      <c r="F405" s="6"/>
      <c r="G405" s="189" t="s">
        <v>93</v>
      </c>
      <c r="H405" s="189"/>
      <c r="I405" s="189"/>
      <c r="J405" s="189"/>
      <c r="K405" s="189"/>
      <c r="L405" s="189"/>
      <c r="M405" s="189"/>
      <c r="N405" s="189"/>
      <c r="O405" s="189"/>
      <c r="P405" s="190" t="s">
        <v>802</v>
      </c>
      <c r="Q405" s="190"/>
      <c r="R405" s="190"/>
      <c r="S405" s="4" t="s">
        <v>94</v>
      </c>
      <c r="T405" s="191">
        <v>7229924.1500000004</v>
      </c>
      <c r="U405" s="191"/>
      <c r="V405" s="191"/>
      <c r="W405" s="191">
        <v>7229825.4000000004</v>
      </c>
      <c r="X405" s="191"/>
      <c r="Y405" s="191"/>
      <c r="Z405" s="192">
        <v>99.998634148879688</v>
      </c>
      <c r="AA405" s="192"/>
    </row>
    <row r="406" spans="2:27" ht="34.5" customHeight="1" x14ac:dyDescent="0.25">
      <c r="B406" s="6"/>
      <c r="C406" s="189" t="s">
        <v>803</v>
      </c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90" t="s">
        <v>804</v>
      </c>
      <c r="Q406" s="190"/>
      <c r="R406" s="190"/>
      <c r="S406" s="4"/>
      <c r="T406" s="191">
        <v>33081000</v>
      </c>
      <c r="U406" s="191"/>
      <c r="V406" s="191"/>
      <c r="W406" s="191">
        <v>31853297.420000002</v>
      </c>
      <c r="X406" s="191"/>
      <c r="Y406" s="191"/>
      <c r="Z406" s="192">
        <v>96.288798464375319</v>
      </c>
      <c r="AA406" s="192"/>
    </row>
    <row r="407" spans="2:27" ht="45.75" customHeight="1" x14ac:dyDescent="0.25">
      <c r="B407" s="6"/>
      <c r="C407" s="6"/>
      <c r="D407" s="6"/>
      <c r="E407" s="189" t="s">
        <v>805</v>
      </c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90" t="s">
        <v>806</v>
      </c>
      <c r="Q407" s="190"/>
      <c r="R407" s="190"/>
      <c r="S407" s="4"/>
      <c r="T407" s="191">
        <v>33081000</v>
      </c>
      <c r="U407" s="191"/>
      <c r="V407" s="191"/>
      <c r="W407" s="191">
        <v>31853297.420000002</v>
      </c>
      <c r="X407" s="191"/>
      <c r="Y407" s="191"/>
      <c r="Z407" s="192">
        <v>96.288798464375319</v>
      </c>
      <c r="AA407" s="192"/>
    </row>
    <row r="408" spans="2:27" ht="45.75" customHeight="1" x14ac:dyDescent="0.25">
      <c r="B408" s="5"/>
      <c r="C408" s="5"/>
      <c r="D408" s="5"/>
      <c r="E408" s="189" t="s">
        <v>807</v>
      </c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90" t="s">
        <v>808</v>
      </c>
      <c r="Q408" s="190"/>
      <c r="R408" s="190"/>
      <c r="S408" s="4"/>
      <c r="T408" s="191">
        <v>33081000</v>
      </c>
      <c r="U408" s="191"/>
      <c r="V408" s="191"/>
      <c r="W408" s="191">
        <v>31853297.420000002</v>
      </c>
      <c r="X408" s="191"/>
      <c r="Y408" s="191"/>
      <c r="Z408" s="192">
        <v>96.288798464375319</v>
      </c>
      <c r="AA408" s="192"/>
    </row>
    <row r="409" spans="2:27" ht="23.25" customHeight="1" x14ac:dyDescent="0.25">
      <c r="B409" s="5"/>
      <c r="C409" s="5"/>
      <c r="D409" s="5"/>
      <c r="E409" s="5"/>
      <c r="F409" s="189" t="s">
        <v>411</v>
      </c>
      <c r="G409" s="189"/>
      <c r="H409" s="189"/>
      <c r="I409" s="189"/>
      <c r="J409" s="189"/>
      <c r="K409" s="189"/>
      <c r="L409" s="189"/>
      <c r="M409" s="189"/>
      <c r="N409" s="189"/>
      <c r="O409" s="189"/>
      <c r="P409" s="190" t="s">
        <v>808</v>
      </c>
      <c r="Q409" s="190"/>
      <c r="R409" s="190"/>
      <c r="S409" s="4" t="s">
        <v>412</v>
      </c>
      <c r="T409" s="191">
        <v>33081000</v>
      </c>
      <c r="U409" s="191"/>
      <c r="V409" s="191"/>
      <c r="W409" s="191">
        <v>31853297.420000002</v>
      </c>
      <c r="X409" s="191"/>
      <c r="Y409" s="191"/>
      <c r="Z409" s="192">
        <v>96.288798464375319</v>
      </c>
      <c r="AA409" s="192"/>
    </row>
    <row r="410" spans="2:27" ht="15" customHeight="1" x14ac:dyDescent="0.25">
      <c r="B410" s="5"/>
      <c r="C410" s="5"/>
      <c r="D410" s="5"/>
      <c r="E410" s="5"/>
      <c r="F410" s="6"/>
      <c r="G410" s="189" t="s">
        <v>413</v>
      </c>
      <c r="H410" s="189"/>
      <c r="I410" s="189"/>
      <c r="J410" s="189"/>
      <c r="K410" s="189"/>
      <c r="L410" s="189"/>
      <c r="M410" s="189"/>
      <c r="N410" s="189"/>
      <c r="O410" s="189"/>
      <c r="P410" s="190" t="s">
        <v>808</v>
      </c>
      <c r="Q410" s="190"/>
      <c r="R410" s="190"/>
      <c r="S410" s="4" t="s">
        <v>414</v>
      </c>
      <c r="T410" s="191">
        <v>33081000</v>
      </c>
      <c r="U410" s="191"/>
      <c r="V410" s="191"/>
      <c r="W410" s="191">
        <v>31853297.420000002</v>
      </c>
      <c r="X410" s="191"/>
      <c r="Y410" s="191"/>
      <c r="Z410" s="192">
        <v>96.288798464375319</v>
      </c>
      <c r="AA410" s="192"/>
    </row>
    <row r="411" spans="2:27" ht="23.25" customHeight="1" x14ac:dyDescent="0.25">
      <c r="B411" s="6"/>
      <c r="C411" s="189" t="s">
        <v>71</v>
      </c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90" t="s">
        <v>72</v>
      </c>
      <c r="Q411" s="190"/>
      <c r="R411" s="190"/>
      <c r="S411" s="4"/>
      <c r="T411" s="191">
        <v>121017576.97</v>
      </c>
      <c r="U411" s="191"/>
      <c r="V411" s="191"/>
      <c r="W411" s="191">
        <v>70983358.430000007</v>
      </c>
      <c r="X411" s="191"/>
      <c r="Y411" s="191"/>
      <c r="Z411" s="192">
        <v>58.65541205439655</v>
      </c>
      <c r="AA411" s="192"/>
    </row>
    <row r="412" spans="2:27" ht="15" customHeight="1" x14ac:dyDescent="0.25">
      <c r="B412" s="6"/>
      <c r="C412" s="189" t="s">
        <v>425</v>
      </c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90" t="s">
        <v>426</v>
      </c>
      <c r="Q412" s="190"/>
      <c r="R412" s="190"/>
      <c r="S412" s="4"/>
      <c r="T412" s="191">
        <v>9673081.9499999993</v>
      </c>
      <c r="U412" s="191"/>
      <c r="V412" s="191"/>
      <c r="W412" s="191">
        <v>5145634.07</v>
      </c>
      <c r="X412" s="191"/>
      <c r="Y412" s="191"/>
      <c r="Z412" s="192">
        <v>53.195394152532749</v>
      </c>
      <c r="AA412" s="192"/>
    </row>
    <row r="413" spans="2:27" ht="45.75" customHeight="1" x14ac:dyDescent="0.25">
      <c r="B413" s="6"/>
      <c r="C413" s="6"/>
      <c r="D413" s="6"/>
      <c r="E413" s="189" t="s">
        <v>427</v>
      </c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90" t="s">
        <v>428</v>
      </c>
      <c r="Q413" s="190"/>
      <c r="R413" s="190"/>
      <c r="S413" s="4"/>
      <c r="T413" s="191">
        <v>9673081.9499999993</v>
      </c>
      <c r="U413" s="191"/>
      <c r="V413" s="191"/>
      <c r="W413" s="191">
        <v>5145634.07</v>
      </c>
      <c r="X413" s="191"/>
      <c r="Y413" s="191"/>
      <c r="Z413" s="192">
        <v>53.195394152532749</v>
      </c>
      <c r="AA413" s="192"/>
    </row>
    <row r="414" spans="2:27" ht="34.5" customHeight="1" x14ac:dyDescent="0.25">
      <c r="B414" s="5"/>
      <c r="C414" s="5"/>
      <c r="D414" s="5"/>
      <c r="E414" s="189" t="s">
        <v>429</v>
      </c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90" t="s">
        <v>430</v>
      </c>
      <c r="Q414" s="190"/>
      <c r="R414" s="190"/>
      <c r="S414" s="4"/>
      <c r="T414" s="191">
        <v>6134000</v>
      </c>
      <c r="U414" s="191"/>
      <c r="V414" s="191"/>
      <c r="W414" s="191">
        <v>4637920.12</v>
      </c>
      <c r="X414" s="191"/>
      <c r="Y414" s="191"/>
      <c r="Z414" s="192">
        <v>75.610044343006194</v>
      </c>
      <c r="AA414" s="192"/>
    </row>
    <row r="415" spans="2:27" ht="15" customHeight="1" x14ac:dyDescent="0.25">
      <c r="B415" s="5"/>
      <c r="C415" s="5"/>
      <c r="D415" s="5"/>
      <c r="E415" s="5"/>
      <c r="F415" s="189" t="s">
        <v>33</v>
      </c>
      <c r="G415" s="189"/>
      <c r="H415" s="189"/>
      <c r="I415" s="189"/>
      <c r="J415" s="189"/>
      <c r="K415" s="189"/>
      <c r="L415" s="189"/>
      <c r="M415" s="189"/>
      <c r="N415" s="189"/>
      <c r="O415" s="189"/>
      <c r="P415" s="190" t="s">
        <v>430</v>
      </c>
      <c r="Q415" s="190"/>
      <c r="R415" s="190"/>
      <c r="S415" s="4" t="s">
        <v>34</v>
      </c>
      <c r="T415" s="191">
        <v>6134000</v>
      </c>
      <c r="U415" s="191"/>
      <c r="V415" s="191"/>
      <c r="W415" s="191">
        <v>4637920.12</v>
      </c>
      <c r="X415" s="191"/>
      <c r="Y415" s="191"/>
      <c r="Z415" s="192">
        <v>75.610044343006194</v>
      </c>
      <c r="AA415" s="192"/>
    </row>
    <row r="416" spans="2:27" ht="34.5" customHeight="1" x14ac:dyDescent="0.25">
      <c r="B416" s="5"/>
      <c r="C416" s="5"/>
      <c r="D416" s="5"/>
      <c r="E416" s="5"/>
      <c r="F416" s="6"/>
      <c r="G416" s="189" t="s">
        <v>153</v>
      </c>
      <c r="H416" s="189"/>
      <c r="I416" s="189"/>
      <c r="J416" s="189"/>
      <c r="K416" s="189"/>
      <c r="L416" s="189"/>
      <c r="M416" s="189"/>
      <c r="N416" s="189"/>
      <c r="O416" s="189"/>
      <c r="P416" s="190" t="s">
        <v>430</v>
      </c>
      <c r="Q416" s="190"/>
      <c r="R416" s="190"/>
      <c r="S416" s="4" t="s">
        <v>154</v>
      </c>
      <c r="T416" s="191">
        <v>6134000</v>
      </c>
      <c r="U416" s="191"/>
      <c r="V416" s="191"/>
      <c r="W416" s="191">
        <v>4637920.12</v>
      </c>
      <c r="X416" s="191"/>
      <c r="Y416" s="191"/>
      <c r="Z416" s="192">
        <v>75.610044343006194</v>
      </c>
      <c r="AA416" s="192"/>
    </row>
    <row r="417" spans="2:27" ht="23.25" customHeight="1" x14ac:dyDescent="0.25">
      <c r="B417" s="5"/>
      <c r="C417" s="5"/>
      <c r="D417" s="5"/>
      <c r="E417" s="189" t="s">
        <v>431</v>
      </c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90" t="s">
        <v>432</v>
      </c>
      <c r="Q417" s="190"/>
      <c r="R417" s="190"/>
      <c r="S417" s="4"/>
      <c r="T417" s="191">
        <v>539081.94999999995</v>
      </c>
      <c r="U417" s="191"/>
      <c r="V417" s="191"/>
      <c r="W417" s="191">
        <v>507713.95</v>
      </c>
      <c r="X417" s="191"/>
      <c r="Y417" s="191"/>
      <c r="Z417" s="192">
        <v>94.181218644029912</v>
      </c>
      <c r="AA417" s="192"/>
    </row>
    <row r="418" spans="2:27" ht="23.25" customHeight="1" x14ac:dyDescent="0.25">
      <c r="B418" s="5"/>
      <c r="C418" s="5"/>
      <c r="D418" s="5"/>
      <c r="E418" s="5"/>
      <c r="F418" s="189" t="s">
        <v>29</v>
      </c>
      <c r="G418" s="189"/>
      <c r="H418" s="189"/>
      <c r="I418" s="189"/>
      <c r="J418" s="189"/>
      <c r="K418" s="189"/>
      <c r="L418" s="189"/>
      <c r="M418" s="189"/>
      <c r="N418" s="189"/>
      <c r="O418" s="189"/>
      <c r="P418" s="190" t="s">
        <v>432</v>
      </c>
      <c r="Q418" s="190"/>
      <c r="R418" s="190"/>
      <c r="S418" s="4" t="s">
        <v>30</v>
      </c>
      <c r="T418" s="191">
        <v>539081.94999999995</v>
      </c>
      <c r="U418" s="191"/>
      <c r="V418" s="191"/>
      <c r="W418" s="191">
        <v>507713.95</v>
      </c>
      <c r="X418" s="191"/>
      <c r="Y418" s="191"/>
      <c r="Z418" s="192">
        <v>94.181218644029912</v>
      </c>
      <c r="AA418" s="192"/>
    </row>
    <row r="419" spans="2:27" ht="23.25" customHeight="1" x14ac:dyDescent="0.25">
      <c r="B419" s="5"/>
      <c r="C419" s="5"/>
      <c r="D419" s="5"/>
      <c r="E419" s="5"/>
      <c r="F419" s="6"/>
      <c r="G419" s="189" t="s">
        <v>31</v>
      </c>
      <c r="H419" s="189"/>
      <c r="I419" s="189"/>
      <c r="J419" s="189"/>
      <c r="K419" s="189"/>
      <c r="L419" s="189"/>
      <c r="M419" s="189"/>
      <c r="N419" s="189"/>
      <c r="O419" s="189"/>
      <c r="P419" s="190" t="s">
        <v>432</v>
      </c>
      <c r="Q419" s="190"/>
      <c r="R419" s="190"/>
      <c r="S419" s="4" t="s">
        <v>32</v>
      </c>
      <c r="T419" s="191">
        <v>539081.94999999995</v>
      </c>
      <c r="U419" s="191"/>
      <c r="V419" s="191"/>
      <c r="W419" s="191">
        <v>507713.95</v>
      </c>
      <c r="X419" s="191"/>
      <c r="Y419" s="191"/>
      <c r="Z419" s="192">
        <v>94.181218644029912</v>
      </c>
      <c r="AA419" s="192"/>
    </row>
    <row r="420" spans="2:27" ht="23.25" customHeight="1" x14ac:dyDescent="0.25">
      <c r="B420" s="5"/>
      <c r="C420" s="5"/>
      <c r="D420" s="5"/>
      <c r="E420" s="189" t="s">
        <v>433</v>
      </c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90" t="s">
        <v>434</v>
      </c>
      <c r="Q420" s="190"/>
      <c r="R420" s="190"/>
      <c r="S420" s="4"/>
      <c r="T420" s="191">
        <v>3000000</v>
      </c>
      <c r="U420" s="191"/>
      <c r="V420" s="191"/>
      <c r="W420" s="191">
        <v>0</v>
      </c>
      <c r="X420" s="191"/>
      <c r="Y420" s="191"/>
      <c r="Z420" s="192">
        <v>0</v>
      </c>
      <c r="AA420" s="192"/>
    </row>
    <row r="421" spans="2:27" ht="23.25" customHeight="1" x14ac:dyDescent="0.25">
      <c r="B421" s="5"/>
      <c r="C421" s="5"/>
      <c r="D421" s="5"/>
      <c r="E421" s="5"/>
      <c r="F421" s="189" t="s">
        <v>411</v>
      </c>
      <c r="G421" s="189"/>
      <c r="H421" s="189"/>
      <c r="I421" s="189"/>
      <c r="J421" s="189"/>
      <c r="K421" s="189"/>
      <c r="L421" s="189"/>
      <c r="M421" s="189"/>
      <c r="N421" s="189"/>
      <c r="O421" s="189"/>
      <c r="P421" s="190" t="s">
        <v>434</v>
      </c>
      <c r="Q421" s="190"/>
      <c r="R421" s="190"/>
      <c r="S421" s="4" t="s">
        <v>412</v>
      </c>
      <c r="T421" s="191">
        <v>3000000</v>
      </c>
      <c r="U421" s="191"/>
      <c r="V421" s="191"/>
      <c r="W421" s="191">
        <v>0</v>
      </c>
      <c r="X421" s="191"/>
      <c r="Y421" s="191"/>
      <c r="Z421" s="192">
        <v>0</v>
      </c>
      <c r="AA421" s="192"/>
    </row>
    <row r="422" spans="2:27" ht="15" customHeight="1" x14ac:dyDescent="0.25">
      <c r="B422" s="5"/>
      <c r="C422" s="5"/>
      <c r="D422" s="5"/>
      <c r="E422" s="5"/>
      <c r="F422" s="6"/>
      <c r="G422" s="189" t="s">
        <v>413</v>
      </c>
      <c r="H422" s="189"/>
      <c r="I422" s="189"/>
      <c r="J422" s="189"/>
      <c r="K422" s="189"/>
      <c r="L422" s="189"/>
      <c r="M422" s="189"/>
      <c r="N422" s="189"/>
      <c r="O422" s="189"/>
      <c r="P422" s="190" t="s">
        <v>434</v>
      </c>
      <c r="Q422" s="190"/>
      <c r="R422" s="190"/>
      <c r="S422" s="4" t="s">
        <v>414</v>
      </c>
      <c r="T422" s="191">
        <v>3000000</v>
      </c>
      <c r="U422" s="191"/>
      <c r="V422" s="191"/>
      <c r="W422" s="191">
        <v>0</v>
      </c>
      <c r="X422" s="191"/>
      <c r="Y422" s="191"/>
      <c r="Z422" s="192">
        <v>0</v>
      </c>
      <c r="AA422" s="192"/>
    </row>
    <row r="423" spans="2:27" ht="15" customHeight="1" x14ac:dyDescent="0.25">
      <c r="B423" s="6"/>
      <c r="C423" s="189" t="s">
        <v>435</v>
      </c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90" t="s">
        <v>436</v>
      </c>
      <c r="Q423" s="190"/>
      <c r="R423" s="190"/>
      <c r="S423" s="4"/>
      <c r="T423" s="191">
        <v>1329798.69</v>
      </c>
      <c r="U423" s="191"/>
      <c r="V423" s="191"/>
      <c r="W423" s="191">
        <v>329798.69</v>
      </c>
      <c r="X423" s="191"/>
      <c r="Y423" s="191"/>
      <c r="Z423" s="192">
        <v>24.800647833394997</v>
      </c>
      <c r="AA423" s="192"/>
    </row>
    <row r="424" spans="2:27" ht="45.75" customHeight="1" x14ac:dyDescent="0.25">
      <c r="B424" s="6"/>
      <c r="C424" s="6"/>
      <c r="D424" s="6"/>
      <c r="E424" s="189" t="s">
        <v>437</v>
      </c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90" t="s">
        <v>438</v>
      </c>
      <c r="Q424" s="190"/>
      <c r="R424" s="190"/>
      <c r="S424" s="4"/>
      <c r="T424" s="191">
        <v>1329798.69</v>
      </c>
      <c r="U424" s="191"/>
      <c r="V424" s="191"/>
      <c r="W424" s="191">
        <v>329798.69</v>
      </c>
      <c r="X424" s="191"/>
      <c r="Y424" s="191"/>
      <c r="Z424" s="192">
        <v>24.800647833394997</v>
      </c>
      <c r="AA424" s="192"/>
    </row>
    <row r="425" spans="2:27" ht="23.25" customHeight="1" x14ac:dyDescent="0.25">
      <c r="B425" s="5"/>
      <c r="C425" s="5"/>
      <c r="D425" s="5"/>
      <c r="E425" s="189" t="s">
        <v>439</v>
      </c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90" t="s">
        <v>440</v>
      </c>
      <c r="Q425" s="190"/>
      <c r="R425" s="190"/>
      <c r="S425" s="4"/>
      <c r="T425" s="191">
        <v>329798.69</v>
      </c>
      <c r="U425" s="191"/>
      <c r="V425" s="191"/>
      <c r="W425" s="191">
        <v>329798.69</v>
      </c>
      <c r="X425" s="191"/>
      <c r="Y425" s="191"/>
      <c r="Z425" s="192">
        <v>100</v>
      </c>
      <c r="AA425" s="192"/>
    </row>
    <row r="426" spans="2:27" ht="23.25" customHeight="1" x14ac:dyDescent="0.25">
      <c r="B426" s="5"/>
      <c r="C426" s="5"/>
      <c r="D426" s="5"/>
      <c r="E426" s="5"/>
      <c r="F426" s="189" t="s">
        <v>29</v>
      </c>
      <c r="G426" s="189"/>
      <c r="H426" s="189"/>
      <c r="I426" s="189"/>
      <c r="J426" s="189"/>
      <c r="K426" s="189"/>
      <c r="L426" s="189"/>
      <c r="M426" s="189"/>
      <c r="N426" s="189"/>
      <c r="O426" s="189"/>
      <c r="P426" s="190" t="s">
        <v>440</v>
      </c>
      <c r="Q426" s="190"/>
      <c r="R426" s="190"/>
      <c r="S426" s="4" t="s">
        <v>30</v>
      </c>
      <c r="T426" s="191">
        <v>329798.69</v>
      </c>
      <c r="U426" s="191"/>
      <c r="V426" s="191"/>
      <c r="W426" s="191">
        <v>329798.69</v>
      </c>
      <c r="X426" s="191"/>
      <c r="Y426" s="191"/>
      <c r="Z426" s="192">
        <v>100</v>
      </c>
      <c r="AA426" s="192"/>
    </row>
    <row r="427" spans="2:27" ht="23.25" customHeight="1" x14ac:dyDescent="0.25">
      <c r="B427" s="5"/>
      <c r="C427" s="5"/>
      <c r="D427" s="5"/>
      <c r="E427" s="5"/>
      <c r="F427" s="6"/>
      <c r="G427" s="189" t="s">
        <v>31</v>
      </c>
      <c r="H427" s="189"/>
      <c r="I427" s="189"/>
      <c r="J427" s="189"/>
      <c r="K427" s="189"/>
      <c r="L427" s="189"/>
      <c r="M427" s="189"/>
      <c r="N427" s="189"/>
      <c r="O427" s="189"/>
      <c r="P427" s="190" t="s">
        <v>440</v>
      </c>
      <c r="Q427" s="190"/>
      <c r="R427" s="190"/>
      <c r="S427" s="4" t="s">
        <v>32</v>
      </c>
      <c r="T427" s="191">
        <v>329798.69</v>
      </c>
      <c r="U427" s="191"/>
      <c r="V427" s="191"/>
      <c r="W427" s="191">
        <v>329798.69</v>
      </c>
      <c r="X427" s="191"/>
      <c r="Y427" s="191"/>
      <c r="Z427" s="192">
        <v>100</v>
      </c>
      <c r="AA427" s="192"/>
    </row>
    <row r="428" spans="2:27" ht="23.25" customHeight="1" x14ac:dyDescent="0.25">
      <c r="B428" s="5"/>
      <c r="C428" s="5"/>
      <c r="D428" s="5"/>
      <c r="E428" s="189" t="s">
        <v>441</v>
      </c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90" t="s">
        <v>442</v>
      </c>
      <c r="Q428" s="190"/>
      <c r="R428" s="190"/>
      <c r="S428" s="4"/>
      <c r="T428" s="191">
        <v>1000000</v>
      </c>
      <c r="U428" s="191"/>
      <c r="V428" s="191"/>
      <c r="W428" s="191">
        <v>0</v>
      </c>
      <c r="X428" s="191"/>
      <c r="Y428" s="191"/>
      <c r="Z428" s="192">
        <v>0</v>
      </c>
      <c r="AA428" s="192"/>
    </row>
    <row r="429" spans="2:27" ht="23.25" customHeight="1" x14ac:dyDescent="0.25">
      <c r="B429" s="5"/>
      <c r="C429" s="5"/>
      <c r="D429" s="5"/>
      <c r="E429" s="5"/>
      <c r="F429" s="189" t="s">
        <v>411</v>
      </c>
      <c r="G429" s="189"/>
      <c r="H429" s="189"/>
      <c r="I429" s="189"/>
      <c r="J429" s="189"/>
      <c r="K429" s="189"/>
      <c r="L429" s="189"/>
      <c r="M429" s="189"/>
      <c r="N429" s="189"/>
      <c r="O429" s="189"/>
      <c r="P429" s="190" t="s">
        <v>442</v>
      </c>
      <c r="Q429" s="190"/>
      <c r="R429" s="190"/>
      <c r="S429" s="4" t="s">
        <v>412</v>
      </c>
      <c r="T429" s="191">
        <v>1000000</v>
      </c>
      <c r="U429" s="191"/>
      <c r="V429" s="191"/>
      <c r="W429" s="191">
        <v>0</v>
      </c>
      <c r="X429" s="191"/>
      <c r="Y429" s="191"/>
      <c r="Z429" s="192">
        <v>0</v>
      </c>
      <c r="AA429" s="192"/>
    </row>
    <row r="430" spans="2:27" ht="15" customHeight="1" x14ac:dyDescent="0.25">
      <c r="B430" s="5"/>
      <c r="C430" s="5"/>
      <c r="D430" s="5"/>
      <c r="E430" s="5"/>
      <c r="F430" s="6"/>
      <c r="G430" s="189" t="s">
        <v>413</v>
      </c>
      <c r="H430" s="189"/>
      <c r="I430" s="189"/>
      <c r="J430" s="189"/>
      <c r="K430" s="189"/>
      <c r="L430" s="189"/>
      <c r="M430" s="189"/>
      <c r="N430" s="189"/>
      <c r="O430" s="189"/>
      <c r="P430" s="190" t="s">
        <v>442</v>
      </c>
      <c r="Q430" s="190"/>
      <c r="R430" s="190"/>
      <c r="S430" s="4" t="s">
        <v>414</v>
      </c>
      <c r="T430" s="191">
        <v>1000000</v>
      </c>
      <c r="U430" s="191"/>
      <c r="V430" s="191"/>
      <c r="W430" s="191">
        <v>0</v>
      </c>
      <c r="X430" s="191"/>
      <c r="Y430" s="191"/>
      <c r="Z430" s="192">
        <v>0</v>
      </c>
      <c r="AA430" s="192"/>
    </row>
    <row r="431" spans="2:27" ht="23.25" customHeight="1" x14ac:dyDescent="0.25">
      <c r="B431" s="6"/>
      <c r="C431" s="189" t="s">
        <v>443</v>
      </c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90" t="s">
        <v>444</v>
      </c>
      <c r="Q431" s="190"/>
      <c r="R431" s="190"/>
      <c r="S431" s="4"/>
      <c r="T431" s="191">
        <v>89666696.329999998</v>
      </c>
      <c r="U431" s="191"/>
      <c r="V431" s="191"/>
      <c r="W431" s="191">
        <v>45230641.960000001</v>
      </c>
      <c r="X431" s="191"/>
      <c r="Y431" s="191"/>
      <c r="Z431" s="192">
        <v>50.443078435206132</v>
      </c>
      <c r="AA431" s="192"/>
    </row>
    <row r="432" spans="2:27" ht="45.75" customHeight="1" x14ac:dyDescent="0.25">
      <c r="B432" s="6"/>
      <c r="C432" s="6"/>
      <c r="D432" s="6"/>
      <c r="E432" s="189" t="s">
        <v>445</v>
      </c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90" t="s">
        <v>446</v>
      </c>
      <c r="Q432" s="190"/>
      <c r="R432" s="190"/>
      <c r="S432" s="4"/>
      <c r="T432" s="191">
        <v>47365726.329999998</v>
      </c>
      <c r="U432" s="191"/>
      <c r="V432" s="191"/>
      <c r="W432" s="191">
        <v>27879914.870000001</v>
      </c>
      <c r="X432" s="191"/>
      <c r="Y432" s="191"/>
      <c r="Z432" s="192">
        <v>58.860946575080206</v>
      </c>
      <c r="AA432" s="192"/>
    </row>
    <row r="433" spans="2:27" ht="34.5" customHeight="1" x14ac:dyDescent="0.25">
      <c r="B433" s="5"/>
      <c r="C433" s="5"/>
      <c r="D433" s="5"/>
      <c r="E433" s="189" t="s">
        <v>447</v>
      </c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90" t="s">
        <v>448</v>
      </c>
      <c r="Q433" s="190"/>
      <c r="R433" s="190"/>
      <c r="S433" s="4"/>
      <c r="T433" s="191">
        <v>9560000</v>
      </c>
      <c r="U433" s="191"/>
      <c r="V433" s="191"/>
      <c r="W433" s="191">
        <v>9529780.8000000007</v>
      </c>
      <c r="X433" s="191"/>
      <c r="Y433" s="191"/>
      <c r="Z433" s="192">
        <v>99.683899581589969</v>
      </c>
      <c r="AA433" s="192"/>
    </row>
    <row r="434" spans="2:27" ht="15" customHeight="1" x14ac:dyDescent="0.25">
      <c r="B434" s="5"/>
      <c r="C434" s="5"/>
      <c r="D434" s="5"/>
      <c r="E434" s="5"/>
      <c r="F434" s="189" t="s">
        <v>33</v>
      </c>
      <c r="G434" s="189"/>
      <c r="H434" s="189"/>
      <c r="I434" s="189"/>
      <c r="J434" s="189"/>
      <c r="K434" s="189"/>
      <c r="L434" s="189"/>
      <c r="M434" s="189"/>
      <c r="N434" s="189"/>
      <c r="O434" s="189"/>
      <c r="P434" s="190" t="s">
        <v>448</v>
      </c>
      <c r="Q434" s="190"/>
      <c r="R434" s="190"/>
      <c r="S434" s="4" t="s">
        <v>34</v>
      </c>
      <c r="T434" s="191">
        <v>9560000</v>
      </c>
      <c r="U434" s="191"/>
      <c r="V434" s="191"/>
      <c r="W434" s="191">
        <v>9529780.8000000007</v>
      </c>
      <c r="X434" s="191"/>
      <c r="Y434" s="191"/>
      <c r="Z434" s="192">
        <v>99.683899581589969</v>
      </c>
      <c r="AA434" s="192"/>
    </row>
    <row r="435" spans="2:27" ht="34.5" customHeight="1" x14ac:dyDescent="0.25">
      <c r="B435" s="5"/>
      <c r="C435" s="5"/>
      <c r="D435" s="5"/>
      <c r="E435" s="5"/>
      <c r="F435" s="6"/>
      <c r="G435" s="189" t="s">
        <v>153</v>
      </c>
      <c r="H435" s="189"/>
      <c r="I435" s="189"/>
      <c r="J435" s="189"/>
      <c r="K435" s="189"/>
      <c r="L435" s="189"/>
      <c r="M435" s="189"/>
      <c r="N435" s="189"/>
      <c r="O435" s="189"/>
      <c r="P435" s="190" t="s">
        <v>448</v>
      </c>
      <c r="Q435" s="190"/>
      <c r="R435" s="190"/>
      <c r="S435" s="4" t="s">
        <v>154</v>
      </c>
      <c r="T435" s="191">
        <v>9560000</v>
      </c>
      <c r="U435" s="191"/>
      <c r="V435" s="191"/>
      <c r="W435" s="191">
        <v>9529780.8000000007</v>
      </c>
      <c r="X435" s="191"/>
      <c r="Y435" s="191"/>
      <c r="Z435" s="192">
        <v>99.683899581589969</v>
      </c>
      <c r="AA435" s="192"/>
    </row>
    <row r="436" spans="2:27" ht="34.5" customHeight="1" x14ac:dyDescent="0.25">
      <c r="B436" s="5"/>
      <c r="C436" s="5"/>
      <c r="D436" s="5"/>
      <c r="E436" s="189" t="s">
        <v>449</v>
      </c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90" t="s">
        <v>450</v>
      </c>
      <c r="Q436" s="190"/>
      <c r="R436" s="190"/>
      <c r="S436" s="4"/>
      <c r="T436" s="191">
        <v>37599500</v>
      </c>
      <c r="U436" s="191"/>
      <c r="V436" s="191"/>
      <c r="W436" s="191">
        <v>18143907.739999998</v>
      </c>
      <c r="X436" s="191"/>
      <c r="Y436" s="191"/>
      <c r="Z436" s="192">
        <v>48.255715474939819</v>
      </c>
      <c r="AA436" s="192"/>
    </row>
    <row r="437" spans="2:27" ht="23.25" customHeight="1" x14ac:dyDescent="0.25">
      <c r="B437" s="5"/>
      <c r="C437" s="5"/>
      <c r="D437" s="5"/>
      <c r="E437" s="5"/>
      <c r="F437" s="189" t="s">
        <v>411</v>
      </c>
      <c r="G437" s="189"/>
      <c r="H437" s="189"/>
      <c r="I437" s="189"/>
      <c r="J437" s="189"/>
      <c r="K437" s="189"/>
      <c r="L437" s="189"/>
      <c r="M437" s="189"/>
      <c r="N437" s="189"/>
      <c r="O437" s="189"/>
      <c r="P437" s="190" t="s">
        <v>450</v>
      </c>
      <c r="Q437" s="190"/>
      <c r="R437" s="190"/>
      <c r="S437" s="4" t="s">
        <v>412</v>
      </c>
      <c r="T437" s="191">
        <v>37599500</v>
      </c>
      <c r="U437" s="191"/>
      <c r="V437" s="191"/>
      <c r="W437" s="191">
        <v>18143907.739999998</v>
      </c>
      <c r="X437" s="191"/>
      <c r="Y437" s="191"/>
      <c r="Z437" s="192">
        <v>48.255715474939819</v>
      </c>
      <c r="AA437" s="192"/>
    </row>
    <row r="438" spans="2:27" ht="68.25" customHeight="1" x14ac:dyDescent="0.25">
      <c r="B438" s="5"/>
      <c r="C438" s="5"/>
      <c r="D438" s="5"/>
      <c r="E438" s="5"/>
      <c r="F438" s="6"/>
      <c r="G438" s="189" t="s">
        <v>451</v>
      </c>
      <c r="H438" s="189"/>
      <c r="I438" s="189"/>
      <c r="J438" s="189"/>
      <c r="K438" s="189"/>
      <c r="L438" s="189"/>
      <c r="M438" s="189"/>
      <c r="N438" s="189"/>
      <c r="O438" s="189"/>
      <c r="P438" s="190" t="s">
        <v>450</v>
      </c>
      <c r="Q438" s="190"/>
      <c r="R438" s="190"/>
      <c r="S438" s="4" t="s">
        <v>452</v>
      </c>
      <c r="T438" s="191">
        <v>37599500</v>
      </c>
      <c r="U438" s="191"/>
      <c r="V438" s="191"/>
      <c r="W438" s="191">
        <v>18143907.739999998</v>
      </c>
      <c r="X438" s="191"/>
      <c r="Y438" s="191"/>
      <c r="Z438" s="192">
        <v>48.255715474939819</v>
      </c>
      <c r="AA438" s="192"/>
    </row>
    <row r="439" spans="2:27" ht="34.5" customHeight="1" x14ac:dyDescent="0.25">
      <c r="B439" s="5"/>
      <c r="C439" s="5"/>
      <c r="D439" s="5"/>
      <c r="E439" s="189" t="s">
        <v>453</v>
      </c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90" t="s">
        <v>454</v>
      </c>
      <c r="Q439" s="190"/>
      <c r="R439" s="190"/>
      <c r="S439" s="4"/>
      <c r="T439" s="191">
        <v>206226.33</v>
      </c>
      <c r="U439" s="191"/>
      <c r="V439" s="191"/>
      <c r="W439" s="191">
        <v>206226.33</v>
      </c>
      <c r="X439" s="191"/>
      <c r="Y439" s="191"/>
      <c r="Z439" s="192">
        <v>100</v>
      </c>
      <c r="AA439" s="192"/>
    </row>
    <row r="440" spans="2:27" ht="23.25" customHeight="1" x14ac:dyDescent="0.25">
      <c r="B440" s="5"/>
      <c r="C440" s="5"/>
      <c r="D440" s="5"/>
      <c r="E440" s="5"/>
      <c r="F440" s="189" t="s">
        <v>411</v>
      </c>
      <c r="G440" s="189"/>
      <c r="H440" s="189"/>
      <c r="I440" s="189"/>
      <c r="J440" s="189"/>
      <c r="K440" s="189"/>
      <c r="L440" s="189"/>
      <c r="M440" s="189"/>
      <c r="N440" s="189"/>
      <c r="O440" s="189"/>
      <c r="P440" s="190" t="s">
        <v>454</v>
      </c>
      <c r="Q440" s="190"/>
      <c r="R440" s="190"/>
      <c r="S440" s="4" t="s">
        <v>412</v>
      </c>
      <c r="T440" s="191">
        <v>206226.33</v>
      </c>
      <c r="U440" s="191"/>
      <c r="V440" s="191"/>
      <c r="W440" s="191">
        <v>206226.33</v>
      </c>
      <c r="X440" s="191"/>
      <c r="Y440" s="191"/>
      <c r="Z440" s="192">
        <v>100</v>
      </c>
      <c r="AA440" s="192"/>
    </row>
    <row r="441" spans="2:27" ht="15" customHeight="1" x14ac:dyDescent="0.25">
      <c r="B441" s="5"/>
      <c r="C441" s="5"/>
      <c r="D441" s="5"/>
      <c r="E441" s="5"/>
      <c r="F441" s="6"/>
      <c r="G441" s="189" t="s">
        <v>413</v>
      </c>
      <c r="H441" s="189"/>
      <c r="I441" s="189"/>
      <c r="J441" s="189"/>
      <c r="K441" s="189"/>
      <c r="L441" s="189"/>
      <c r="M441" s="189"/>
      <c r="N441" s="189"/>
      <c r="O441" s="189"/>
      <c r="P441" s="190" t="s">
        <v>454</v>
      </c>
      <c r="Q441" s="190"/>
      <c r="R441" s="190"/>
      <c r="S441" s="4" t="s">
        <v>414</v>
      </c>
      <c r="T441" s="191">
        <v>206226.33</v>
      </c>
      <c r="U441" s="191"/>
      <c r="V441" s="191"/>
      <c r="W441" s="191">
        <v>206226.33</v>
      </c>
      <c r="X441" s="191"/>
      <c r="Y441" s="191"/>
      <c r="Z441" s="192">
        <v>100</v>
      </c>
      <c r="AA441" s="192"/>
    </row>
    <row r="442" spans="2:27" ht="34.5" customHeight="1" x14ac:dyDescent="0.25">
      <c r="B442" s="6"/>
      <c r="C442" s="6"/>
      <c r="D442" s="6"/>
      <c r="E442" s="189" t="s">
        <v>455</v>
      </c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90" t="s">
        <v>456</v>
      </c>
      <c r="Q442" s="190"/>
      <c r="R442" s="190"/>
      <c r="S442" s="4"/>
      <c r="T442" s="191">
        <v>29600970</v>
      </c>
      <c r="U442" s="191"/>
      <c r="V442" s="191"/>
      <c r="W442" s="191">
        <v>10350727.09</v>
      </c>
      <c r="X442" s="191"/>
      <c r="Y442" s="191"/>
      <c r="Z442" s="192">
        <v>34.967526706050513</v>
      </c>
      <c r="AA442" s="192"/>
    </row>
    <row r="443" spans="2:27" ht="23.25" customHeight="1" x14ac:dyDescent="0.25">
      <c r="B443" s="5"/>
      <c r="C443" s="5"/>
      <c r="D443" s="5"/>
      <c r="E443" s="189" t="s">
        <v>457</v>
      </c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90" t="s">
        <v>458</v>
      </c>
      <c r="Q443" s="190"/>
      <c r="R443" s="190"/>
      <c r="S443" s="4"/>
      <c r="T443" s="191">
        <v>228500</v>
      </c>
      <c r="U443" s="191"/>
      <c r="V443" s="191"/>
      <c r="W443" s="191">
        <v>127415.48</v>
      </c>
      <c r="X443" s="191"/>
      <c r="Y443" s="191"/>
      <c r="Z443" s="192">
        <v>55.761698030634577</v>
      </c>
      <c r="AA443" s="192"/>
    </row>
    <row r="444" spans="2:27" ht="23.25" customHeight="1" x14ac:dyDescent="0.25">
      <c r="B444" s="5"/>
      <c r="C444" s="5"/>
      <c r="D444" s="5"/>
      <c r="E444" s="5"/>
      <c r="F444" s="189" t="s">
        <v>411</v>
      </c>
      <c r="G444" s="189"/>
      <c r="H444" s="189"/>
      <c r="I444" s="189"/>
      <c r="J444" s="189"/>
      <c r="K444" s="189"/>
      <c r="L444" s="189"/>
      <c r="M444" s="189"/>
      <c r="N444" s="189"/>
      <c r="O444" s="189"/>
      <c r="P444" s="190" t="s">
        <v>458</v>
      </c>
      <c r="Q444" s="190"/>
      <c r="R444" s="190"/>
      <c r="S444" s="4" t="s">
        <v>412</v>
      </c>
      <c r="T444" s="191">
        <v>228500</v>
      </c>
      <c r="U444" s="191"/>
      <c r="V444" s="191"/>
      <c r="W444" s="191">
        <v>127415.48</v>
      </c>
      <c r="X444" s="191"/>
      <c r="Y444" s="191"/>
      <c r="Z444" s="192">
        <v>55.761698030634577</v>
      </c>
      <c r="AA444" s="192"/>
    </row>
    <row r="445" spans="2:27" ht="15" customHeight="1" x14ac:dyDescent="0.25">
      <c r="B445" s="5"/>
      <c r="C445" s="5"/>
      <c r="D445" s="5"/>
      <c r="E445" s="5"/>
      <c r="F445" s="6"/>
      <c r="G445" s="189" t="s">
        <v>413</v>
      </c>
      <c r="H445" s="189"/>
      <c r="I445" s="189"/>
      <c r="J445" s="189"/>
      <c r="K445" s="189"/>
      <c r="L445" s="189"/>
      <c r="M445" s="189"/>
      <c r="N445" s="189"/>
      <c r="O445" s="189"/>
      <c r="P445" s="190" t="s">
        <v>458</v>
      </c>
      <c r="Q445" s="190"/>
      <c r="R445" s="190"/>
      <c r="S445" s="4" t="s">
        <v>414</v>
      </c>
      <c r="T445" s="191">
        <v>228500</v>
      </c>
      <c r="U445" s="191"/>
      <c r="V445" s="191"/>
      <c r="W445" s="191">
        <v>127415.48</v>
      </c>
      <c r="X445" s="191"/>
      <c r="Y445" s="191"/>
      <c r="Z445" s="192">
        <v>55.761698030634577</v>
      </c>
      <c r="AA445" s="192"/>
    </row>
    <row r="446" spans="2:27" ht="45.75" customHeight="1" x14ac:dyDescent="0.25">
      <c r="B446" s="5"/>
      <c r="C446" s="5"/>
      <c r="D446" s="5"/>
      <c r="E446" s="189" t="s">
        <v>582</v>
      </c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90" t="s">
        <v>583</v>
      </c>
      <c r="Q446" s="190"/>
      <c r="R446" s="190"/>
      <c r="S446" s="4"/>
      <c r="T446" s="191">
        <v>20045000</v>
      </c>
      <c r="U446" s="191"/>
      <c r="V446" s="191"/>
      <c r="W446" s="191">
        <v>10223311.609999999</v>
      </c>
      <c r="X446" s="191"/>
      <c r="Y446" s="191"/>
      <c r="Z446" s="192">
        <v>51.001803991020203</v>
      </c>
      <c r="AA446" s="192"/>
    </row>
    <row r="447" spans="2:27" ht="23.25" customHeight="1" x14ac:dyDescent="0.25">
      <c r="B447" s="5"/>
      <c r="C447" s="5"/>
      <c r="D447" s="5"/>
      <c r="E447" s="5"/>
      <c r="F447" s="189" t="s">
        <v>149</v>
      </c>
      <c r="G447" s="189"/>
      <c r="H447" s="189"/>
      <c r="I447" s="189"/>
      <c r="J447" s="189"/>
      <c r="K447" s="189"/>
      <c r="L447" s="189"/>
      <c r="M447" s="189"/>
      <c r="N447" s="189"/>
      <c r="O447" s="189"/>
      <c r="P447" s="190" t="s">
        <v>583</v>
      </c>
      <c r="Q447" s="190"/>
      <c r="R447" s="190"/>
      <c r="S447" s="4" t="s">
        <v>150</v>
      </c>
      <c r="T447" s="191">
        <v>20045000</v>
      </c>
      <c r="U447" s="191"/>
      <c r="V447" s="191"/>
      <c r="W447" s="191">
        <v>10223311.609999999</v>
      </c>
      <c r="X447" s="191"/>
      <c r="Y447" s="191"/>
      <c r="Z447" s="192">
        <v>51.001803991020203</v>
      </c>
      <c r="AA447" s="192"/>
    </row>
    <row r="448" spans="2:27" ht="15" customHeight="1" x14ac:dyDescent="0.25">
      <c r="B448" s="5"/>
      <c r="C448" s="5"/>
      <c r="D448" s="5"/>
      <c r="E448" s="5"/>
      <c r="F448" s="6"/>
      <c r="G448" s="189" t="s">
        <v>265</v>
      </c>
      <c r="H448" s="189"/>
      <c r="I448" s="189"/>
      <c r="J448" s="189"/>
      <c r="K448" s="189"/>
      <c r="L448" s="189"/>
      <c r="M448" s="189"/>
      <c r="N448" s="189"/>
      <c r="O448" s="189"/>
      <c r="P448" s="190" t="s">
        <v>583</v>
      </c>
      <c r="Q448" s="190"/>
      <c r="R448" s="190"/>
      <c r="S448" s="4" t="s">
        <v>266</v>
      </c>
      <c r="T448" s="191">
        <v>20045000</v>
      </c>
      <c r="U448" s="191"/>
      <c r="V448" s="191"/>
      <c r="W448" s="191">
        <v>10223311.609999999</v>
      </c>
      <c r="X448" s="191"/>
      <c r="Y448" s="191"/>
      <c r="Z448" s="192">
        <v>51.001803991020203</v>
      </c>
      <c r="AA448" s="192"/>
    </row>
    <row r="449" spans="2:27" ht="23.25" customHeight="1" x14ac:dyDescent="0.25">
      <c r="B449" s="5"/>
      <c r="C449" s="5"/>
      <c r="D449" s="5"/>
      <c r="E449" s="189" t="s">
        <v>459</v>
      </c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90" t="s">
        <v>460</v>
      </c>
      <c r="Q449" s="190"/>
      <c r="R449" s="190"/>
      <c r="S449" s="4"/>
      <c r="T449" s="191">
        <v>9327470</v>
      </c>
      <c r="U449" s="191"/>
      <c r="V449" s="191"/>
      <c r="W449" s="191">
        <v>0</v>
      </c>
      <c r="X449" s="191"/>
      <c r="Y449" s="191"/>
      <c r="Z449" s="192">
        <v>0</v>
      </c>
      <c r="AA449" s="192"/>
    </row>
    <row r="450" spans="2:27" ht="23.25" customHeight="1" x14ac:dyDescent="0.25">
      <c r="B450" s="5"/>
      <c r="C450" s="5"/>
      <c r="D450" s="5"/>
      <c r="E450" s="5"/>
      <c r="F450" s="189" t="s">
        <v>411</v>
      </c>
      <c r="G450" s="189"/>
      <c r="H450" s="189"/>
      <c r="I450" s="189"/>
      <c r="J450" s="189"/>
      <c r="K450" s="189"/>
      <c r="L450" s="189"/>
      <c r="M450" s="189"/>
      <c r="N450" s="189"/>
      <c r="O450" s="189"/>
      <c r="P450" s="190" t="s">
        <v>460</v>
      </c>
      <c r="Q450" s="190"/>
      <c r="R450" s="190"/>
      <c r="S450" s="4" t="s">
        <v>412</v>
      </c>
      <c r="T450" s="191">
        <v>9327470</v>
      </c>
      <c r="U450" s="191"/>
      <c r="V450" s="191"/>
      <c r="W450" s="191">
        <v>0</v>
      </c>
      <c r="X450" s="191"/>
      <c r="Y450" s="191"/>
      <c r="Z450" s="192">
        <v>0</v>
      </c>
      <c r="AA450" s="192"/>
    </row>
    <row r="451" spans="2:27" ht="15" customHeight="1" x14ac:dyDescent="0.25">
      <c r="B451" s="5"/>
      <c r="C451" s="5"/>
      <c r="D451" s="5"/>
      <c r="E451" s="5"/>
      <c r="F451" s="6"/>
      <c r="G451" s="189" t="s">
        <v>413</v>
      </c>
      <c r="H451" s="189"/>
      <c r="I451" s="189"/>
      <c r="J451" s="189"/>
      <c r="K451" s="189"/>
      <c r="L451" s="189"/>
      <c r="M451" s="189"/>
      <c r="N451" s="189"/>
      <c r="O451" s="189"/>
      <c r="P451" s="190" t="s">
        <v>460</v>
      </c>
      <c r="Q451" s="190"/>
      <c r="R451" s="190"/>
      <c r="S451" s="4" t="s">
        <v>414</v>
      </c>
      <c r="T451" s="191">
        <v>9327470</v>
      </c>
      <c r="U451" s="191"/>
      <c r="V451" s="191"/>
      <c r="W451" s="191">
        <v>0</v>
      </c>
      <c r="X451" s="191"/>
      <c r="Y451" s="191"/>
      <c r="Z451" s="192">
        <v>0</v>
      </c>
      <c r="AA451" s="192"/>
    </row>
    <row r="452" spans="2:27" ht="23.25" customHeight="1" x14ac:dyDescent="0.25">
      <c r="B452" s="6"/>
      <c r="C452" s="6"/>
      <c r="D452" s="6"/>
      <c r="E452" s="189" t="s">
        <v>461</v>
      </c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90" t="s">
        <v>462</v>
      </c>
      <c r="Q452" s="190"/>
      <c r="R452" s="190"/>
      <c r="S452" s="4"/>
      <c r="T452" s="191">
        <v>7000000</v>
      </c>
      <c r="U452" s="191"/>
      <c r="V452" s="191"/>
      <c r="W452" s="191">
        <v>7000000</v>
      </c>
      <c r="X452" s="191"/>
      <c r="Y452" s="191"/>
      <c r="Z452" s="192">
        <v>100</v>
      </c>
      <c r="AA452" s="192"/>
    </row>
    <row r="453" spans="2:27" ht="15" customHeight="1" x14ac:dyDescent="0.25">
      <c r="B453" s="5"/>
      <c r="C453" s="5"/>
      <c r="D453" s="5"/>
      <c r="E453" s="189" t="s">
        <v>463</v>
      </c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90" t="s">
        <v>464</v>
      </c>
      <c r="Q453" s="190"/>
      <c r="R453" s="190"/>
      <c r="S453" s="4"/>
      <c r="T453" s="191">
        <v>7000000</v>
      </c>
      <c r="U453" s="191"/>
      <c r="V453" s="191"/>
      <c r="W453" s="191">
        <v>7000000</v>
      </c>
      <c r="X453" s="191"/>
      <c r="Y453" s="191"/>
      <c r="Z453" s="192">
        <v>100</v>
      </c>
      <c r="AA453" s="192"/>
    </row>
    <row r="454" spans="2:27" ht="15" customHeight="1" x14ac:dyDescent="0.25">
      <c r="B454" s="5"/>
      <c r="C454" s="5"/>
      <c r="D454" s="5"/>
      <c r="E454" s="5"/>
      <c r="F454" s="189" t="s">
        <v>33</v>
      </c>
      <c r="G454" s="189"/>
      <c r="H454" s="189"/>
      <c r="I454" s="189"/>
      <c r="J454" s="189"/>
      <c r="K454" s="189"/>
      <c r="L454" s="189"/>
      <c r="M454" s="189"/>
      <c r="N454" s="189"/>
      <c r="O454" s="189"/>
      <c r="P454" s="190" t="s">
        <v>464</v>
      </c>
      <c r="Q454" s="190"/>
      <c r="R454" s="190"/>
      <c r="S454" s="4" t="s">
        <v>34</v>
      </c>
      <c r="T454" s="191">
        <v>7000000</v>
      </c>
      <c r="U454" s="191"/>
      <c r="V454" s="191"/>
      <c r="W454" s="191">
        <v>7000000</v>
      </c>
      <c r="X454" s="191"/>
      <c r="Y454" s="191"/>
      <c r="Z454" s="192">
        <v>100</v>
      </c>
      <c r="AA454" s="192"/>
    </row>
    <row r="455" spans="2:27" ht="34.5" customHeight="1" x14ac:dyDescent="0.25">
      <c r="B455" s="5"/>
      <c r="C455" s="5"/>
      <c r="D455" s="5"/>
      <c r="E455" s="5"/>
      <c r="F455" s="6"/>
      <c r="G455" s="189" t="s">
        <v>153</v>
      </c>
      <c r="H455" s="189"/>
      <c r="I455" s="189"/>
      <c r="J455" s="189"/>
      <c r="K455" s="189"/>
      <c r="L455" s="189"/>
      <c r="M455" s="189"/>
      <c r="N455" s="189"/>
      <c r="O455" s="189"/>
      <c r="P455" s="190" t="s">
        <v>464</v>
      </c>
      <c r="Q455" s="190"/>
      <c r="R455" s="190"/>
      <c r="S455" s="4" t="s">
        <v>154</v>
      </c>
      <c r="T455" s="191">
        <v>7000000</v>
      </c>
      <c r="U455" s="191"/>
      <c r="V455" s="191"/>
      <c r="W455" s="191">
        <v>7000000</v>
      </c>
      <c r="X455" s="191"/>
      <c r="Y455" s="191"/>
      <c r="Z455" s="192">
        <v>100</v>
      </c>
      <c r="AA455" s="192"/>
    </row>
    <row r="456" spans="2:27" ht="45.75" customHeight="1" x14ac:dyDescent="0.25">
      <c r="B456" s="6"/>
      <c r="C456" s="6"/>
      <c r="D456" s="6"/>
      <c r="E456" s="189" t="s">
        <v>465</v>
      </c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90" t="s">
        <v>466</v>
      </c>
      <c r="Q456" s="190"/>
      <c r="R456" s="190"/>
      <c r="S456" s="4"/>
      <c r="T456" s="191">
        <v>5700000</v>
      </c>
      <c r="U456" s="191"/>
      <c r="V456" s="191"/>
      <c r="W456" s="191">
        <v>0</v>
      </c>
      <c r="X456" s="191"/>
      <c r="Y456" s="191"/>
      <c r="Z456" s="192">
        <v>0</v>
      </c>
      <c r="AA456" s="192"/>
    </row>
    <row r="457" spans="2:27" ht="34.5" customHeight="1" x14ac:dyDescent="0.25">
      <c r="B457" s="5"/>
      <c r="C457" s="5"/>
      <c r="D457" s="5"/>
      <c r="E457" s="189" t="s">
        <v>429</v>
      </c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90" t="s">
        <v>467</v>
      </c>
      <c r="Q457" s="190"/>
      <c r="R457" s="190"/>
      <c r="S457" s="4"/>
      <c r="T457" s="191">
        <v>5700000</v>
      </c>
      <c r="U457" s="191"/>
      <c r="V457" s="191"/>
      <c r="W457" s="191">
        <v>0</v>
      </c>
      <c r="X457" s="191"/>
      <c r="Y457" s="191"/>
      <c r="Z457" s="192">
        <v>0</v>
      </c>
      <c r="AA457" s="192"/>
    </row>
    <row r="458" spans="2:27" ht="23.25" customHeight="1" x14ac:dyDescent="0.25">
      <c r="B458" s="5"/>
      <c r="C458" s="5"/>
      <c r="D458" s="5"/>
      <c r="E458" s="5"/>
      <c r="F458" s="189" t="s">
        <v>29</v>
      </c>
      <c r="G458" s="189"/>
      <c r="H458" s="189"/>
      <c r="I458" s="189"/>
      <c r="J458" s="189"/>
      <c r="K458" s="189"/>
      <c r="L458" s="189"/>
      <c r="M458" s="189"/>
      <c r="N458" s="189"/>
      <c r="O458" s="189"/>
      <c r="P458" s="190" t="s">
        <v>467</v>
      </c>
      <c r="Q458" s="190"/>
      <c r="R458" s="190"/>
      <c r="S458" s="4" t="s">
        <v>30</v>
      </c>
      <c r="T458" s="191">
        <v>5700000</v>
      </c>
      <c r="U458" s="191"/>
      <c r="V458" s="191"/>
      <c r="W458" s="191">
        <v>0</v>
      </c>
      <c r="X458" s="191"/>
      <c r="Y458" s="191"/>
      <c r="Z458" s="192">
        <v>0</v>
      </c>
      <c r="AA458" s="192"/>
    </row>
    <row r="459" spans="2:27" ht="23.25" customHeight="1" x14ac:dyDescent="0.25">
      <c r="B459" s="5"/>
      <c r="C459" s="5"/>
      <c r="D459" s="5"/>
      <c r="E459" s="5"/>
      <c r="F459" s="6"/>
      <c r="G459" s="189" t="s">
        <v>31</v>
      </c>
      <c r="H459" s="189"/>
      <c r="I459" s="189"/>
      <c r="J459" s="189"/>
      <c r="K459" s="189"/>
      <c r="L459" s="189"/>
      <c r="M459" s="189"/>
      <c r="N459" s="189"/>
      <c r="O459" s="189"/>
      <c r="P459" s="190" t="s">
        <v>467</v>
      </c>
      <c r="Q459" s="190"/>
      <c r="R459" s="190"/>
      <c r="S459" s="4" t="s">
        <v>32</v>
      </c>
      <c r="T459" s="191">
        <v>5700000</v>
      </c>
      <c r="U459" s="191"/>
      <c r="V459" s="191"/>
      <c r="W459" s="191">
        <v>0</v>
      </c>
      <c r="X459" s="191"/>
      <c r="Y459" s="191"/>
      <c r="Z459" s="192">
        <v>0</v>
      </c>
      <c r="AA459" s="192"/>
    </row>
    <row r="460" spans="2:27" ht="15" customHeight="1" x14ac:dyDescent="0.25">
      <c r="B460" s="6"/>
      <c r="C460" s="189" t="s">
        <v>468</v>
      </c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90" t="s">
        <v>469</v>
      </c>
      <c r="Q460" s="190"/>
      <c r="R460" s="190"/>
      <c r="S460" s="4"/>
      <c r="T460" s="191">
        <v>4686000</v>
      </c>
      <c r="U460" s="191"/>
      <c r="V460" s="191"/>
      <c r="W460" s="191">
        <v>4686000</v>
      </c>
      <c r="X460" s="191"/>
      <c r="Y460" s="191"/>
      <c r="Z460" s="192">
        <v>100</v>
      </c>
      <c r="AA460" s="192"/>
    </row>
    <row r="461" spans="2:27" ht="23.25" customHeight="1" x14ac:dyDescent="0.25">
      <c r="B461" s="6"/>
      <c r="C461" s="6"/>
      <c r="D461" s="6"/>
      <c r="E461" s="189" t="s">
        <v>470</v>
      </c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90" t="s">
        <v>471</v>
      </c>
      <c r="Q461" s="190"/>
      <c r="R461" s="190"/>
      <c r="S461" s="4"/>
      <c r="T461" s="191">
        <v>4686000</v>
      </c>
      <c r="U461" s="191"/>
      <c r="V461" s="191"/>
      <c r="W461" s="191">
        <v>4686000</v>
      </c>
      <c r="X461" s="191"/>
      <c r="Y461" s="191"/>
      <c r="Z461" s="192">
        <v>100</v>
      </c>
      <c r="AA461" s="192"/>
    </row>
    <row r="462" spans="2:27" ht="34.5" customHeight="1" x14ac:dyDescent="0.25">
      <c r="B462" s="5"/>
      <c r="C462" s="5"/>
      <c r="D462" s="5"/>
      <c r="E462" s="189" t="s">
        <v>429</v>
      </c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90" t="s">
        <v>472</v>
      </c>
      <c r="Q462" s="190"/>
      <c r="R462" s="190"/>
      <c r="S462" s="4"/>
      <c r="T462" s="191">
        <v>4686000</v>
      </c>
      <c r="U462" s="191"/>
      <c r="V462" s="191"/>
      <c r="W462" s="191">
        <v>4686000</v>
      </c>
      <c r="X462" s="191"/>
      <c r="Y462" s="191"/>
      <c r="Z462" s="192">
        <v>100</v>
      </c>
      <c r="AA462" s="192"/>
    </row>
    <row r="463" spans="2:27" ht="23.25" customHeight="1" x14ac:dyDescent="0.25">
      <c r="B463" s="5"/>
      <c r="C463" s="5"/>
      <c r="D463" s="5"/>
      <c r="E463" s="5"/>
      <c r="F463" s="189" t="s">
        <v>29</v>
      </c>
      <c r="G463" s="189"/>
      <c r="H463" s="189"/>
      <c r="I463" s="189"/>
      <c r="J463" s="189"/>
      <c r="K463" s="189"/>
      <c r="L463" s="189"/>
      <c r="M463" s="189"/>
      <c r="N463" s="189"/>
      <c r="O463" s="189"/>
      <c r="P463" s="190" t="s">
        <v>472</v>
      </c>
      <c r="Q463" s="190"/>
      <c r="R463" s="190"/>
      <c r="S463" s="4" t="s">
        <v>30</v>
      </c>
      <c r="T463" s="191">
        <v>4686000</v>
      </c>
      <c r="U463" s="191"/>
      <c r="V463" s="191"/>
      <c r="W463" s="191">
        <v>4686000</v>
      </c>
      <c r="X463" s="191"/>
      <c r="Y463" s="191"/>
      <c r="Z463" s="192">
        <v>100</v>
      </c>
      <c r="AA463" s="192"/>
    </row>
    <row r="464" spans="2:27" ht="23.25" customHeight="1" x14ac:dyDescent="0.25">
      <c r="B464" s="5"/>
      <c r="C464" s="5"/>
      <c r="D464" s="5"/>
      <c r="E464" s="5"/>
      <c r="F464" s="6"/>
      <c r="G464" s="189" t="s">
        <v>31</v>
      </c>
      <c r="H464" s="189"/>
      <c r="I464" s="189"/>
      <c r="J464" s="189"/>
      <c r="K464" s="189"/>
      <c r="L464" s="189"/>
      <c r="M464" s="189"/>
      <c r="N464" s="189"/>
      <c r="O464" s="189"/>
      <c r="P464" s="190" t="s">
        <v>472</v>
      </c>
      <c r="Q464" s="190"/>
      <c r="R464" s="190"/>
      <c r="S464" s="4" t="s">
        <v>32</v>
      </c>
      <c r="T464" s="191">
        <v>4686000</v>
      </c>
      <c r="U464" s="191"/>
      <c r="V464" s="191"/>
      <c r="W464" s="191">
        <v>4686000</v>
      </c>
      <c r="X464" s="191"/>
      <c r="Y464" s="191"/>
      <c r="Z464" s="192">
        <v>100</v>
      </c>
      <c r="AA464" s="192"/>
    </row>
    <row r="465" spans="2:27" ht="15" customHeight="1" x14ac:dyDescent="0.25">
      <c r="B465" s="6"/>
      <c r="C465" s="189" t="s">
        <v>11</v>
      </c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90" t="s">
        <v>73</v>
      </c>
      <c r="Q465" s="190"/>
      <c r="R465" s="190"/>
      <c r="S465" s="4"/>
      <c r="T465" s="191">
        <v>15662000</v>
      </c>
      <c r="U465" s="191"/>
      <c r="V465" s="191"/>
      <c r="W465" s="191">
        <v>15591283.710000001</v>
      </c>
      <c r="X465" s="191"/>
      <c r="Y465" s="191"/>
      <c r="Z465" s="192">
        <v>99.548484931681784</v>
      </c>
      <c r="AA465" s="192"/>
    </row>
    <row r="466" spans="2:27" ht="23.25" customHeight="1" x14ac:dyDescent="0.25">
      <c r="B466" s="6"/>
      <c r="C466" s="6"/>
      <c r="D466" s="6"/>
      <c r="E466" s="189" t="s">
        <v>13</v>
      </c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90" t="s">
        <v>74</v>
      </c>
      <c r="Q466" s="190"/>
      <c r="R466" s="190"/>
      <c r="S466" s="4"/>
      <c r="T466" s="191">
        <v>15662000</v>
      </c>
      <c r="U466" s="191"/>
      <c r="V466" s="191"/>
      <c r="W466" s="191">
        <v>15591283.710000001</v>
      </c>
      <c r="X466" s="191"/>
      <c r="Y466" s="191"/>
      <c r="Z466" s="192">
        <v>99.548484931681784</v>
      </c>
      <c r="AA466" s="192"/>
    </row>
    <row r="467" spans="2:27" ht="34.5" customHeight="1" x14ac:dyDescent="0.25">
      <c r="B467" s="5"/>
      <c r="C467" s="5"/>
      <c r="D467" s="5"/>
      <c r="E467" s="189" t="s">
        <v>429</v>
      </c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90" t="s">
        <v>473</v>
      </c>
      <c r="Q467" s="190"/>
      <c r="R467" s="190"/>
      <c r="S467" s="4"/>
      <c r="T467" s="191">
        <v>15000000</v>
      </c>
      <c r="U467" s="191"/>
      <c r="V467" s="191"/>
      <c r="W467" s="191">
        <v>15000000</v>
      </c>
      <c r="X467" s="191"/>
      <c r="Y467" s="191"/>
      <c r="Z467" s="192">
        <v>100</v>
      </c>
      <c r="AA467" s="192"/>
    </row>
    <row r="468" spans="2:27" ht="15" customHeight="1" x14ac:dyDescent="0.25">
      <c r="B468" s="5"/>
      <c r="C468" s="5"/>
      <c r="D468" s="5"/>
      <c r="E468" s="5"/>
      <c r="F468" s="189" t="s">
        <v>33</v>
      </c>
      <c r="G468" s="189"/>
      <c r="H468" s="189"/>
      <c r="I468" s="189"/>
      <c r="J468" s="189"/>
      <c r="K468" s="189"/>
      <c r="L468" s="189"/>
      <c r="M468" s="189"/>
      <c r="N468" s="189"/>
      <c r="O468" s="189"/>
      <c r="P468" s="190" t="s">
        <v>473</v>
      </c>
      <c r="Q468" s="190"/>
      <c r="R468" s="190"/>
      <c r="S468" s="4" t="s">
        <v>34</v>
      </c>
      <c r="T468" s="191">
        <v>15000000</v>
      </c>
      <c r="U468" s="191"/>
      <c r="V468" s="191"/>
      <c r="W468" s="191">
        <v>15000000</v>
      </c>
      <c r="X468" s="191"/>
      <c r="Y468" s="191"/>
      <c r="Z468" s="192">
        <v>100</v>
      </c>
      <c r="AA468" s="192"/>
    </row>
    <row r="469" spans="2:27" ht="34.5" customHeight="1" x14ac:dyDescent="0.25">
      <c r="B469" s="5"/>
      <c r="C469" s="5"/>
      <c r="D469" s="5"/>
      <c r="E469" s="5"/>
      <c r="F469" s="6"/>
      <c r="G469" s="189" t="s">
        <v>153</v>
      </c>
      <c r="H469" s="189"/>
      <c r="I469" s="189"/>
      <c r="J469" s="189"/>
      <c r="K469" s="189"/>
      <c r="L469" s="189"/>
      <c r="M469" s="189"/>
      <c r="N469" s="189"/>
      <c r="O469" s="189"/>
      <c r="P469" s="190" t="s">
        <v>473</v>
      </c>
      <c r="Q469" s="190"/>
      <c r="R469" s="190"/>
      <c r="S469" s="4" t="s">
        <v>154</v>
      </c>
      <c r="T469" s="191">
        <v>15000000</v>
      </c>
      <c r="U469" s="191"/>
      <c r="V469" s="191"/>
      <c r="W469" s="191">
        <v>15000000</v>
      </c>
      <c r="X469" s="191"/>
      <c r="Y469" s="191"/>
      <c r="Z469" s="192">
        <v>100</v>
      </c>
      <c r="AA469" s="192"/>
    </row>
    <row r="470" spans="2:27" ht="23.25" customHeight="1" x14ac:dyDescent="0.25">
      <c r="B470" s="5"/>
      <c r="C470" s="5"/>
      <c r="D470" s="5"/>
      <c r="E470" s="189" t="s">
        <v>75</v>
      </c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90" t="s">
        <v>76</v>
      </c>
      <c r="Q470" s="190"/>
      <c r="R470" s="190"/>
      <c r="S470" s="4"/>
      <c r="T470" s="191">
        <v>662000</v>
      </c>
      <c r="U470" s="191"/>
      <c r="V470" s="191"/>
      <c r="W470" s="191">
        <v>591283.71</v>
      </c>
      <c r="X470" s="191"/>
      <c r="Y470" s="191"/>
      <c r="Z470" s="192">
        <v>89.317780966767373</v>
      </c>
      <c r="AA470" s="192"/>
    </row>
    <row r="471" spans="2:27" ht="45.75" customHeight="1" x14ac:dyDescent="0.25">
      <c r="B471" s="5"/>
      <c r="C471" s="5"/>
      <c r="D471" s="5"/>
      <c r="E471" s="5"/>
      <c r="F471" s="189" t="s">
        <v>17</v>
      </c>
      <c r="G471" s="189"/>
      <c r="H471" s="189"/>
      <c r="I471" s="189"/>
      <c r="J471" s="189"/>
      <c r="K471" s="189"/>
      <c r="L471" s="189"/>
      <c r="M471" s="189"/>
      <c r="N471" s="189"/>
      <c r="O471" s="189"/>
      <c r="P471" s="190" t="s">
        <v>76</v>
      </c>
      <c r="Q471" s="190"/>
      <c r="R471" s="190"/>
      <c r="S471" s="4" t="s">
        <v>18</v>
      </c>
      <c r="T471" s="191">
        <v>576000</v>
      </c>
      <c r="U471" s="191"/>
      <c r="V471" s="191"/>
      <c r="W471" s="191">
        <v>506683.71</v>
      </c>
      <c r="X471" s="191"/>
      <c r="Y471" s="191"/>
      <c r="Z471" s="192">
        <v>87.965921875000006</v>
      </c>
      <c r="AA471" s="192"/>
    </row>
    <row r="472" spans="2:27" ht="23.25" customHeight="1" x14ac:dyDescent="0.25">
      <c r="B472" s="5"/>
      <c r="C472" s="5"/>
      <c r="D472" s="5"/>
      <c r="E472" s="5"/>
      <c r="F472" s="6"/>
      <c r="G472" s="189" t="s">
        <v>19</v>
      </c>
      <c r="H472" s="189"/>
      <c r="I472" s="189"/>
      <c r="J472" s="189"/>
      <c r="K472" s="189"/>
      <c r="L472" s="189"/>
      <c r="M472" s="189"/>
      <c r="N472" s="189"/>
      <c r="O472" s="189"/>
      <c r="P472" s="190" t="s">
        <v>76</v>
      </c>
      <c r="Q472" s="190"/>
      <c r="R472" s="190"/>
      <c r="S472" s="4" t="s">
        <v>20</v>
      </c>
      <c r="T472" s="191">
        <v>576000</v>
      </c>
      <c r="U472" s="191"/>
      <c r="V472" s="191"/>
      <c r="W472" s="191">
        <v>506683.71</v>
      </c>
      <c r="X472" s="191"/>
      <c r="Y472" s="191"/>
      <c r="Z472" s="192">
        <v>87.965921875000006</v>
      </c>
      <c r="AA472" s="192"/>
    </row>
    <row r="473" spans="2:27" ht="23.25" customHeight="1" x14ac:dyDescent="0.25">
      <c r="B473" s="5"/>
      <c r="C473" s="5"/>
      <c r="D473" s="5"/>
      <c r="E473" s="5"/>
      <c r="F473" s="189" t="s">
        <v>29</v>
      </c>
      <c r="G473" s="189"/>
      <c r="H473" s="189"/>
      <c r="I473" s="189"/>
      <c r="J473" s="189"/>
      <c r="K473" s="189"/>
      <c r="L473" s="189"/>
      <c r="M473" s="189"/>
      <c r="N473" s="189"/>
      <c r="O473" s="189"/>
      <c r="P473" s="190" t="s">
        <v>76</v>
      </c>
      <c r="Q473" s="190"/>
      <c r="R473" s="190"/>
      <c r="S473" s="4" t="s">
        <v>30</v>
      </c>
      <c r="T473" s="191">
        <v>86000</v>
      </c>
      <c r="U473" s="191"/>
      <c r="V473" s="191"/>
      <c r="W473" s="191">
        <v>84600</v>
      </c>
      <c r="X473" s="191"/>
      <c r="Y473" s="191"/>
      <c r="Z473" s="192">
        <v>98.372093023255815</v>
      </c>
      <c r="AA473" s="192"/>
    </row>
    <row r="474" spans="2:27" ht="23.25" customHeight="1" x14ac:dyDescent="0.25">
      <c r="B474" s="5"/>
      <c r="C474" s="5"/>
      <c r="D474" s="5"/>
      <c r="E474" s="5"/>
      <c r="F474" s="6"/>
      <c r="G474" s="189" t="s">
        <v>31</v>
      </c>
      <c r="H474" s="189"/>
      <c r="I474" s="189"/>
      <c r="J474" s="189"/>
      <c r="K474" s="189"/>
      <c r="L474" s="189"/>
      <c r="M474" s="189"/>
      <c r="N474" s="189"/>
      <c r="O474" s="189"/>
      <c r="P474" s="190" t="s">
        <v>76</v>
      </c>
      <c r="Q474" s="190"/>
      <c r="R474" s="190"/>
      <c r="S474" s="4" t="s">
        <v>32</v>
      </c>
      <c r="T474" s="191">
        <v>86000</v>
      </c>
      <c r="U474" s="191"/>
      <c r="V474" s="191"/>
      <c r="W474" s="191">
        <v>84600</v>
      </c>
      <c r="X474" s="191"/>
      <c r="Y474" s="191"/>
      <c r="Z474" s="192">
        <v>98.372093023255815</v>
      </c>
      <c r="AA474" s="192"/>
    </row>
    <row r="475" spans="2:27" ht="15" customHeight="1" x14ac:dyDescent="0.25">
      <c r="B475" s="6"/>
      <c r="C475" s="189" t="s">
        <v>375</v>
      </c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90" t="s">
        <v>376</v>
      </c>
      <c r="Q475" s="190"/>
      <c r="R475" s="190"/>
      <c r="S475" s="4"/>
      <c r="T475" s="191">
        <v>11328920</v>
      </c>
      <c r="U475" s="191"/>
      <c r="V475" s="191"/>
      <c r="W475" s="191">
        <v>8058705.9199999999</v>
      </c>
      <c r="X475" s="191"/>
      <c r="Y475" s="191"/>
      <c r="Z475" s="192">
        <v>71.133929094741603</v>
      </c>
      <c r="AA475" s="192"/>
    </row>
    <row r="476" spans="2:27" ht="15" customHeight="1" x14ac:dyDescent="0.25">
      <c r="B476" s="6"/>
      <c r="C476" s="189" t="s">
        <v>377</v>
      </c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90" t="s">
        <v>378</v>
      </c>
      <c r="Q476" s="190"/>
      <c r="R476" s="190"/>
      <c r="S476" s="4"/>
      <c r="T476" s="191">
        <v>1400000</v>
      </c>
      <c r="U476" s="191"/>
      <c r="V476" s="191"/>
      <c r="W476" s="191">
        <v>1400000</v>
      </c>
      <c r="X476" s="191"/>
      <c r="Y476" s="191"/>
      <c r="Z476" s="192">
        <v>100</v>
      </c>
      <c r="AA476" s="192"/>
    </row>
    <row r="477" spans="2:27" ht="23.25" customHeight="1" x14ac:dyDescent="0.25">
      <c r="B477" s="6"/>
      <c r="C477" s="6"/>
      <c r="D477" s="6"/>
      <c r="E477" s="189" t="s">
        <v>379</v>
      </c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90" t="s">
        <v>380</v>
      </c>
      <c r="Q477" s="190"/>
      <c r="R477" s="190"/>
      <c r="S477" s="4"/>
      <c r="T477" s="191">
        <v>1400000</v>
      </c>
      <c r="U477" s="191"/>
      <c r="V477" s="191"/>
      <c r="W477" s="191">
        <v>1400000</v>
      </c>
      <c r="X477" s="191"/>
      <c r="Y477" s="191"/>
      <c r="Z477" s="192">
        <v>100</v>
      </c>
      <c r="AA477" s="192"/>
    </row>
    <row r="478" spans="2:27" ht="15" customHeight="1" x14ac:dyDescent="0.25">
      <c r="B478" s="5"/>
      <c r="C478" s="5"/>
      <c r="D478" s="5"/>
      <c r="E478" s="189" t="s">
        <v>381</v>
      </c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90" t="s">
        <v>382</v>
      </c>
      <c r="Q478" s="190"/>
      <c r="R478" s="190"/>
      <c r="S478" s="4"/>
      <c r="T478" s="191">
        <v>1400000</v>
      </c>
      <c r="U478" s="191"/>
      <c r="V478" s="191"/>
      <c r="W478" s="191">
        <v>1400000</v>
      </c>
      <c r="X478" s="191"/>
      <c r="Y478" s="191"/>
      <c r="Z478" s="192">
        <v>100</v>
      </c>
      <c r="AA478" s="192"/>
    </row>
    <row r="479" spans="2:27" ht="15" customHeight="1" x14ac:dyDescent="0.25">
      <c r="B479" s="5"/>
      <c r="C479" s="5"/>
      <c r="D479" s="5"/>
      <c r="E479" s="5"/>
      <c r="F479" s="189" t="s">
        <v>33</v>
      </c>
      <c r="G479" s="189"/>
      <c r="H479" s="189"/>
      <c r="I479" s="189"/>
      <c r="J479" s="189"/>
      <c r="K479" s="189"/>
      <c r="L479" s="189"/>
      <c r="M479" s="189"/>
      <c r="N479" s="189"/>
      <c r="O479" s="189"/>
      <c r="P479" s="190" t="s">
        <v>382</v>
      </c>
      <c r="Q479" s="190"/>
      <c r="R479" s="190"/>
      <c r="S479" s="4" t="s">
        <v>34</v>
      </c>
      <c r="T479" s="191">
        <v>1400000</v>
      </c>
      <c r="U479" s="191"/>
      <c r="V479" s="191"/>
      <c r="W479" s="191">
        <v>1400000</v>
      </c>
      <c r="X479" s="191"/>
      <c r="Y479" s="191"/>
      <c r="Z479" s="192">
        <v>100</v>
      </c>
      <c r="AA479" s="192"/>
    </row>
    <row r="480" spans="2:27" ht="34.5" customHeight="1" x14ac:dyDescent="0.25">
      <c r="B480" s="5"/>
      <c r="C480" s="5"/>
      <c r="D480" s="5"/>
      <c r="E480" s="5"/>
      <c r="F480" s="6"/>
      <c r="G480" s="189" t="s">
        <v>153</v>
      </c>
      <c r="H480" s="189"/>
      <c r="I480" s="189"/>
      <c r="J480" s="189"/>
      <c r="K480" s="189"/>
      <c r="L480" s="189"/>
      <c r="M480" s="189"/>
      <c r="N480" s="189"/>
      <c r="O480" s="189"/>
      <c r="P480" s="190" t="s">
        <v>382</v>
      </c>
      <c r="Q480" s="190"/>
      <c r="R480" s="190"/>
      <c r="S480" s="4" t="s">
        <v>154</v>
      </c>
      <c r="T480" s="191">
        <v>1400000</v>
      </c>
      <c r="U480" s="191"/>
      <c r="V480" s="191"/>
      <c r="W480" s="191">
        <v>1400000</v>
      </c>
      <c r="X480" s="191"/>
      <c r="Y480" s="191"/>
      <c r="Z480" s="192">
        <v>100</v>
      </c>
      <c r="AA480" s="192"/>
    </row>
    <row r="481" spans="2:27" ht="23.25" customHeight="1" x14ac:dyDescent="0.25">
      <c r="B481" s="6"/>
      <c r="C481" s="189" t="s">
        <v>474</v>
      </c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90" t="s">
        <v>475</v>
      </c>
      <c r="Q481" s="190"/>
      <c r="R481" s="190"/>
      <c r="S481" s="4"/>
      <c r="T481" s="191">
        <v>9928920</v>
      </c>
      <c r="U481" s="191"/>
      <c r="V481" s="191"/>
      <c r="W481" s="191">
        <v>6658705.9199999999</v>
      </c>
      <c r="X481" s="191"/>
      <c r="Y481" s="191"/>
      <c r="Z481" s="192">
        <v>67.063748323080446</v>
      </c>
      <c r="AA481" s="192"/>
    </row>
    <row r="482" spans="2:27" ht="23.25" customHeight="1" x14ac:dyDescent="0.25">
      <c r="B482" s="6"/>
      <c r="C482" s="6"/>
      <c r="D482" s="6"/>
      <c r="E482" s="189" t="s">
        <v>476</v>
      </c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90" t="s">
        <v>477</v>
      </c>
      <c r="Q482" s="190"/>
      <c r="R482" s="190"/>
      <c r="S482" s="4"/>
      <c r="T482" s="191">
        <v>9928920</v>
      </c>
      <c r="U482" s="191"/>
      <c r="V482" s="191"/>
      <c r="W482" s="191">
        <v>6658705.9199999999</v>
      </c>
      <c r="X482" s="191"/>
      <c r="Y482" s="191"/>
      <c r="Z482" s="192">
        <v>67.063748323080446</v>
      </c>
      <c r="AA482" s="192"/>
    </row>
    <row r="483" spans="2:27" ht="15" customHeight="1" x14ac:dyDescent="0.25">
      <c r="B483" s="5"/>
      <c r="C483" s="5"/>
      <c r="D483" s="5"/>
      <c r="E483" s="189" t="s">
        <v>478</v>
      </c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90" t="s">
        <v>479</v>
      </c>
      <c r="Q483" s="190"/>
      <c r="R483" s="190"/>
      <c r="S483" s="4"/>
      <c r="T483" s="191">
        <v>9928920</v>
      </c>
      <c r="U483" s="191"/>
      <c r="V483" s="191"/>
      <c r="W483" s="191">
        <v>6658705.9199999999</v>
      </c>
      <c r="X483" s="191"/>
      <c r="Y483" s="191"/>
      <c r="Z483" s="192">
        <v>67.063748323080446</v>
      </c>
      <c r="AA483" s="192"/>
    </row>
    <row r="484" spans="2:27" ht="23.25" customHeight="1" x14ac:dyDescent="0.25">
      <c r="B484" s="5"/>
      <c r="C484" s="5"/>
      <c r="D484" s="5"/>
      <c r="E484" s="5"/>
      <c r="F484" s="189" t="s">
        <v>149</v>
      </c>
      <c r="G484" s="189"/>
      <c r="H484" s="189"/>
      <c r="I484" s="189"/>
      <c r="J484" s="189"/>
      <c r="K484" s="189"/>
      <c r="L484" s="189"/>
      <c r="M484" s="189"/>
      <c r="N484" s="189"/>
      <c r="O484" s="189"/>
      <c r="P484" s="190" t="s">
        <v>479</v>
      </c>
      <c r="Q484" s="190"/>
      <c r="R484" s="190"/>
      <c r="S484" s="4" t="s">
        <v>150</v>
      </c>
      <c r="T484" s="191">
        <v>9928920</v>
      </c>
      <c r="U484" s="191"/>
      <c r="V484" s="191"/>
      <c r="W484" s="191">
        <v>6658705.9199999999</v>
      </c>
      <c r="X484" s="191"/>
      <c r="Y484" s="191"/>
      <c r="Z484" s="192">
        <v>67.063748323080446</v>
      </c>
      <c r="AA484" s="192"/>
    </row>
    <row r="485" spans="2:27" ht="15" customHeight="1" x14ac:dyDescent="0.25">
      <c r="B485" s="5"/>
      <c r="C485" s="5"/>
      <c r="D485" s="5"/>
      <c r="E485" s="5"/>
      <c r="F485" s="6"/>
      <c r="G485" s="189" t="s">
        <v>265</v>
      </c>
      <c r="H485" s="189"/>
      <c r="I485" s="189"/>
      <c r="J485" s="189"/>
      <c r="K485" s="189"/>
      <c r="L485" s="189"/>
      <c r="M485" s="189"/>
      <c r="N485" s="189"/>
      <c r="O485" s="189"/>
      <c r="P485" s="190" t="s">
        <v>479</v>
      </c>
      <c r="Q485" s="190"/>
      <c r="R485" s="190"/>
      <c r="S485" s="4" t="s">
        <v>266</v>
      </c>
      <c r="T485" s="191">
        <v>9928920</v>
      </c>
      <c r="U485" s="191"/>
      <c r="V485" s="191"/>
      <c r="W485" s="191">
        <v>6658705.9199999999</v>
      </c>
      <c r="X485" s="191"/>
      <c r="Y485" s="191"/>
      <c r="Z485" s="192">
        <v>67.063748323080446</v>
      </c>
      <c r="AA485" s="192"/>
    </row>
    <row r="486" spans="2:27" ht="23.25" customHeight="1" x14ac:dyDescent="0.25">
      <c r="B486" s="6"/>
      <c r="C486" s="189" t="s">
        <v>9</v>
      </c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90" t="s">
        <v>10</v>
      </c>
      <c r="Q486" s="190"/>
      <c r="R486" s="190"/>
      <c r="S486" s="4"/>
      <c r="T486" s="191">
        <v>588107095.79999995</v>
      </c>
      <c r="U486" s="191"/>
      <c r="V486" s="191"/>
      <c r="W486" s="191">
        <v>560038899.76999998</v>
      </c>
      <c r="X486" s="191"/>
      <c r="Y486" s="191"/>
      <c r="Z486" s="192">
        <v>95.227366540813634</v>
      </c>
      <c r="AA486" s="192"/>
    </row>
    <row r="487" spans="2:27" ht="15" customHeight="1" x14ac:dyDescent="0.25">
      <c r="B487" s="6"/>
      <c r="C487" s="189" t="s">
        <v>77</v>
      </c>
      <c r="D487" s="189"/>
      <c r="E487" s="189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90" t="s">
        <v>78</v>
      </c>
      <c r="Q487" s="190"/>
      <c r="R487" s="190"/>
      <c r="S487" s="4"/>
      <c r="T487" s="191">
        <v>45096500</v>
      </c>
      <c r="U487" s="191"/>
      <c r="V487" s="191"/>
      <c r="W487" s="191">
        <v>41534077.920000002</v>
      </c>
      <c r="X487" s="191"/>
      <c r="Y487" s="191"/>
      <c r="Z487" s="192">
        <v>92.100446642200623</v>
      </c>
      <c r="AA487" s="192"/>
    </row>
    <row r="488" spans="2:27" ht="23.25" customHeight="1" x14ac:dyDescent="0.25">
      <c r="B488" s="6"/>
      <c r="C488" s="6"/>
      <c r="D488" s="6"/>
      <c r="E488" s="189" t="s">
        <v>145</v>
      </c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90" t="s">
        <v>146</v>
      </c>
      <c r="Q488" s="190"/>
      <c r="R488" s="190"/>
      <c r="S488" s="4"/>
      <c r="T488" s="191">
        <v>34203500</v>
      </c>
      <c r="U488" s="191"/>
      <c r="V488" s="191"/>
      <c r="W488" s="191">
        <v>31783449.010000002</v>
      </c>
      <c r="X488" s="191"/>
      <c r="Y488" s="191"/>
      <c r="Z488" s="192">
        <v>92.924551610215332</v>
      </c>
      <c r="AA488" s="192"/>
    </row>
    <row r="489" spans="2:27" ht="23.25" customHeight="1" x14ac:dyDescent="0.25">
      <c r="B489" s="5"/>
      <c r="C489" s="5"/>
      <c r="D489" s="5"/>
      <c r="E489" s="189" t="s">
        <v>147</v>
      </c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90" t="s">
        <v>148</v>
      </c>
      <c r="Q489" s="190"/>
      <c r="R489" s="190"/>
      <c r="S489" s="4"/>
      <c r="T489" s="191">
        <v>10510500</v>
      </c>
      <c r="U489" s="191"/>
      <c r="V489" s="191"/>
      <c r="W489" s="191">
        <v>8722993.2100000009</v>
      </c>
      <c r="X489" s="191"/>
      <c r="Y489" s="191"/>
      <c r="Z489" s="192">
        <v>82.993132676846969</v>
      </c>
      <c r="AA489" s="192"/>
    </row>
    <row r="490" spans="2:27" ht="23.25" customHeight="1" x14ac:dyDescent="0.25">
      <c r="B490" s="5"/>
      <c r="C490" s="5"/>
      <c r="D490" s="5"/>
      <c r="E490" s="5"/>
      <c r="F490" s="189" t="s">
        <v>29</v>
      </c>
      <c r="G490" s="189"/>
      <c r="H490" s="189"/>
      <c r="I490" s="189"/>
      <c r="J490" s="189"/>
      <c r="K490" s="189"/>
      <c r="L490" s="189"/>
      <c r="M490" s="189"/>
      <c r="N490" s="189"/>
      <c r="O490" s="189"/>
      <c r="P490" s="190" t="s">
        <v>148</v>
      </c>
      <c r="Q490" s="190"/>
      <c r="R490" s="190"/>
      <c r="S490" s="4" t="s">
        <v>30</v>
      </c>
      <c r="T490" s="191">
        <v>3833700</v>
      </c>
      <c r="U490" s="191"/>
      <c r="V490" s="191"/>
      <c r="W490" s="191">
        <v>2773021.49</v>
      </c>
      <c r="X490" s="191"/>
      <c r="Y490" s="191"/>
      <c r="Z490" s="192">
        <v>72.33277225656677</v>
      </c>
      <c r="AA490" s="192"/>
    </row>
    <row r="491" spans="2:27" ht="23.25" customHeight="1" x14ac:dyDescent="0.25">
      <c r="B491" s="5"/>
      <c r="C491" s="5"/>
      <c r="D491" s="5"/>
      <c r="E491" s="5"/>
      <c r="F491" s="6"/>
      <c r="G491" s="189" t="s">
        <v>31</v>
      </c>
      <c r="H491" s="189"/>
      <c r="I491" s="189"/>
      <c r="J491" s="189"/>
      <c r="K491" s="189"/>
      <c r="L491" s="189"/>
      <c r="M491" s="189"/>
      <c r="N491" s="189"/>
      <c r="O491" s="189"/>
      <c r="P491" s="190" t="s">
        <v>148</v>
      </c>
      <c r="Q491" s="190"/>
      <c r="R491" s="190"/>
      <c r="S491" s="4" t="s">
        <v>32</v>
      </c>
      <c r="T491" s="191">
        <v>3833700</v>
      </c>
      <c r="U491" s="191"/>
      <c r="V491" s="191"/>
      <c r="W491" s="191">
        <v>2773021.49</v>
      </c>
      <c r="X491" s="191"/>
      <c r="Y491" s="191"/>
      <c r="Z491" s="192">
        <v>72.33277225656677</v>
      </c>
      <c r="AA491" s="192"/>
    </row>
    <row r="492" spans="2:27" ht="23.25" customHeight="1" x14ac:dyDescent="0.25">
      <c r="B492" s="5"/>
      <c r="C492" s="5"/>
      <c r="D492" s="5"/>
      <c r="E492" s="5"/>
      <c r="F492" s="189" t="s">
        <v>149</v>
      </c>
      <c r="G492" s="189"/>
      <c r="H492" s="189"/>
      <c r="I492" s="189"/>
      <c r="J492" s="189"/>
      <c r="K492" s="189"/>
      <c r="L492" s="189"/>
      <c r="M492" s="189"/>
      <c r="N492" s="189"/>
      <c r="O492" s="189"/>
      <c r="P492" s="190" t="s">
        <v>148</v>
      </c>
      <c r="Q492" s="190"/>
      <c r="R492" s="190"/>
      <c r="S492" s="4" t="s">
        <v>150</v>
      </c>
      <c r="T492" s="191">
        <v>5314800</v>
      </c>
      <c r="U492" s="191"/>
      <c r="V492" s="191"/>
      <c r="W492" s="191">
        <v>5314800</v>
      </c>
      <c r="X492" s="191"/>
      <c r="Y492" s="191"/>
      <c r="Z492" s="192">
        <v>100</v>
      </c>
      <c r="AA492" s="192"/>
    </row>
    <row r="493" spans="2:27" ht="15" customHeight="1" x14ac:dyDescent="0.25">
      <c r="B493" s="5"/>
      <c r="C493" s="5"/>
      <c r="D493" s="5"/>
      <c r="E493" s="5"/>
      <c r="F493" s="6"/>
      <c r="G493" s="189" t="s">
        <v>151</v>
      </c>
      <c r="H493" s="189"/>
      <c r="I493" s="189"/>
      <c r="J493" s="189"/>
      <c r="K493" s="189"/>
      <c r="L493" s="189"/>
      <c r="M493" s="189"/>
      <c r="N493" s="189"/>
      <c r="O493" s="189"/>
      <c r="P493" s="190" t="s">
        <v>148</v>
      </c>
      <c r="Q493" s="190"/>
      <c r="R493" s="190"/>
      <c r="S493" s="4" t="s">
        <v>152</v>
      </c>
      <c r="T493" s="191">
        <v>5314800</v>
      </c>
      <c r="U493" s="191"/>
      <c r="V493" s="191"/>
      <c r="W493" s="191">
        <v>5314800</v>
      </c>
      <c r="X493" s="191"/>
      <c r="Y493" s="191"/>
      <c r="Z493" s="192">
        <v>100</v>
      </c>
      <c r="AA493" s="192"/>
    </row>
    <row r="494" spans="2:27" ht="15" customHeight="1" x14ac:dyDescent="0.25">
      <c r="B494" s="5"/>
      <c r="C494" s="5"/>
      <c r="D494" s="5"/>
      <c r="E494" s="5"/>
      <c r="F494" s="189" t="s">
        <v>33</v>
      </c>
      <c r="G494" s="189"/>
      <c r="H494" s="189"/>
      <c r="I494" s="189"/>
      <c r="J494" s="189"/>
      <c r="K494" s="189"/>
      <c r="L494" s="189"/>
      <c r="M494" s="189"/>
      <c r="N494" s="189"/>
      <c r="O494" s="189"/>
      <c r="P494" s="190" t="s">
        <v>148</v>
      </c>
      <c r="Q494" s="190"/>
      <c r="R494" s="190"/>
      <c r="S494" s="4" t="s">
        <v>34</v>
      </c>
      <c r="T494" s="191">
        <v>1362000</v>
      </c>
      <c r="U494" s="191"/>
      <c r="V494" s="191"/>
      <c r="W494" s="191">
        <v>635171.72</v>
      </c>
      <c r="X494" s="191"/>
      <c r="Y494" s="191"/>
      <c r="Z494" s="192">
        <v>46.635221732745954</v>
      </c>
      <c r="AA494" s="192"/>
    </row>
    <row r="495" spans="2:27" ht="34.5" customHeight="1" x14ac:dyDescent="0.25">
      <c r="B495" s="5"/>
      <c r="C495" s="5"/>
      <c r="D495" s="5"/>
      <c r="E495" s="5"/>
      <c r="F495" s="6"/>
      <c r="G495" s="189" t="s">
        <v>153</v>
      </c>
      <c r="H495" s="189"/>
      <c r="I495" s="189"/>
      <c r="J495" s="189"/>
      <c r="K495" s="189"/>
      <c r="L495" s="189"/>
      <c r="M495" s="189"/>
      <c r="N495" s="189"/>
      <c r="O495" s="189"/>
      <c r="P495" s="190" t="s">
        <v>148</v>
      </c>
      <c r="Q495" s="190"/>
      <c r="R495" s="190"/>
      <c r="S495" s="4" t="s">
        <v>154</v>
      </c>
      <c r="T495" s="191">
        <v>1362000</v>
      </c>
      <c r="U495" s="191"/>
      <c r="V495" s="191"/>
      <c r="W495" s="191">
        <v>635171.72</v>
      </c>
      <c r="X495" s="191"/>
      <c r="Y495" s="191"/>
      <c r="Z495" s="192">
        <v>46.635221732745954</v>
      </c>
      <c r="AA495" s="192"/>
    </row>
    <row r="496" spans="2:27" ht="23.25" customHeight="1" x14ac:dyDescent="0.25">
      <c r="B496" s="5"/>
      <c r="C496" s="5"/>
      <c r="D496" s="5"/>
      <c r="E496" s="189" t="s">
        <v>155</v>
      </c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90" t="s">
        <v>156</v>
      </c>
      <c r="Q496" s="190"/>
      <c r="R496" s="190"/>
      <c r="S496" s="4"/>
      <c r="T496" s="191">
        <v>23693000</v>
      </c>
      <c r="U496" s="191"/>
      <c r="V496" s="191"/>
      <c r="W496" s="191">
        <v>23060455.800000001</v>
      </c>
      <c r="X496" s="191"/>
      <c r="Y496" s="191"/>
      <c r="Z496" s="192">
        <v>97.330248596631918</v>
      </c>
      <c r="AA496" s="192"/>
    </row>
    <row r="497" spans="2:27" ht="23.25" customHeight="1" x14ac:dyDescent="0.25">
      <c r="B497" s="5"/>
      <c r="C497" s="5"/>
      <c r="D497" s="5"/>
      <c r="E497" s="5"/>
      <c r="F497" s="189" t="s">
        <v>29</v>
      </c>
      <c r="G497" s="189"/>
      <c r="H497" s="189"/>
      <c r="I497" s="189"/>
      <c r="J497" s="189"/>
      <c r="K497" s="189"/>
      <c r="L497" s="189"/>
      <c r="M497" s="189"/>
      <c r="N497" s="189"/>
      <c r="O497" s="189"/>
      <c r="P497" s="190" t="s">
        <v>156</v>
      </c>
      <c r="Q497" s="190"/>
      <c r="R497" s="190"/>
      <c r="S497" s="4" t="s">
        <v>30</v>
      </c>
      <c r="T497" s="191">
        <v>23693000</v>
      </c>
      <c r="U497" s="191"/>
      <c r="V497" s="191"/>
      <c r="W497" s="191">
        <v>23060455.800000001</v>
      </c>
      <c r="X497" s="191"/>
      <c r="Y497" s="191"/>
      <c r="Z497" s="192">
        <v>97.330248596631918</v>
      </c>
      <c r="AA497" s="192"/>
    </row>
    <row r="498" spans="2:27" ht="23.25" customHeight="1" x14ac:dyDescent="0.25">
      <c r="B498" s="5"/>
      <c r="C498" s="5"/>
      <c r="D498" s="5"/>
      <c r="E498" s="5"/>
      <c r="F498" s="6"/>
      <c r="G498" s="189" t="s">
        <v>31</v>
      </c>
      <c r="H498" s="189"/>
      <c r="I498" s="189"/>
      <c r="J498" s="189"/>
      <c r="K498" s="189"/>
      <c r="L498" s="189"/>
      <c r="M498" s="189"/>
      <c r="N498" s="189"/>
      <c r="O498" s="189"/>
      <c r="P498" s="190" t="s">
        <v>156</v>
      </c>
      <c r="Q498" s="190"/>
      <c r="R498" s="190"/>
      <c r="S498" s="4" t="s">
        <v>32</v>
      </c>
      <c r="T498" s="191">
        <v>23693000</v>
      </c>
      <c r="U498" s="191"/>
      <c r="V498" s="191"/>
      <c r="W498" s="191">
        <v>23060455.800000001</v>
      </c>
      <c r="X498" s="191"/>
      <c r="Y498" s="191"/>
      <c r="Z498" s="192">
        <v>97.330248596631918</v>
      </c>
      <c r="AA498" s="192"/>
    </row>
    <row r="499" spans="2:27" ht="23.25" customHeight="1" x14ac:dyDescent="0.25">
      <c r="B499" s="6"/>
      <c r="C499" s="6"/>
      <c r="D499" s="6"/>
      <c r="E499" s="189" t="s">
        <v>79</v>
      </c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90" t="s">
        <v>80</v>
      </c>
      <c r="Q499" s="190"/>
      <c r="R499" s="190"/>
      <c r="S499" s="4"/>
      <c r="T499" s="191">
        <v>10823000</v>
      </c>
      <c r="U499" s="191"/>
      <c r="V499" s="191"/>
      <c r="W499" s="191">
        <v>9708878.9100000001</v>
      </c>
      <c r="X499" s="191"/>
      <c r="Y499" s="191"/>
      <c r="Z499" s="192">
        <v>89.705986417813918</v>
      </c>
      <c r="AA499" s="192"/>
    </row>
    <row r="500" spans="2:27" ht="23.25" customHeight="1" x14ac:dyDescent="0.25">
      <c r="B500" s="5"/>
      <c r="C500" s="5"/>
      <c r="D500" s="5"/>
      <c r="E500" s="189" t="s">
        <v>81</v>
      </c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90" t="s">
        <v>82</v>
      </c>
      <c r="Q500" s="190"/>
      <c r="R500" s="190"/>
      <c r="S500" s="4"/>
      <c r="T500" s="191">
        <v>10823000</v>
      </c>
      <c r="U500" s="191"/>
      <c r="V500" s="191"/>
      <c r="W500" s="191">
        <v>9708878.9100000001</v>
      </c>
      <c r="X500" s="191"/>
      <c r="Y500" s="191"/>
      <c r="Z500" s="192">
        <v>89.705986417813918</v>
      </c>
      <c r="AA500" s="192"/>
    </row>
    <row r="501" spans="2:27" ht="45.75" customHeight="1" x14ac:dyDescent="0.25">
      <c r="B501" s="5"/>
      <c r="C501" s="5"/>
      <c r="D501" s="5"/>
      <c r="E501" s="5"/>
      <c r="F501" s="189" t="s">
        <v>17</v>
      </c>
      <c r="G501" s="189"/>
      <c r="H501" s="189"/>
      <c r="I501" s="189"/>
      <c r="J501" s="189"/>
      <c r="K501" s="189"/>
      <c r="L501" s="189"/>
      <c r="M501" s="189"/>
      <c r="N501" s="189"/>
      <c r="O501" s="189"/>
      <c r="P501" s="190" t="s">
        <v>82</v>
      </c>
      <c r="Q501" s="190"/>
      <c r="R501" s="190"/>
      <c r="S501" s="4" t="s">
        <v>18</v>
      </c>
      <c r="T501" s="191">
        <v>9688600</v>
      </c>
      <c r="U501" s="191"/>
      <c r="V501" s="191"/>
      <c r="W501" s="191">
        <v>8919244.6099999994</v>
      </c>
      <c r="X501" s="191"/>
      <c r="Y501" s="191"/>
      <c r="Z501" s="192">
        <v>92.059168610531955</v>
      </c>
      <c r="AA501" s="192"/>
    </row>
    <row r="502" spans="2:27" ht="23.25" customHeight="1" x14ac:dyDescent="0.25">
      <c r="B502" s="5"/>
      <c r="C502" s="5"/>
      <c r="D502" s="5"/>
      <c r="E502" s="5"/>
      <c r="F502" s="6"/>
      <c r="G502" s="189" t="s">
        <v>19</v>
      </c>
      <c r="H502" s="189"/>
      <c r="I502" s="189"/>
      <c r="J502" s="189"/>
      <c r="K502" s="189"/>
      <c r="L502" s="189"/>
      <c r="M502" s="189"/>
      <c r="N502" s="189"/>
      <c r="O502" s="189"/>
      <c r="P502" s="190" t="s">
        <v>82</v>
      </c>
      <c r="Q502" s="190"/>
      <c r="R502" s="190"/>
      <c r="S502" s="4" t="s">
        <v>20</v>
      </c>
      <c r="T502" s="191">
        <v>9688600</v>
      </c>
      <c r="U502" s="191"/>
      <c r="V502" s="191"/>
      <c r="W502" s="191">
        <v>8919244.6099999994</v>
      </c>
      <c r="X502" s="191"/>
      <c r="Y502" s="191"/>
      <c r="Z502" s="192">
        <v>92.059168610531955</v>
      </c>
      <c r="AA502" s="192"/>
    </row>
    <row r="503" spans="2:27" ht="23.25" customHeight="1" x14ac:dyDescent="0.25">
      <c r="B503" s="5"/>
      <c r="C503" s="5"/>
      <c r="D503" s="5"/>
      <c r="E503" s="5"/>
      <c r="F503" s="189" t="s">
        <v>29</v>
      </c>
      <c r="G503" s="189"/>
      <c r="H503" s="189"/>
      <c r="I503" s="189"/>
      <c r="J503" s="189"/>
      <c r="K503" s="189"/>
      <c r="L503" s="189"/>
      <c r="M503" s="189"/>
      <c r="N503" s="189"/>
      <c r="O503" s="189"/>
      <c r="P503" s="190" t="s">
        <v>82</v>
      </c>
      <c r="Q503" s="190"/>
      <c r="R503" s="190"/>
      <c r="S503" s="4" t="s">
        <v>30</v>
      </c>
      <c r="T503" s="191">
        <v>1134400</v>
      </c>
      <c r="U503" s="191"/>
      <c r="V503" s="191"/>
      <c r="W503" s="191">
        <v>789634.3</v>
      </c>
      <c r="X503" s="191"/>
      <c r="Y503" s="191"/>
      <c r="Z503" s="192">
        <v>69.608101198871651</v>
      </c>
      <c r="AA503" s="192"/>
    </row>
    <row r="504" spans="2:27" ht="23.25" customHeight="1" x14ac:dyDescent="0.25">
      <c r="B504" s="5"/>
      <c r="C504" s="5"/>
      <c r="D504" s="5"/>
      <c r="E504" s="5"/>
      <c r="F504" s="6"/>
      <c r="G504" s="189" t="s">
        <v>31</v>
      </c>
      <c r="H504" s="189"/>
      <c r="I504" s="189"/>
      <c r="J504" s="189"/>
      <c r="K504" s="189"/>
      <c r="L504" s="189"/>
      <c r="M504" s="189"/>
      <c r="N504" s="189"/>
      <c r="O504" s="189"/>
      <c r="P504" s="190" t="s">
        <v>82</v>
      </c>
      <c r="Q504" s="190"/>
      <c r="R504" s="190"/>
      <c r="S504" s="4" t="s">
        <v>32</v>
      </c>
      <c r="T504" s="191">
        <v>1134400</v>
      </c>
      <c r="U504" s="191"/>
      <c r="V504" s="191"/>
      <c r="W504" s="191">
        <v>789634.3</v>
      </c>
      <c r="X504" s="191"/>
      <c r="Y504" s="191"/>
      <c r="Z504" s="192">
        <v>69.608101198871651</v>
      </c>
      <c r="AA504" s="192"/>
    </row>
    <row r="505" spans="2:27" ht="23.25" customHeight="1" x14ac:dyDescent="0.25">
      <c r="B505" s="6"/>
      <c r="C505" s="6"/>
      <c r="D505" s="6"/>
      <c r="E505" s="189" t="s">
        <v>13</v>
      </c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90" t="s">
        <v>157</v>
      </c>
      <c r="Q505" s="190"/>
      <c r="R505" s="190"/>
      <c r="S505" s="4"/>
      <c r="T505" s="191">
        <v>70000</v>
      </c>
      <c r="U505" s="191"/>
      <c r="V505" s="191"/>
      <c r="W505" s="191">
        <v>41750</v>
      </c>
      <c r="X505" s="191"/>
      <c r="Y505" s="191"/>
      <c r="Z505" s="192">
        <v>59.642857142857139</v>
      </c>
      <c r="AA505" s="192"/>
    </row>
    <row r="506" spans="2:27" ht="15" customHeight="1" x14ac:dyDescent="0.25">
      <c r="B506" s="5"/>
      <c r="C506" s="5"/>
      <c r="D506" s="5"/>
      <c r="E506" s="189" t="s">
        <v>158</v>
      </c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90" t="s">
        <v>159</v>
      </c>
      <c r="Q506" s="190"/>
      <c r="R506" s="190"/>
      <c r="S506" s="4"/>
      <c r="T506" s="191">
        <v>70000</v>
      </c>
      <c r="U506" s="191"/>
      <c r="V506" s="191"/>
      <c r="W506" s="191">
        <v>41750</v>
      </c>
      <c r="X506" s="191"/>
      <c r="Y506" s="191"/>
      <c r="Z506" s="192">
        <v>59.642857142857139</v>
      </c>
      <c r="AA506" s="192"/>
    </row>
    <row r="507" spans="2:27" ht="23.25" customHeight="1" x14ac:dyDescent="0.25">
      <c r="B507" s="5"/>
      <c r="C507" s="5"/>
      <c r="D507" s="5"/>
      <c r="E507" s="5"/>
      <c r="F507" s="189" t="s">
        <v>29</v>
      </c>
      <c r="G507" s="189"/>
      <c r="H507" s="189"/>
      <c r="I507" s="189"/>
      <c r="J507" s="189"/>
      <c r="K507" s="189"/>
      <c r="L507" s="189"/>
      <c r="M507" s="189"/>
      <c r="N507" s="189"/>
      <c r="O507" s="189"/>
      <c r="P507" s="190" t="s">
        <v>159</v>
      </c>
      <c r="Q507" s="190"/>
      <c r="R507" s="190"/>
      <c r="S507" s="4" t="s">
        <v>30</v>
      </c>
      <c r="T507" s="191">
        <v>70000</v>
      </c>
      <c r="U507" s="191"/>
      <c r="V507" s="191"/>
      <c r="W507" s="191">
        <v>41750</v>
      </c>
      <c r="X507" s="191"/>
      <c r="Y507" s="191"/>
      <c r="Z507" s="192">
        <v>59.642857142857139</v>
      </c>
      <c r="AA507" s="192"/>
    </row>
    <row r="508" spans="2:27" ht="23.25" customHeight="1" x14ac:dyDescent="0.25">
      <c r="B508" s="5"/>
      <c r="C508" s="5"/>
      <c r="D508" s="5"/>
      <c r="E508" s="5"/>
      <c r="F508" s="6"/>
      <c r="G508" s="189" t="s">
        <v>31</v>
      </c>
      <c r="H508" s="189"/>
      <c r="I508" s="189"/>
      <c r="J508" s="189"/>
      <c r="K508" s="189"/>
      <c r="L508" s="189"/>
      <c r="M508" s="189"/>
      <c r="N508" s="189"/>
      <c r="O508" s="189"/>
      <c r="P508" s="190" t="s">
        <v>159</v>
      </c>
      <c r="Q508" s="190"/>
      <c r="R508" s="190"/>
      <c r="S508" s="4" t="s">
        <v>32</v>
      </c>
      <c r="T508" s="191">
        <v>70000</v>
      </c>
      <c r="U508" s="191"/>
      <c r="V508" s="191"/>
      <c r="W508" s="191">
        <v>41750</v>
      </c>
      <c r="X508" s="191"/>
      <c r="Y508" s="191"/>
      <c r="Z508" s="192">
        <v>59.642857142857139</v>
      </c>
      <c r="AA508" s="192"/>
    </row>
    <row r="509" spans="2:27" ht="23.25" customHeight="1" x14ac:dyDescent="0.25">
      <c r="B509" s="6"/>
      <c r="C509" s="189" t="s">
        <v>83</v>
      </c>
      <c r="D509" s="189"/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90" t="s">
        <v>84</v>
      </c>
      <c r="Q509" s="190"/>
      <c r="R509" s="190"/>
      <c r="S509" s="4"/>
      <c r="T509" s="191">
        <v>650000</v>
      </c>
      <c r="U509" s="191"/>
      <c r="V509" s="191"/>
      <c r="W509" s="191">
        <v>640540</v>
      </c>
      <c r="X509" s="191"/>
      <c r="Y509" s="191"/>
      <c r="Z509" s="192">
        <v>98.544615384615383</v>
      </c>
      <c r="AA509" s="192"/>
    </row>
    <row r="510" spans="2:27" ht="23.25" customHeight="1" x14ac:dyDescent="0.25">
      <c r="B510" s="6"/>
      <c r="C510" s="6"/>
      <c r="D510" s="6"/>
      <c r="E510" s="189" t="s">
        <v>85</v>
      </c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90" t="s">
        <v>86</v>
      </c>
      <c r="Q510" s="190"/>
      <c r="R510" s="190"/>
      <c r="S510" s="4"/>
      <c r="T510" s="191">
        <v>650000</v>
      </c>
      <c r="U510" s="191"/>
      <c r="V510" s="191"/>
      <c r="W510" s="191">
        <v>640540</v>
      </c>
      <c r="X510" s="191"/>
      <c r="Y510" s="191"/>
      <c r="Z510" s="192">
        <v>98.544615384615383</v>
      </c>
      <c r="AA510" s="192"/>
    </row>
    <row r="511" spans="2:27" ht="68.25" customHeight="1" x14ac:dyDescent="0.25">
      <c r="B511" s="5"/>
      <c r="C511" s="5"/>
      <c r="D511" s="5"/>
      <c r="E511" s="189" t="s">
        <v>87</v>
      </c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90" t="s">
        <v>88</v>
      </c>
      <c r="Q511" s="190"/>
      <c r="R511" s="190"/>
      <c r="S511" s="4"/>
      <c r="T511" s="191">
        <v>650000</v>
      </c>
      <c r="U511" s="191"/>
      <c r="V511" s="191"/>
      <c r="W511" s="191">
        <v>640540</v>
      </c>
      <c r="X511" s="191"/>
      <c r="Y511" s="191"/>
      <c r="Z511" s="192">
        <v>98.544615384615383</v>
      </c>
      <c r="AA511" s="192"/>
    </row>
    <row r="512" spans="2:27" ht="23.25" customHeight="1" x14ac:dyDescent="0.25">
      <c r="B512" s="5"/>
      <c r="C512" s="5"/>
      <c r="D512" s="5"/>
      <c r="E512" s="5"/>
      <c r="F512" s="189" t="s">
        <v>29</v>
      </c>
      <c r="G512" s="189"/>
      <c r="H512" s="189"/>
      <c r="I512" s="189"/>
      <c r="J512" s="189"/>
      <c r="K512" s="189"/>
      <c r="L512" s="189"/>
      <c r="M512" s="189"/>
      <c r="N512" s="189"/>
      <c r="O512" s="189"/>
      <c r="P512" s="190" t="s">
        <v>88</v>
      </c>
      <c r="Q512" s="190"/>
      <c r="R512" s="190"/>
      <c r="S512" s="4" t="s">
        <v>30</v>
      </c>
      <c r="T512" s="191">
        <v>650000</v>
      </c>
      <c r="U512" s="191"/>
      <c r="V512" s="191"/>
      <c r="W512" s="191">
        <v>640540</v>
      </c>
      <c r="X512" s="191"/>
      <c r="Y512" s="191"/>
      <c r="Z512" s="192">
        <v>98.544615384615383</v>
      </c>
      <c r="AA512" s="192"/>
    </row>
    <row r="513" spans="2:27" ht="23.25" customHeight="1" x14ac:dyDescent="0.25">
      <c r="B513" s="5"/>
      <c r="C513" s="5"/>
      <c r="D513" s="5"/>
      <c r="E513" s="5"/>
      <c r="F513" s="6"/>
      <c r="G513" s="189" t="s">
        <v>31</v>
      </c>
      <c r="H513" s="189"/>
      <c r="I513" s="189"/>
      <c r="J513" s="189"/>
      <c r="K513" s="189"/>
      <c r="L513" s="189"/>
      <c r="M513" s="189"/>
      <c r="N513" s="189"/>
      <c r="O513" s="189"/>
      <c r="P513" s="190" t="s">
        <v>88</v>
      </c>
      <c r="Q513" s="190"/>
      <c r="R513" s="190"/>
      <c r="S513" s="4" t="s">
        <v>32</v>
      </c>
      <c r="T513" s="191">
        <v>650000</v>
      </c>
      <c r="U513" s="191"/>
      <c r="V513" s="191"/>
      <c r="W513" s="191">
        <v>640540</v>
      </c>
      <c r="X513" s="191"/>
      <c r="Y513" s="191"/>
      <c r="Z513" s="192">
        <v>98.544615384615383</v>
      </c>
      <c r="AA513" s="192"/>
    </row>
    <row r="514" spans="2:27" ht="15" customHeight="1" x14ac:dyDescent="0.25">
      <c r="B514" s="6"/>
      <c r="C514" s="189" t="s">
        <v>847</v>
      </c>
      <c r="D514" s="189"/>
      <c r="E514" s="189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90" t="s">
        <v>848</v>
      </c>
      <c r="Q514" s="190"/>
      <c r="R514" s="190"/>
      <c r="S514" s="4"/>
      <c r="T514" s="191">
        <v>18500000</v>
      </c>
      <c r="U514" s="191"/>
      <c r="V514" s="191"/>
      <c r="W514" s="191">
        <v>18333712.949999999</v>
      </c>
      <c r="X514" s="191"/>
      <c r="Y514" s="191"/>
      <c r="Z514" s="192">
        <v>99.101151081081071</v>
      </c>
      <c r="AA514" s="192"/>
    </row>
    <row r="515" spans="2:27" ht="15" customHeight="1" x14ac:dyDescent="0.25">
      <c r="B515" s="6"/>
      <c r="C515" s="6"/>
      <c r="D515" s="6"/>
      <c r="E515" s="189" t="s">
        <v>849</v>
      </c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90" t="s">
        <v>850</v>
      </c>
      <c r="Q515" s="190"/>
      <c r="R515" s="190"/>
      <c r="S515" s="4"/>
      <c r="T515" s="191">
        <v>18500000</v>
      </c>
      <c r="U515" s="191"/>
      <c r="V515" s="191"/>
      <c r="W515" s="191">
        <v>18333712.949999999</v>
      </c>
      <c r="X515" s="191"/>
      <c r="Y515" s="191"/>
      <c r="Z515" s="192">
        <v>99.101151081081071</v>
      </c>
      <c r="AA515" s="192"/>
    </row>
    <row r="516" spans="2:27" ht="15" customHeight="1" x14ac:dyDescent="0.25">
      <c r="B516" s="5"/>
      <c r="C516" s="5"/>
      <c r="D516" s="5"/>
      <c r="E516" s="189" t="s">
        <v>851</v>
      </c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90" t="s">
        <v>852</v>
      </c>
      <c r="Q516" s="190"/>
      <c r="R516" s="190"/>
      <c r="S516" s="4"/>
      <c r="T516" s="191">
        <v>18500000</v>
      </c>
      <c r="U516" s="191"/>
      <c r="V516" s="191"/>
      <c r="W516" s="191">
        <v>18333712.949999999</v>
      </c>
      <c r="X516" s="191"/>
      <c r="Y516" s="191"/>
      <c r="Z516" s="192">
        <v>99.101151081081071</v>
      </c>
      <c r="AA516" s="192"/>
    </row>
    <row r="517" spans="2:27" ht="15" customHeight="1" x14ac:dyDescent="0.25">
      <c r="B517" s="5"/>
      <c r="C517" s="5"/>
      <c r="D517" s="5"/>
      <c r="E517" s="5"/>
      <c r="F517" s="189" t="s">
        <v>853</v>
      </c>
      <c r="G517" s="189"/>
      <c r="H517" s="189"/>
      <c r="I517" s="189"/>
      <c r="J517" s="189"/>
      <c r="K517" s="189"/>
      <c r="L517" s="189"/>
      <c r="M517" s="189"/>
      <c r="N517" s="189"/>
      <c r="O517" s="189"/>
      <c r="P517" s="190" t="s">
        <v>852</v>
      </c>
      <c r="Q517" s="190"/>
      <c r="R517" s="190"/>
      <c r="S517" s="4" t="s">
        <v>854</v>
      </c>
      <c r="T517" s="191">
        <v>18500000</v>
      </c>
      <c r="U517" s="191"/>
      <c r="V517" s="191"/>
      <c r="W517" s="191">
        <v>18333712.949999999</v>
      </c>
      <c r="X517" s="191"/>
      <c r="Y517" s="191"/>
      <c r="Z517" s="192">
        <v>99.101151081081071</v>
      </c>
      <c r="AA517" s="192"/>
    </row>
    <row r="518" spans="2:27" ht="15" customHeight="1" x14ac:dyDescent="0.25">
      <c r="B518" s="5"/>
      <c r="C518" s="5"/>
      <c r="D518" s="5"/>
      <c r="E518" s="5"/>
      <c r="F518" s="6"/>
      <c r="G518" s="189" t="s">
        <v>851</v>
      </c>
      <c r="H518" s="189"/>
      <c r="I518" s="189"/>
      <c r="J518" s="189"/>
      <c r="K518" s="189"/>
      <c r="L518" s="189"/>
      <c r="M518" s="189"/>
      <c r="N518" s="189"/>
      <c r="O518" s="189"/>
      <c r="P518" s="190" t="s">
        <v>852</v>
      </c>
      <c r="Q518" s="190"/>
      <c r="R518" s="190"/>
      <c r="S518" s="4" t="s">
        <v>855</v>
      </c>
      <c r="T518" s="191">
        <v>18500000</v>
      </c>
      <c r="U518" s="191"/>
      <c r="V518" s="191"/>
      <c r="W518" s="191">
        <v>18333712.949999999</v>
      </c>
      <c r="X518" s="191"/>
      <c r="Y518" s="191"/>
      <c r="Z518" s="192">
        <v>99.101151081081071</v>
      </c>
      <c r="AA518" s="192"/>
    </row>
    <row r="519" spans="2:27" ht="15" customHeight="1" x14ac:dyDescent="0.25">
      <c r="B519" s="6"/>
      <c r="C519" s="189" t="s">
        <v>11</v>
      </c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90" t="s">
        <v>12</v>
      </c>
      <c r="Q519" s="190"/>
      <c r="R519" s="190"/>
      <c r="S519" s="4"/>
      <c r="T519" s="191">
        <v>523860595.80000001</v>
      </c>
      <c r="U519" s="191"/>
      <c r="V519" s="191"/>
      <c r="W519" s="191">
        <v>499530568.89999998</v>
      </c>
      <c r="X519" s="191"/>
      <c r="Y519" s="191"/>
      <c r="Z519" s="192">
        <v>95.355629513831815</v>
      </c>
      <c r="AA519" s="192"/>
    </row>
    <row r="520" spans="2:27" ht="23.25" customHeight="1" x14ac:dyDescent="0.25">
      <c r="B520" s="6"/>
      <c r="C520" s="6"/>
      <c r="D520" s="6"/>
      <c r="E520" s="189" t="s">
        <v>13</v>
      </c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90" t="s">
        <v>14</v>
      </c>
      <c r="Q520" s="190"/>
      <c r="R520" s="190"/>
      <c r="S520" s="4"/>
      <c r="T520" s="191">
        <v>523860595.80000001</v>
      </c>
      <c r="U520" s="191"/>
      <c r="V520" s="191"/>
      <c r="W520" s="191">
        <v>499530568.89999998</v>
      </c>
      <c r="X520" s="191"/>
      <c r="Y520" s="191"/>
      <c r="Z520" s="192">
        <v>95.355629513831815</v>
      </c>
      <c r="AA520" s="192"/>
    </row>
    <row r="521" spans="2:27" ht="15" customHeight="1" x14ac:dyDescent="0.25">
      <c r="B521" s="5"/>
      <c r="C521" s="5"/>
      <c r="D521" s="5"/>
      <c r="E521" s="189" t="s">
        <v>15</v>
      </c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90" t="s">
        <v>16</v>
      </c>
      <c r="Q521" s="190"/>
      <c r="R521" s="190"/>
      <c r="S521" s="4"/>
      <c r="T521" s="191">
        <v>3934000</v>
      </c>
      <c r="U521" s="191"/>
      <c r="V521" s="191"/>
      <c r="W521" s="191">
        <v>3427703.34</v>
      </c>
      <c r="X521" s="191"/>
      <c r="Y521" s="191"/>
      <c r="Z521" s="192">
        <v>87.130232333502789</v>
      </c>
      <c r="AA521" s="192"/>
    </row>
    <row r="522" spans="2:27" ht="45.75" customHeight="1" x14ac:dyDescent="0.25">
      <c r="B522" s="5"/>
      <c r="C522" s="5"/>
      <c r="D522" s="5"/>
      <c r="E522" s="5"/>
      <c r="F522" s="189" t="s">
        <v>17</v>
      </c>
      <c r="G522" s="189"/>
      <c r="H522" s="189"/>
      <c r="I522" s="189"/>
      <c r="J522" s="189"/>
      <c r="K522" s="189"/>
      <c r="L522" s="189"/>
      <c r="M522" s="189"/>
      <c r="N522" s="189"/>
      <c r="O522" s="189"/>
      <c r="P522" s="190" t="s">
        <v>16</v>
      </c>
      <c r="Q522" s="190"/>
      <c r="R522" s="190"/>
      <c r="S522" s="4" t="s">
        <v>18</v>
      </c>
      <c r="T522" s="191">
        <v>3934000</v>
      </c>
      <c r="U522" s="191"/>
      <c r="V522" s="191"/>
      <c r="W522" s="191">
        <v>3427703.34</v>
      </c>
      <c r="X522" s="191"/>
      <c r="Y522" s="191"/>
      <c r="Z522" s="192">
        <v>87.130232333502789</v>
      </c>
      <c r="AA522" s="192"/>
    </row>
    <row r="523" spans="2:27" ht="23.25" customHeight="1" x14ac:dyDescent="0.25">
      <c r="B523" s="5"/>
      <c r="C523" s="5"/>
      <c r="D523" s="5"/>
      <c r="E523" s="5"/>
      <c r="F523" s="6"/>
      <c r="G523" s="189" t="s">
        <v>19</v>
      </c>
      <c r="H523" s="189"/>
      <c r="I523" s="189"/>
      <c r="J523" s="189"/>
      <c r="K523" s="189"/>
      <c r="L523" s="189"/>
      <c r="M523" s="189"/>
      <c r="N523" s="189"/>
      <c r="O523" s="189"/>
      <c r="P523" s="190" t="s">
        <v>16</v>
      </c>
      <c r="Q523" s="190"/>
      <c r="R523" s="190"/>
      <c r="S523" s="4" t="s">
        <v>20</v>
      </c>
      <c r="T523" s="191">
        <v>3934000</v>
      </c>
      <c r="U523" s="191"/>
      <c r="V523" s="191"/>
      <c r="W523" s="191">
        <v>3427703.34</v>
      </c>
      <c r="X523" s="191"/>
      <c r="Y523" s="191"/>
      <c r="Z523" s="192">
        <v>87.130232333502789</v>
      </c>
      <c r="AA523" s="192"/>
    </row>
    <row r="524" spans="2:27" ht="15" customHeight="1" x14ac:dyDescent="0.25">
      <c r="B524" s="5"/>
      <c r="C524" s="5"/>
      <c r="D524" s="5"/>
      <c r="E524" s="189" t="s">
        <v>89</v>
      </c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90" t="s">
        <v>90</v>
      </c>
      <c r="Q524" s="190"/>
      <c r="R524" s="190"/>
      <c r="S524" s="4"/>
      <c r="T524" s="191">
        <v>251680491.75</v>
      </c>
      <c r="U524" s="191"/>
      <c r="V524" s="191"/>
      <c r="W524" s="191">
        <v>235665144.47999999</v>
      </c>
      <c r="X524" s="191"/>
      <c r="Y524" s="191"/>
      <c r="Z524" s="192">
        <v>93.636635418724296</v>
      </c>
      <c r="AA524" s="192"/>
    </row>
    <row r="525" spans="2:27" ht="45.75" customHeight="1" x14ac:dyDescent="0.25">
      <c r="B525" s="5"/>
      <c r="C525" s="5"/>
      <c r="D525" s="5"/>
      <c r="E525" s="5"/>
      <c r="F525" s="189" t="s">
        <v>17</v>
      </c>
      <c r="G525" s="189"/>
      <c r="H525" s="189"/>
      <c r="I525" s="189"/>
      <c r="J525" s="189"/>
      <c r="K525" s="189"/>
      <c r="L525" s="189"/>
      <c r="M525" s="189"/>
      <c r="N525" s="189"/>
      <c r="O525" s="189"/>
      <c r="P525" s="190" t="s">
        <v>90</v>
      </c>
      <c r="Q525" s="190"/>
      <c r="R525" s="190"/>
      <c r="S525" s="4" t="s">
        <v>18</v>
      </c>
      <c r="T525" s="191">
        <v>238034216.27000001</v>
      </c>
      <c r="U525" s="191"/>
      <c r="V525" s="191"/>
      <c r="W525" s="191">
        <v>227451952.34999999</v>
      </c>
      <c r="X525" s="191"/>
      <c r="Y525" s="191"/>
      <c r="Z525" s="192">
        <v>95.554309760241935</v>
      </c>
      <c r="AA525" s="192"/>
    </row>
    <row r="526" spans="2:27" ht="23.25" customHeight="1" x14ac:dyDescent="0.25">
      <c r="B526" s="5"/>
      <c r="C526" s="5"/>
      <c r="D526" s="5"/>
      <c r="E526" s="5"/>
      <c r="F526" s="6"/>
      <c r="G526" s="189" t="s">
        <v>19</v>
      </c>
      <c r="H526" s="189"/>
      <c r="I526" s="189"/>
      <c r="J526" s="189"/>
      <c r="K526" s="189"/>
      <c r="L526" s="189"/>
      <c r="M526" s="189"/>
      <c r="N526" s="189"/>
      <c r="O526" s="189"/>
      <c r="P526" s="190" t="s">
        <v>90</v>
      </c>
      <c r="Q526" s="190"/>
      <c r="R526" s="190"/>
      <c r="S526" s="4" t="s">
        <v>20</v>
      </c>
      <c r="T526" s="191">
        <v>238034216.27000001</v>
      </c>
      <c r="U526" s="191"/>
      <c r="V526" s="191"/>
      <c r="W526" s="191">
        <v>227451952.34999999</v>
      </c>
      <c r="X526" s="191"/>
      <c r="Y526" s="191"/>
      <c r="Z526" s="192">
        <v>95.554309760241935</v>
      </c>
      <c r="AA526" s="192"/>
    </row>
    <row r="527" spans="2:27" ht="23.25" customHeight="1" x14ac:dyDescent="0.25">
      <c r="B527" s="5"/>
      <c r="C527" s="5"/>
      <c r="D527" s="5"/>
      <c r="E527" s="5"/>
      <c r="F527" s="189" t="s">
        <v>29</v>
      </c>
      <c r="G527" s="189"/>
      <c r="H527" s="189"/>
      <c r="I527" s="189"/>
      <c r="J527" s="189"/>
      <c r="K527" s="189"/>
      <c r="L527" s="189"/>
      <c r="M527" s="189"/>
      <c r="N527" s="189"/>
      <c r="O527" s="189"/>
      <c r="P527" s="190" t="s">
        <v>90</v>
      </c>
      <c r="Q527" s="190"/>
      <c r="R527" s="190"/>
      <c r="S527" s="4" t="s">
        <v>30</v>
      </c>
      <c r="T527" s="191">
        <v>12059280.57</v>
      </c>
      <c r="U527" s="191"/>
      <c r="V527" s="191"/>
      <c r="W527" s="191">
        <v>6943386.2599999998</v>
      </c>
      <c r="X527" s="191"/>
      <c r="Y527" s="191"/>
      <c r="Z527" s="192">
        <v>57.577118466528887</v>
      </c>
      <c r="AA527" s="192"/>
    </row>
    <row r="528" spans="2:27" ht="23.25" customHeight="1" x14ac:dyDescent="0.25">
      <c r="B528" s="5"/>
      <c r="C528" s="5"/>
      <c r="D528" s="5"/>
      <c r="E528" s="5"/>
      <c r="F528" s="6"/>
      <c r="G528" s="189" t="s">
        <v>31</v>
      </c>
      <c r="H528" s="189"/>
      <c r="I528" s="189"/>
      <c r="J528" s="189"/>
      <c r="K528" s="189"/>
      <c r="L528" s="189"/>
      <c r="M528" s="189"/>
      <c r="N528" s="189"/>
      <c r="O528" s="189"/>
      <c r="P528" s="190" t="s">
        <v>90</v>
      </c>
      <c r="Q528" s="190"/>
      <c r="R528" s="190"/>
      <c r="S528" s="4" t="s">
        <v>32</v>
      </c>
      <c r="T528" s="191">
        <v>12059280.57</v>
      </c>
      <c r="U528" s="191"/>
      <c r="V528" s="191"/>
      <c r="W528" s="191">
        <v>6943386.2599999998</v>
      </c>
      <c r="X528" s="191"/>
      <c r="Y528" s="191"/>
      <c r="Z528" s="192">
        <v>57.577118466528887</v>
      </c>
      <c r="AA528" s="192"/>
    </row>
    <row r="529" spans="2:27" ht="15" customHeight="1" x14ac:dyDescent="0.25">
      <c r="B529" s="5"/>
      <c r="C529" s="5"/>
      <c r="D529" s="5"/>
      <c r="E529" s="5"/>
      <c r="F529" s="189" t="s">
        <v>91</v>
      </c>
      <c r="G529" s="189"/>
      <c r="H529" s="189"/>
      <c r="I529" s="189"/>
      <c r="J529" s="189"/>
      <c r="K529" s="189"/>
      <c r="L529" s="189"/>
      <c r="M529" s="189"/>
      <c r="N529" s="189"/>
      <c r="O529" s="189"/>
      <c r="P529" s="190" t="s">
        <v>90</v>
      </c>
      <c r="Q529" s="190"/>
      <c r="R529" s="190"/>
      <c r="S529" s="4" t="s">
        <v>92</v>
      </c>
      <c r="T529" s="191">
        <v>1301869.9099999999</v>
      </c>
      <c r="U529" s="191"/>
      <c r="V529" s="191"/>
      <c r="W529" s="191">
        <v>1069075.48</v>
      </c>
      <c r="X529" s="191"/>
      <c r="Y529" s="191"/>
      <c r="Z529" s="192">
        <v>82.118456827994436</v>
      </c>
      <c r="AA529" s="192"/>
    </row>
    <row r="530" spans="2:27" ht="23.25" customHeight="1" x14ac:dyDescent="0.25">
      <c r="B530" s="5"/>
      <c r="C530" s="5"/>
      <c r="D530" s="5"/>
      <c r="E530" s="5"/>
      <c r="F530" s="6"/>
      <c r="G530" s="189" t="s">
        <v>93</v>
      </c>
      <c r="H530" s="189"/>
      <c r="I530" s="189"/>
      <c r="J530" s="189"/>
      <c r="K530" s="189"/>
      <c r="L530" s="189"/>
      <c r="M530" s="189"/>
      <c r="N530" s="189"/>
      <c r="O530" s="189"/>
      <c r="P530" s="190" t="s">
        <v>90</v>
      </c>
      <c r="Q530" s="190"/>
      <c r="R530" s="190"/>
      <c r="S530" s="4" t="s">
        <v>94</v>
      </c>
      <c r="T530" s="191">
        <v>1301869.9099999999</v>
      </c>
      <c r="U530" s="191"/>
      <c r="V530" s="191"/>
      <c r="W530" s="191">
        <v>1069075.48</v>
      </c>
      <c r="X530" s="191"/>
      <c r="Y530" s="191"/>
      <c r="Z530" s="192">
        <v>82.118456827994436</v>
      </c>
      <c r="AA530" s="192"/>
    </row>
    <row r="531" spans="2:27" ht="15" customHeight="1" x14ac:dyDescent="0.25">
      <c r="B531" s="5"/>
      <c r="C531" s="5"/>
      <c r="D531" s="5"/>
      <c r="E531" s="5"/>
      <c r="F531" s="189" t="s">
        <v>33</v>
      </c>
      <c r="G531" s="189"/>
      <c r="H531" s="189"/>
      <c r="I531" s="189"/>
      <c r="J531" s="189"/>
      <c r="K531" s="189"/>
      <c r="L531" s="189"/>
      <c r="M531" s="189"/>
      <c r="N531" s="189"/>
      <c r="O531" s="189"/>
      <c r="P531" s="190" t="s">
        <v>90</v>
      </c>
      <c r="Q531" s="190"/>
      <c r="R531" s="190"/>
      <c r="S531" s="4" t="s">
        <v>34</v>
      </c>
      <c r="T531" s="191">
        <v>285125</v>
      </c>
      <c r="U531" s="191"/>
      <c r="V531" s="191"/>
      <c r="W531" s="191">
        <v>200730.39</v>
      </c>
      <c r="X531" s="191"/>
      <c r="Y531" s="191"/>
      <c r="Z531" s="192">
        <v>70.400838228847007</v>
      </c>
      <c r="AA531" s="192"/>
    </row>
    <row r="532" spans="2:27" ht="15" customHeight="1" x14ac:dyDescent="0.25">
      <c r="B532" s="5"/>
      <c r="C532" s="5"/>
      <c r="D532" s="5"/>
      <c r="E532" s="5"/>
      <c r="F532" s="6"/>
      <c r="G532" s="189" t="s">
        <v>35</v>
      </c>
      <c r="H532" s="189"/>
      <c r="I532" s="189"/>
      <c r="J532" s="189"/>
      <c r="K532" s="189"/>
      <c r="L532" s="189"/>
      <c r="M532" s="189"/>
      <c r="N532" s="189"/>
      <c r="O532" s="189"/>
      <c r="P532" s="190" t="s">
        <v>90</v>
      </c>
      <c r="Q532" s="190"/>
      <c r="R532" s="190"/>
      <c r="S532" s="4" t="s">
        <v>36</v>
      </c>
      <c r="T532" s="191">
        <v>285125</v>
      </c>
      <c r="U532" s="191"/>
      <c r="V532" s="191"/>
      <c r="W532" s="191">
        <v>200730.39</v>
      </c>
      <c r="X532" s="191"/>
      <c r="Y532" s="191"/>
      <c r="Z532" s="192">
        <v>70.400838228847007</v>
      </c>
      <c r="AA532" s="192"/>
    </row>
    <row r="533" spans="2:27" ht="23.25" customHeight="1" x14ac:dyDescent="0.25">
      <c r="B533" s="5"/>
      <c r="C533" s="5"/>
      <c r="D533" s="5"/>
      <c r="E533" s="189" t="s">
        <v>223</v>
      </c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90" t="s">
        <v>224</v>
      </c>
      <c r="Q533" s="190"/>
      <c r="R533" s="190"/>
      <c r="S533" s="4"/>
      <c r="T533" s="191">
        <v>660000</v>
      </c>
      <c r="U533" s="191"/>
      <c r="V533" s="191"/>
      <c r="W533" s="191">
        <v>394435</v>
      </c>
      <c r="X533" s="191"/>
      <c r="Y533" s="191"/>
      <c r="Z533" s="192">
        <v>59.76287878787879</v>
      </c>
      <c r="AA533" s="192"/>
    </row>
    <row r="534" spans="2:27" ht="23.25" customHeight="1" x14ac:dyDescent="0.25">
      <c r="B534" s="5"/>
      <c r="C534" s="5"/>
      <c r="D534" s="5"/>
      <c r="E534" s="5"/>
      <c r="F534" s="189" t="s">
        <v>29</v>
      </c>
      <c r="G534" s="189"/>
      <c r="H534" s="189"/>
      <c r="I534" s="189"/>
      <c r="J534" s="189"/>
      <c r="K534" s="189"/>
      <c r="L534" s="189"/>
      <c r="M534" s="189"/>
      <c r="N534" s="189"/>
      <c r="O534" s="189"/>
      <c r="P534" s="190" t="s">
        <v>224</v>
      </c>
      <c r="Q534" s="190"/>
      <c r="R534" s="190"/>
      <c r="S534" s="4" t="s">
        <v>30</v>
      </c>
      <c r="T534" s="191">
        <v>660000</v>
      </c>
      <c r="U534" s="191"/>
      <c r="V534" s="191"/>
      <c r="W534" s="191">
        <v>394435</v>
      </c>
      <c r="X534" s="191"/>
      <c r="Y534" s="191"/>
      <c r="Z534" s="192">
        <v>59.76287878787879</v>
      </c>
      <c r="AA534" s="192"/>
    </row>
    <row r="535" spans="2:27" ht="23.25" customHeight="1" x14ac:dyDescent="0.25">
      <c r="B535" s="5"/>
      <c r="C535" s="5"/>
      <c r="D535" s="5"/>
      <c r="E535" s="5"/>
      <c r="F535" s="6"/>
      <c r="G535" s="189" t="s">
        <v>31</v>
      </c>
      <c r="H535" s="189"/>
      <c r="I535" s="189"/>
      <c r="J535" s="189"/>
      <c r="K535" s="189"/>
      <c r="L535" s="189"/>
      <c r="M535" s="189"/>
      <c r="N535" s="189"/>
      <c r="O535" s="189"/>
      <c r="P535" s="190" t="s">
        <v>224</v>
      </c>
      <c r="Q535" s="190"/>
      <c r="R535" s="190"/>
      <c r="S535" s="4" t="s">
        <v>32</v>
      </c>
      <c r="T535" s="191">
        <v>660000</v>
      </c>
      <c r="U535" s="191"/>
      <c r="V535" s="191"/>
      <c r="W535" s="191">
        <v>394435</v>
      </c>
      <c r="X535" s="191"/>
      <c r="Y535" s="191"/>
      <c r="Z535" s="192">
        <v>59.76287878787879</v>
      </c>
      <c r="AA535" s="192"/>
    </row>
    <row r="536" spans="2:27" ht="15" customHeight="1" x14ac:dyDescent="0.25">
      <c r="B536" s="5"/>
      <c r="C536" s="5"/>
      <c r="D536" s="5"/>
      <c r="E536" s="189" t="s">
        <v>105</v>
      </c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90" t="s">
        <v>106</v>
      </c>
      <c r="Q536" s="190"/>
      <c r="R536" s="190"/>
      <c r="S536" s="4"/>
      <c r="T536" s="191">
        <v>790000</v>
      </c>
      <c r="U536" s="191"/>
      <c r="V536" s="191"/>
      <c r="W536" s="191">
        <v>586399.4</v>
      </c>
      <c r="X536" s="191"/>
      <c r="Y536" s="191"/>
      <c r="Z536" s="192">
        <v>74.227772151898748</v>
      </c>
      <c r="AA536" s="192"/>
    </row>
    <row r="537" spans="2:27" ht="15" customHeight="1" x14ac:dyDescent="0.25">
      <c r="B537" s="5"/>
      <c r="C537" s="5"/>
      <c r="D537" s="5"/>
      <c r="E537" s="5"/>
      <c r="F537" s="189" t="s">
        <v>33</v>
      </c>
      <c r="G537" s="189"/>
      <c r="H537" s="189"/>
      <c r="I537" s="189"/>
      <c r="J537" s="189"/>
      <c r="K537" s="189"/>
      <c r="L537" s="189"/>
      <c r="M537" s="189"/>
      <c r="N537" s="189"/>
      <c r="O537" s="189"/>
      <c r="P537" s="190" t="s">
        <v>106</v>
      </c>
      <c r="Q537" s="190"/>
      <c r="R537" s="190"/>
      <c r="S537" s="4" t="s">
        <v>34</v>
      </c>
      <c r="T537" s="191">
        <v>790000</v>
      </c>
      <c r="U537" s="191"/>
      <c r="V537" s="191"/>
      <c r="W537" s="191">
        <v>586399.4</v>
      </c>
      <c r="X537" s="191"/>
      <c r="Y537" s="191"/>
      <c r="Z537" s="192">
        <v>74.227772151898748</v>
      </c>
      <c r="AA537" s="192"/>
    </row>
    <row r="538" spans="2:27" ht="15" customHeight="1" x14ac:dyDescent="0.25">
      <c r="B538" s="5"/>
      <c r="C538" s="5"/>
      <c r="D538" s="5"/>
      <c r="E538" s="5"/>
      <c r="F538" s="6"/>
      <c r="G538" s="189" t="s">
        <v>35</v>
      </c>
      <c r="H538" s="189"/>
      <c r="I538" s="189"/>
      <c r="J538" s="189"/>
      <c r="K538" s="189"/>
      <c r="L538" s="189"/>
      <c r="M538" s="189"/>
      <c r="N538" s="189"/>
      <c r="O538" s="189"/>
      <c r="P538" s="190" t="s">
        <v>106</v>
      </c>
      <c r="Q538" s="190"/>
      <c r="R538" s="190"/>
      <c r="S538" s="4" t="s">
        <v>36</v>
      </c>
      <c r="T538" s="191">
        <v>545000</v>
      </c>
      <c r="U538" s="191"/>
      <c r="V538" s="191"/>
      <c r="W538" s="191">
        <v>412759.4</v>
      </c>
      <c r="X538" s="191"/>
      <c r="Y538" s="191"/>
      <c r="Z538" s="192">
        <v>75.735669724770645</v>
      </c>
      <c r="AA538" s="192"/>
    </row>
    <row r="539" spans="2:27" ht="23.25" customHeight="1" x14ac:dyDescent="0.25">
      <c r="B539" s="5"/>
      <c r="C539" s="5"/>
      <c r="D539" s="5"/>
      <c r="E539" s="5"/>
      <c r="F539" s="6"/>
      <c r="G539" s="189" t="s">
        <v>160</v>
      </c>
      <c r="H539" s="189"/>
      <c r="I539" s="189"/>
      <c r="J539" s="189"/>
      <c r="K539" s="189"/>
      <c r="L539" s="189"/>
      <c r="M539" s="189"/>
      <c r="N539" s="189"/>
      <c r="O539" s="189"/>
      <c r="P539" s="190" t="s">
        <v>106</v>
      </c>
      <c r="Q539" s="190"/>
      <c r="R539" s="190"/>
      <c r="S539" s="4" t="s">
        <v>161</v>
      </c>
      <c r="T539" s="191">
        <v>245000</v>
      </c>
      <c r="U539" s="191"/>
      <c r="V539" s="191"/>
      <c r="W539" s="191">
        <v>173640</v>
      </c>
      <c r="X539" s="191"/>
      <c r="Y539" s="191"/>
      <c r="Z539" s="192">
        <v>70.873469387755108</v>
      </c>
      <c r="AA539" s="192"/>
    </row>
    <row r="540" spans="2:27" ht="23.25" customHeight="1" x14ac:dyDescent="0.25">
      <c r="B540" s="5"/>
      <c r="C540" s="5"/>
      <c r="D540" s="5"/>
      <c r="E540" s="189" t="s">
        <v>162</v>
      </c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90" t="s">
        <v>163</v>
      </c>
      <c r="Q540" s="190"/>
      <c r="R540" s="190"/>
      <c r="S540" s="4"/>
      <c r="T540" s="191">
        <v>805000</v>
      </c>
      <c r="U540" s="191"/>
      <c r="V540" s="191"/>
      <c r="W540" s="191">
        <v>804209.49</v>
      </c>
      <c r="X540" s="191"/>
      <c r="Y540" s="191"/>
      <c r="Z540" s="192">
        <v>99.901799999999994</v>
      </c>
      <c r="AA540" s="192"/>
    </row>
    <row r="541" spans="2:27" ht="45.75" customHeight="1" x14ac:dyDescent="0.25">
      <c r="B541" s="5"/>
      <c r="C541" s="5"/>
      <c r="D541" s="5"/>
      <c r="E541" s="5"/>
      <c r="F541" s="189" t="s">
        <v>17</v>
      </c>
      <c r="G541" s="189"/>
      <c r="H541" s="189"/>
      <c r="I541" s="189"/>
      <c r="J541" s="189"/>
      <c r="K541" s="189"/>
      <c r="L541" s="189"/>
      <c r="M541" s="189"/>
      <c r="N541" s="189"/>
      <c r="O541" s="189"/>
      <c r="P541" s="190" t="s">
        <v>163</v>
      </c>
      <c r="Q541" s="190"/>
      <c r="R541" s="190"/>
      <c r="S541" s="4" t="s">
        <v>18</v>
      </c>
      <c r="T541" s="191">
        <v>805000</v>
      </c>
      <c r="U541" s="191"/>
      <c r="V541" s="191"/>
      <c r="W541" s="191">
        <v>804209.49</v>
      </c>
      <c r="X541" s="191"/>
      <c r="Y541" s="191"/>
      <c r="Z541" s="192">
        <v>99.901799999999994</v>
      </c>
      <c r="AA541" s="192"/>
    </row>
    <row r="542" spans="2:27" ht="23.25" customHeight="1" x14ac:dyDescent="0.25">
      <c r="B542" s="5"/>
      <c r="C542" s="5"/>
      <c r="D542" s="5"/>
      <c r="E542" s="5"/>
      <c r="F542" s="6"/>
      <c r="G542" s="189" t="s">
        <v>19</v>
      </c>
      <c r="H542" s="189"/>
      <c r="I542" s="189"/>
      <c r="J542" s="189"/>
      <c r="K542" s="189"/>
      <c r="L542" s="189"/>
      <c r="M542" s="189"/>
      <c r="N542" s="189"/>
      <c r="O542" s="189"/>
      <c r="P542" s="190" t="s">
        <v>163</v>
      </c>
      <c r="Q542" s="190"/>
      <c r="R542" s="190"/>
      <c r="S542" s="4" t="s">
        <v>20</v>
      </c>
      <c r="T542" s="191">
        <v>805000</v>
      </c>
      <c r="U542" s="191"/>
      <c r="V542" s="191"/>
      <c r="W542" s="191">
        <v>804209.49</v>
      </c>
      <c r="X542" s="191"/>
      <c r="Y542" s="191"/>
      <c r="Z542" s="192">
        <v>99.901799999999994</v>
      </c>
      <c r="AA542" s="192"/>
    </row>
    <row r="543" spans="2:27" ht="34.5" customHeight="1" x14ac:dyDescent="0.25">
      <c r="B543" s="5"/>
      <c r="C543" s="5"/>
      <c r="D543" s="5"/>
      <c r="E543" s="189" t="s">
        <v>164</v>
      </c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90" t="s">
        <v>165</v>
      </c>
      <c r="Q543" s="190"/>
      <c r="R543" s="190"/>
      <c r="S543" s="4"/>
      <c r="T543" s="191">
        <v>94880401.069999993</v>
      </c>
      <c r="U543" s="191"/>
      <c r="V543" s="191"/>
      <c r="W543" s="191">
        <v>94880397.230000004</v>
      </c>
      <c r="X543" s="191"/>
      <c r="Y543" s="191"/>
      <c r="Z543" s="192">
        <v>99.99999595279958</v>
      </c>
      <c r="AA543" s="192"/>
    </row>
    <row r="544" spans="2:27" ht="45.75" customHeight="1" x14ac:dyDescent="0.25">
      <c r="B544" s="5"/>
      <c r="C544" s="5"/>
      <c r="D544" s="5"/>
      <c r="E544" s="5"/>
      <c r="F544" s="189" t="s">
        <v>17</v>
      </c>
      <c r="G544" s="189"/>
      <c r="H544" s="189"/>
      <c r="I544" s="189"/>
      <c r="J544" s="189"/>
      <c r="K544" s="189"/>
      <c r="L544" s="189"/>
      <c r="M544" s="189"/>
      <c r="N544" s="189"/>
      <c r="O544" s="189"/>
      <c r="P544" s="190" t="s">
        <v>165</v>
      </c>
      <c r="Q544" s="190"/>
      <c r="R544" s="190"/>
      <c r="S544" s="4" t="s">
        <v>18</v>
      </c>
      <c r="T544" s="191">
        <v>90571766.069999993</v>
      </c>
      <c r="U544" s="191"/>
      <c r="V544" s="191"/>
      <c r="W544" s="191">
        <v>90571766.069999993</v>
      </c>
      <c r="X544" s="191"/>
      <c r="Y544" s="191"/>
      <c r="Z544" s="192">
        <v>100</v>
      </c>
      <c r="AA544" s="192"/>
    </row>
    <row r="545" spans="2:27" ht="15" customHeight="1" x14ac:dyDescent="0.25">
      <c r="B545" s="5"/>
      <c r="C545" s="5"/>
      <c r="D545" s="5"/>
      <c r="E545" s="5"/>
      <c r="F545" s="6"/>
      <c r="G545" s="189" t="s">
        <v>129</v>
      </c>
      <c r="H545" s="189"/>
      <c r="I545" s="189"/>
      <c r="J545" s="189"/>
      <c r="K545" s="189"/>
      <c r="L545" s="189"/>
      <c r="M545" s="189"/>
      <c r="N545" s="189"/>
      <c r="O545" s="189"/>
      <c r="P545" s="190" t="s">
        <v>165</v>
      </c>
      <c r="Q545" s="190"/>
      <c r="R545" s="190"/>
      <c r="S545" s="4" t="s">
        <v>130</v>
      </c>
      <c r="T545" s="191">
        <v>90571766.069999993</v>
      </c>
      <c r="U545" s="191"/>
      <c r="V545" s="191"/>
      <c r="W545" s="191">
        <v>90571766.069999993</v>
      </c>
      <c r="X545" s="191"/>
      <c r="Y545" s="191"/>
      <c r="Z545" s="192">
        <v>100</v>
      </c>
      <c r="AA545" s="192"/>
    </row>
    <row r="546" spans="2:27" ht="23.25" customHeight="1" x14ac:dyDescent="0.25">
      <c r="B546" s="5"/>
      <c r="C546" s="5"/>
      <c r="D546" s="5"/>
      <c r="E546" s="5"/>
      <c r="F546" s="189" t="s">
        <v>29</v>
      </c>
      <c r="G546" s="189"/>
      <c r="H546" s="189"/>
      <c r="I546" s="189"/>
      <c r="J546" s="189"/>
      <c r="K546" s="189"/>
      <c r="L546" s="189"/>
      <c r="M546" s="189"/>
      <c r="N546" s="189"/>
      <c r="O546" s="189"/>
      <c r="P546" s="190" t="s">
        <v>165</v>
      </c>
      <c r="Q546" s="190"/>
      <c r="R546" s="190"/>
      <c r="S546" s="4" t="s">
        <v>30</v>
      </c>
      <c r="T546" s="191">
        <v>4272788.83</v>
      </c>
      <c r="U546" s="191"/>
      <c r="V546" s="191"/>
      <c r="W546" s="191">
        <v>4272784.99</v>
      </c>
      <c r="X546" s="191"/>
      <c r="Y546" s="191"/>
      <c r="Z546" s="192">
        <v>99.999910128954355</v>
      </c>
      <c r="AA546" s="192"/>
    </row>
    <row r="547" spans="2:27" ht="23.25" customHeight="1" x14ac:dyDescent="0.25">
      <c r="B547" s="5"/>
      <c r="C547" s="5"/>
      <c r="D547" s="5"/>
      <c r="E547" s="5"/>
      <c r="F547" s="6"/>
      <c r="G547" s="189" t="s">
        <v>31</v>
      </c>
      <c r="H547" s="189"/>
      <c r="I547" s="189"/>
      <c r="J547" s="189"/>
      <c r="K547" s="189"/>
      <c r="L547" s="189"/>
      <c r="M547" s="189"/>
      <c r="N547" s="189"/>
      <c r="O547" s="189"/>
      <c r="P547" s="190" t="s">
        <v>165</v>
      </c>
      <c r="Q547" s="190"/>
      <c r="R547" s="190"/>
      <c r="S547" s="4" t="s">
        <v>32</v>
      </c>
      <c r="T547" s="191">
        <v>4272788.83</v>
      </c>
      <c r="U547" s="191"/>
      <c r="V547" s="191"/>
      <c r="W547" s="191">
        <v>4272784.99</v>
      </c>
      <c r="X547" s="191"/>
      <c r="Y547" s="191"/>
      <c r="Z547" s="192">
        <v>99.999910128954355</v>
      </c>
      <c r="AA547" s="192"/>
    </row>
    <row r="548" spans="2:27" ht="15" customHeight="1" x14ac:dyDescent="0.25">
      <c r="B548" s="5"/>
      <c r="C548" s="5"/>
      <c r="D548" s="5"/>
      <c r="E548" s="5"/>
      <c r="F548" s="189" t="s">
        <v>91</v>
      </c>
      <c r="G548" s="189"/>
      <c r="H548" s="189"/>
      <c r="I548" s="189"/>
      <c r="J548" s="189"/>
      <c r="K548" s="189"/>
      <c r="L548" s="189"/>
      <c r="M548" s="189"/>
      <c r="N548" s="189"/>
      <c r="O548" s="189"/>
      <c r="P548" s="190" t="s">
        <v>165</v>
      </c>
      <c r="Q548" s="190"/>
      <c r="R548" s="190"/>
      <c r="S548" s="4" t="s">
        <v>92</v>
      </c>
      <c r="T548" s="191">
        <v>2741.16</v>
      </c>
      <c r="U548" s="191"/>
      <c r="V548" s="191"/>
      <c r="W548" s="191">
        <v>2741.16</v>
      </c>
      <c r="X548" s="191"/>
      <c r="Y548" s="191"/>
      <c r="Z548" s="192">
        <v>100</v>
      </c>
      <c r="AA548" s="192"/>
    </row>
    <row r="549" spans="2:27" ht="23.25" customHeight="1" x14ac:dyDescent="0.25">
      <c r="B549" s="5"/>
      <c r="C549" s="5"/>
      <c r="D549" s="5"/>
      <c r="E549" s="5"/>
      <c r="F549" s="6"/>
      <c r="G549" s="189" t="s">
        <v>93</v>
      </c>
      <c r="H549" s="189"/>
      <c r="I549" s="189"/>
      <c r="J549" s="189"/>
      <c r="K549" s="189"/>
      <c r="L549" s="189"/>
      <c r="M549" s="189"/>
      <c r="N549" s="189"/>
      <c r="O549" s="189"/>
      <c r="P549" s="190" t="s">
        <v>165</v>
      </c>
      <c r="Q549" s="190"/>
      <c r="R549" s="190"/>
      <c r="S549" s="4" t="s">
        <v>94</v>
      </c>
      <c r="T549" s="191">
        <v>2741.16</v>
      </c>
      <c r="U549" s="191"/>
      <c r="V549" s="191"/>
      <c r="W549" s="191">
        <v>2741.16</v>
      </c>
      <c r="X549" s="191"/>
      <c r="Y549" s="191"/>
      <c r="Z549" s="192">
        <v>100</v>
      </c>
      <c r="AA549" s="192"/>
    </row>
    <row r="550" spans="2:27" ht="15" customHeight="1" x14ac:dyDescent="0.25">
      <c r="B550" s="5"/>
      <c r="C550" s="5"/>
      <c r="D550" s="5"/>
      <c r="E550" s="5"/>
      <c r="F550" s="189" t="s">
        <v>33</v>
      </c>
      <c r="G550" s="189"/>
      <c r="H550" s="189"/>
      <c r="I550" s="189"/>
      <c r="J550" s="189"/>
      <c r="K550" s="189"/>
      <c r="L550" s="189"/>
      <c r="M550" s="189"/>
      <c r="N550" s="189"/>
      <c r="O550" s="189"/>
      <c r="P550" s="190" t="s">
        <v>165</v>
      </c>
      <c r="Q550" s="190"/>
      <c r="R550" s="190"/>
      <c r="S550" s="4" t="s">
        <v>34</v>
      </c>
      <c r="T550" s="191">
        <v>33105.01</v>
      </c>
      <c r="U550" s="191"/>
      <c r="V550" s="191"/>
      <c r="W550" s="191">
        <v>33105.01</v>
      </c>
      <c r="X550" s="191"/>
      <c r="Y550" s="191"/>
      <c r="Z550" s="192">
        <v>100</v>
      </c>
      <c r="AA550" s="192"/>
    </row>
    <row r="551" spans="2:27" ht="15" customHeight="1" x14ac:dyDescent="0.25">
      <c r="B551" s="5"/>
      <c r="C551" s="5"/>
      <c r="D551" s="5"/>
      <c r="E551" s="5"/>
      <c r="F551" s="6"/>
      <c r="G551" s="189" t="s">
        <v>35</v>
      </c>
      <c r="H551" s="189"/>
      <c r="I551" s="189"/>
      <c r="J551" s="189"/>
      <c r="K551" s="189"/>
      <c r="L551" s="189"/>
      <c r="M551" s="189"/>
      <c r="N551" s="189"/>
      <c r="O551" s="189"/>
      <c r="P551" s="190" t="s">
        <v>165</v>
      </c>
      <c r="Q551" s="190"/>
      <c r="R551" s="190"/>
      <c r="S551" s="4" t="s">
        <v>36</v>
      </c>
      <c r="T551" s="191">
        <v>33105.01</v>
      </c>
      <c r="U551" s="191"/>
      <c r="V551" s="191"/>
      <c r="W551" s="191">
        <v>33105.01</v>
      </c>
      <c r="X551" s="191"/>
      <c r="Y551" s="191"/>
      <c r="Z551" s="192">
        <v>100</v>
      </c>
      <c r="AA551" s="192"/>
    </row>
    <row r="552" spans="2:27" ht="34.5" customHeight="1" x14ac:dyDescent="0.25">
      <c r="B552" s="5"/>
      <c r="C552" s="5"/>
      <c r="D552" s="5"/>
      <c r="E552" s="189" t="s">
        <v>166</v>
      </c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90" t="s">
        <v>167</v>
      </c>
      <c r="Q552" s="190"/>
      <c r="R552" s="190"/>
      <c r="S552" s="4"/>
      <c r="T552" s="191">
        <v>171110702.97999999</v>
      </c>
      <c r="U552" s="191"/>
      <c r="V552" s="191"/>
      <c r="W552" s="191">
        <v>163772279.96000001</v>
      </c>
      <c r="X552" s="191"/>
      <c r="Y552" s="191"/>
      <c r="Z552" s="192">
        <v>95.711300992751035</v>
      </c>
      <c r="AA552" s="192"/>
    </row>
    <row r="553" spans="2:27" ht="45.75" customHeight="1" x14ac:dyDescent="0.25">
      <c r="B553" s="5"/>
      <c r="C553" s="5"/>
      <c r="D553" s="5"/>
      <c r="E553" s="5"/>
      <c r="F553" s="189" t="s">
        <v>17</v>
      </c>
      <c r="G553" s="189"/>
      <c r="H553" s="189"/>
      <c r="I553" s="189"/>
      <c r="J553" s="189"/>
      <c r="K553" s="189"/>
      <c r="L553" s="189"/>
      <c r="M553" s="189"/>
      <c r="N553" s="189"/>
      <c r="O553" s="189"/>
      <c r="P553" s="190" t="s">
        <v>167</v>
      </c>
      <c r="Q553" s="190"/>
      <c r="R553" s="190"/>
      <c r="S553" s="4" t="s">
        <v>18</v>
      </c>
      <c r="T553" s="191">
        <v>131261131.70999999</v>
      </c>
      <c r="U553" s="191"/>
      <c r="V553" s="191"/>
      <c r="W553" s="191">
        <v>131248281.73</v>
      </c>
      <c r="X553" s="191"/>
      <c r="Y553" s="191"/>
      <c r="Z553" s="192">
        <v>99.990210369335855</v>
      </c>
      <c r="AA553" s="192"/>
    </row>
    <row r="554" spans="2:27" ht="15" customHeight="1" x14ac:dyDescent="0.25">
      <c r="B554" s="5"/>
      <c r="C554" s="5"/>
      <c r="D554" s="5"/>
      <c r="E554" s="5"/>
      <c r="F554" s="6"/>
      <c r="G554" s="189" t="s">
        <v>129</v>
      </c>
      <c r="H554" s="189"/>
      <c r="I554" s="189"/>
      <c r="J554" s="189"/>
      <c r="K554" s="189"/>
      <c r="L554" s="189"/>
      <c r="M554" s="189"/>
      <c r="N554" s="189"/>
      <c r="O554" s="189"/>
      <c r="P554" s="190" t="s">
        <v>167</v>
      </c>
      <c r="Q554" s="190"/>
      <c r="R554" s="190"/>
      <c r="S554" s="4" t="s">
        <v>130</v>
      </c>
      <c r="T554" s="191">
        <v>131261131.70999999</v>
      </c>
      <c r="U554" s="191"/>
      <c r="V554" s="191"/>
      <c r="W554" s="191">
        <v>131248281.73</v>
      </c>
      <c r="X554" s="191"/>
      <c r="Y554" s="191"/>
      <c r="Z554" s="192">
        <v>99.990210369335855</v>
      </c>
      <c r="AA554" s="192"/>
    </row>
    <row r="555" spans="2:27" ht="23.25" customHeight="1" x14ac:dyDescent="0.25">
      <c r="B555" s="5"/>
      <c r="C555" s="5"/>
      <c r="D555" s="5"/>
      <c r="E555" s="5"/>
      <c r="F555" s="189" t="s">
        <v>29</v>
      </c>
      <c r="G555" s="189"/>
      <c r="H555" s="189"/>
      <c r="I555" s="189"/>
      <c r="J555" s="189"/>
      <c r="K555" s="189"/>
      <c r="L555" s="189"/>
      <c r="M555" s="189"/>
      <c r="N555" s="189"/>
      <c r="O555" s="189"/>
      <c r="P555" s="190" t="s">
        <v>167</v>
      </c>
      <c r="Q555" s="190"/>
      <c r="R555" s="190"/>
      <c r="S555" s="4" t="s">
        <v>30</v>
      </c>
      <c r="T555" s="191">
        <v>38327943.350000001</v>
      </c>
      <c r="U555" s="191"/>
      <c r="V555" s="191"/>
      <c r="W555" s="191">
        <v>31002370.370000001</v>
      </c>
      <c r="X555" s="191"/>
      <c r="Y555" s="191"/>
      <c r="Z555" s="192">
        <v>80.88712218888206</v>
      </c>
      <c r="AA555" s="192"/>
    </row>
    <row r="556" spans="2:27" ht="23.25" customHeight="1" x14ac:dyDescent="0.25">
      <c r="B556" s="5"/>
      <c r="C556" s="5"/>
      <c r="D556" s="5"/>
      <c r="E556" s="5"/>
      <c r="F556" s="6"/>
      <c r="G556" s="189" t="s">
        <v>31</v>
      </c>
      <c r="H556" s="189"/>
      <c r="I556" s="189"/>
      <c r="J556" s="189"/>
      <c r="K556" s="189"/>
      <c r="L556" s="189"/>
      <c r="M556" s="189"/>
      <c r="N556" s="189"/>
      <c r="O556" s="189"/>
      <c r="P556" s="190" t="s">
        <v>167</v>
      </c>
      <c r="Q556" s="190"/>
      <c r="R556" s="190"/>
      <c r="S556" s="4" t="s">
        <v>32</v>
      </c>
      <c r="T556" s="191">
        <v>38327943.350000001</v>
      </c>
      <c r="U556" s="191"/>
      <c r="V556" s="191"/>
      <c r="W556" s="191">
        <v>31002370.370000001</v>
      </c>
      <c r="X556" s="191"/>
      <c r="Y556" s="191"/>
      <c r="Z556" s="192">
        <v>80.88712218888206</v>
      </c>
      <c r="AA556" s="192"/>
    </row>
    <row r="557" spans="2:27" ht="15" customHeight="1" x14ac:dyDescent="0.25">
      <c r="B557" s="5"/>
      <c r="C557" s="5"/>
      <c r="D557" s="5"/>
      <c r="E557" s="5"/>
      <c r="F557" s="189" t="s">
        <v>91</v>
      </c>
      <c r="G557" s="189"/>
      <c r="H557" s="189"/>
      <c r="I557" s="189"/>
      <c r="J557" s="189"/>
      <c r="K557" s="189"/>
      <c r="L557" s="189"/>
      <c r="M557" s="189"/>
      <c r="N557" s="189"/>
      <c r="O557" s="189"/>
      <c r="P557" s="190" t="s">
        <v>167</v>
      </c>
      <c r="Q557" s="190"/>
      <c r="R557" s="190"/>
      <c r="S557" s="4" t="s">
        <v>92</v>
      </c>
      <c r="T557" s="191">
        <v>1370.58</v>
      </c>
      <c r="U557" s="191"/>
      <c r="V557" s="191"/>
      <c r="W557" s="191">
        <v>1370.58</v>
      </c>
      <c r="X557" s="191"/>
      <c r="Y557" s="191"/>
      <c r="Z557" s="192">
        <v>100</v>
      </c>
      <c r="AA557" s="192"/>
    </row>
    <row r="558" spans="2:27" ht="23.25" customHeight="1" x14ac:dyDescent="0.25">
      <c r="B558" s="5"/>
      <c r="C558" s="5"/>
      <c r="D558" s="5"/>
      <c r="E558" s="5"/>
      <c r="F558" s="6"/>
      <c r="G558" s="189" t="s">
        <v>93</v>
      </c>
      <c r="H558" s="189"/>
      <c r="I558" s="189"/>
      <c r="J558" s="189"/>
      <c r="K558" s="189"/>
      <c r="L558" s="189"/>
      <c r="M558" s="189"/>
      <c r="N558" s="189"/>
      <c r="O558" s="189"/>
      <c r="P558" s="190" t="s">
        <v>167</v>
      </c>
      <c r="Q558" s="190"/>
      <c r="R558" s="190"/>
      <c r="S558" s="4" t="s">
        <v>94</v>
      </c>
      <c r="T558" s="191">
        <v>1370.58</v>
      </c>
      <c r="U558" s="191"/>
      <c r="V558" s="191"/>
      <c r="W558" s="191">
        <v>1370.58</v>
      </c>
      <c r="X558" s="191"/>
      <c r="Y558" s="191"/>
      <c r="Z558" s="192">
        <v>100</v>
      </c>
      <c r="AA558" s="192"/>
    </row>
    <row r="559" spans="2:27" ht="15" customHeight="1" x14ac:dyDescent="0.25">
      <c r="B559" s="5"/>
      <c r="C559" s="5"/>
      <c r="D559" s="5"/>
      <c r="E559" s="5"/>
      <c r="F559" s="189" t="s">
        <v>33</v>
      </c>
      <c r="G559" s="189"/>
      <c r="H559" s="189"/>
      <c r="I559" s="189"/>
      <c r="J559" s="189"/>
      <c r="K559" s="189"/>
      <c r="L559" s="189"/>
      <c r="M559" s="189"/>
      <c r="N559" s="189"/>
      <c r="O559" s="189"/>
      <c r="P559" s="190" t="s">
        <v>167</v>
      </c>
      <c r="Q559" s="190"/>
      <c r="R559" s="190"/>
      <c r="S559" s="4" t="s">
        <v>34</v>
      </c>
      <c r="T559" s="191">
        <v>1520257.34</v>
      </c>
      <c r="U559" s="191"/>
      <c r="V559" s="191"/>
      <c r="W559" s="191">
        <v>1520257.28</v>
      </c>
      <c r="X559" s="191"/>
      <c r="Y559" s="191"/>
      <c r="Z559" s="192">
        <v>99.999996053299768</v>
      </c>
      <c r="AA559" s="192"/>
    </row>
    <row r="560" spans="2:27" ht="15" customHeight="1" x14ac:dyDescent="0.25">
      <c r="B560" s="5"/>
      <c r="C560" s="5"/>
      <c r="D560" s="5"/>
      <c r="E560" s="5"/>
      <c r="F560" s="6"/>
      <c r="G560" s="189" t="s">
        <v>168</v>
      </c>
      <c r="H560" s="189"/>
      <c r="I560" s="189"/>
      <c r="J560" s="189"/>
      <c r="K560" s="189"/>
      <c r="L560" s="189"/>
      <c r="M560" s="189"/>
      <c r="N560" s="189"/>
      <c r="O560" s="189"/>
      <c r="P560" s="190" t="s">
        <v>167</v>
      </c>
      <c r="Q560" s="190"/>
      <c r="R560" s="190"/>
      <c r="S560" s="4" t="s">
        <v>169</v>
      </c>
      <c r="T560" s="191">
        <v>294083.34999999998</v>
      </c>
      <c r="U560" s="191"/>
      <c r="V560" s="191"/>
      <c r="W560" s="191">
        <v>294083.34999999998</v>
      </c>
      <c r="X560" s="191"/>
      <c r="Y560" s="191"/>
      <c r="Z560" s="192">
        <v>100</v>
      </c>
      <c r="AA560" s="192"/>
    </row>
    <row r="561" spans="2:27" ht="15" customHeight="1" x14ac:dyDescent="0.25">
      <c r="B561" s="5"/>
      <c r="C561" s="5"/>
      <c r="D561" s="5"/>
      <c r="E561" s="5"/>
      <c r="F561" s="6"/>
      <c r="G561" s="189" t="s">
        <v>35</v>
      </c>
      <c r="H561" s="189"/>
      <c r="I561" s="189"/>
      <c r="J561" s="189"/>
      <c r="K561" s="189"/>
      <c r="L561" s="189"/>
      <c r="M561" s="189"/>
      <c r="N561" s="189"/>
      <c r="O561" s="189"/>
      <c r="P561" s="190" t="s">
        <v>167</v>
      </c>
      <c r="Q561" s="190"/>
      <c r="R561" s="190"/>
      <c r="S561" s="4" t="s">
        <v>36</v>
      </c>
      <c r="T561" s="191">
        <v>1226173.99</v>
      </c>
      <c r="U561" s="191"/>
      <c r="V561" s="191"/>
      <c r="W561" s="191">
        <v>1226173.93</v>
      </c>
      <c r="X561" s="191"/>
      <c r="Y561" s="191"/>
      <c r="Z561" s="192">
        <v>99.999995106730324</v>
      </c>
      <c r="AA561" s="192"/>
    </row>
    <row r="562" spans="2:27" ht="34.5" customHeight="1" x14ac:dyDescent="0.25">
      <c r="B562" s="6"/>
      <c r="C562" s="189" t="s">
        <v>170</v>
      </c>
      <c r="D562" s="189"/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90" t="s">
        <v>171</v>
      </c>
      <c r="Q562" s="190"/>
      <c r="R562" s="190"/>
      <c r="S562" s="4"/>
      <c r="T562" s="191">
        <v>96920699.019999996</v>
      </c>
      <c r="U562" s="191"/>
      <c r="V562" s="191"/>
      <c r="W562" s="191">
        <v>93449076.280000001</v>
      </c>
      <c r="X562" s="191"/>
      <c r="Y562" s="191"/>
      <c r="Z562" s="192">
        <v>96.418079135723517</v>
      </c>
      <c r="AA562" s="192"/>
    </row>
    <row r="563" spans="2:27" ht="34.5" customHeight="1" x14ac:dyDescent="0.25">
      <c r="B563" s="6"/>
      <c r="C563" s="189" t="s">
        <v>172</v>
      </c>
      <c r="D563" s="189"/>
      <c r="E563" s="189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90" t="s">
        <v>173</v>
      </c>
      <c r="Q563" s="190"/>
      <c r="R563" s="190"/>
      <c r="S563" s="4"/>
      <c r="T563" s="191">
        <v>16915000</v>
      </c>
      <c r="U563" s="191"/>
      <c r="V563" s="191"/>
      <c r="W563" s="191">
        <v>16606268.07</v>
      </c>
      <c r="X563" s="191"/>
      <c r="Y563" s="191"/>
      <c r="Z563" s="192">
        <v>98.174803842743131</v>
      </c>
      <c r="AA563" s="192"/>
    </row>
    <row r="564" spans="2:27" ht="34.5" customHeight="1" x14ac:dyDescent="0.25">
      <c r="B564" s="6"/>
      <c r="C564" s="6"/>
      <c r="D564" s="6"/>
      <c r="E564" s="189" t="s">
        <v>174</v>
      </c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90" t="s">
        <v>175</v>
      </c>
      <c r="Q564" s="190"/>
      <c r="R564" s="190"/>
      <c r="S564" s="4"/>
      <c r="T564" s="191">
        <v>16000000</v>
      </c>
      <c r="U564" s="191"/>
      <c r="V564" s="191"/>
      <c r="W564" s="191">
        <v>15982420.33</v>
      </c>
      <c r="X564" s="191"/>
      <c r="Y564" s="191"/>
      <c r="Z564" s="192">
        <v>99.8901270625</v>
      </c>
      <c r="AA564" s="192"/>
    </row>
    <row r="565" spans="2:27" ht="90.75" customHeight="1" x14ac:dyDescent="0.25">
      <c r="B565" s="5"/>
      <c r="C565" s="5"/>
      <c r="D565" s="5"/>
      <c r="E565" s="189" t="s">
        <v>176</v>
      </c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90" t="s">
        <v>177</v>
      </c>
      <c r="Q565" s="190"/>
      <c r="R565" s="190"/>
      <c r="S565" s="4"/>
      <c r="T565" s="191">
        <v>16000000</v>
      </c>
      <c r="U565" s="191"/>
      <c r="V565" s="191"/>
      <c r="W565" s="191">
        <v>15982420.33</v>
      </c>
      <c r="X565" s="191"/>
      <c r="Y565" s="191"/>
      <c r="Z565" s="192">
        <v>99.8901270625</v>
      </c>
      <c r="AA565" s="192"/>
    </row>
    <row r="566" spans="2:27" ht="15" customHeight="1" x14ac:dyDescent="0.25">
      <c r="B566" s="5"/>
      <c r="C566" s="5"/>
      <c r="D566" s="5"/>
      <c r="E566" s="5"/>
      <c r="F566" s="189" t="s">
        <v>33</v>
      </c>
      <c r="G566" s="189"/>
      <c r="H566" s="189"/>
      <c r="I566" s="189"/>
      <c r="J566" s="189"/>
      <c r="K566" s="189"/>
      <c r="L566" s="189"/>
      <c r="M566" s="189"/>
      <c r="N566" s="189"/>
      <c r="O566" s="189"/>
      <c r="P566" s="190" t="s">
        <v>177</v>
      </c>
      <c r="Q566" s="190"/>
      <c r="R566" s="190"/>
      <c r="S566" s="4" t="s">
        <v>34</v>
      </c>
      <c r="T566" s="191">
        <v>16000000</v>
      </c>
      <c r="U566" s="191"/>
      <c r="V566" s="191"/>
      <c r="W566" s="191">
        <v>15982420.33</v>
      </c>
      <c r="X566" s="191"/>
      <c r="Y566" s="191"/>
      <c r="Z566" s="192">
        <v>99.8901270625</v>
      </c>
      <c r="AA566" s="192"/>
    </row>
    <row r="567" spans="2:27" ht="34.5" customHeight="1" x14ac:dyDescent="0.25">
      <c r="B567" s="5"/>
      <c r="C567" s="5"/>
      <c r="D567" s="5"/>
      <c r="E567" s="5"/>
      <c r="F567" s="6"/>
      <c r="G567" s="189" t="s">
        <v>153</v>
      </c>
      <c r="H567" s="189"/>
      <c r="I567" s="189"/>
      <c r="J567" s="189"/>
      <c r="K567" s="189"/>
      <c r="L567" s="189"/>
      <c r="M567" s="189"/>
      <c r="N567" s="189"/>
      <c r="O567" s="189"/>
      <c r="P567" s="190" t="s">
        <v>177</v>
      </c>
      <c r="Q567" s="190"/>
      <c r="R567" s="190"/>
      <c r="S567" s="4" t="s">
        <v>154</v>
      </c>
      <c r="T567" s="191">
        <v>16000000</v>
      </c>
      <c r="U567" s="191"/>
      <c r="V567" s="191"/>
      <c r="W567" s="191">
        <v>15982420.33</v>
      </c>
      <c r="X567" s="191"/>
      <c r="Y567" s="191"/>
      <c r="Z567" s="192">
        <v>99.8901270625</v>
      </c>
      <c r="AA567" s="192"/>
    </row>
    <row r="568" spans="2:27" ht="23.25" customHeight="1" x14ac:dyDescent="0.25">
      <c r="B568" s="6"/>
      <c r="C568" s="6"/>
      <c r="D568" s="6"/>
      <c r="E568" s="189" t="s">
        <v>178</v>
      </c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90" t="s">
        <v>179</v>
      </c>
      <c r="Q568" s="190"/>
      <c r="R568" s="190"/>
      <c r="S568" s="4"/>
      <c r="T568" s="191">
        <v>915000</v>
      </c>
      <c r="U568" s="191"/>
      <c r="V568" s="191"/>
      <c r="W568" s="191">
        <v>623847.74</v>
      </c>
      <c r="X568" s="191"/>
      <c r="Y568" s="191"/>
      <c r="Z568" s="192">
        <v>68.180080874316943</v>
      </c>
      <c r="AA568" s="192"/>
    </row>
    <row r="569" spans="2:27" ht="45.75" customHeight="1" x14ac:dyDescent="0.25">
      <c r="B569" s="5"/>
      <c r="C569" s="5"/>
      <c r="D569" s="5"/>
      <c r="E569" s="189" t="s">
        <v>180</v>
      </c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90" t="s">
        <v>181</v>
      </c>
      <c r="Q569" s="190"/>
      <c r="R569" s="190"/>
      <c r="S569" s="4"/>
      <c r="T569" s="191">
        <v>915000</v>
      </c>
      <c r="U569" s="191"/>
      <c r="V569" s="191"/>
      <c r="W569" s="191">
        <v>623847.74</v>
      </c>
      <c r="X569" s="191"/>
      <c r="Y569" s="191"/>
      <c r="Z569" s="192">
        <v>68.180080874316943</v>
      </c>
      <c r="AA569" s="192"/>
    </row>
    <row r="570" spans="2:27" ht="23.25" customHeight="1" x14ac:dyDescent="0.25">
      <c r="B570" s="5"/>
      <c r="C570" s="5"/>
      <c r="D570" s="5"/>
      <c r="E570" s="5"/>
      <c r="F570" s="189" t="s">
        <v>29</v>
      </c>
      <c r="G570" s="189"/>
      <c r="H570" s="189"/>
      <c r="I570" s="189"/>
      <c r="J570" s="189"/>
      <c r="K570" s="189"/>
      <c r="L570" s="189"/>
      <c r="M570" s="189"/>
      <c r="N570" s="189"/>
      <c r="O570" s="189"/>
      <c r="P570" s="190" t="s">
        <v>181</v>
      </c>
      <c r="Q570" s="190"/>
      <c r="R570" s="190"/>
      <c r="S570" s="4" t="s">
        <v>30</v>
      </c>
      <c r="T570" s="191">
        <v>915000</v>
      </c>
      <c r="U570" s="191"/>
      <c r="V570" s="191"/>
      <c r="W570" s="191">
        <v>623847.74</v>
      </c>
      <c r="X570" s="191"/>
      <c r="Y570" s="191"/>
      <c r="Z570" s="192">
        <v>68.180080874316943</v>
      </c>
      <c r="AA570" s="192"/>
    </row>
    <row r="571" spans="2:27" ht="23.25" customHeight="1" x14ac:dyDescent="0.25">
      <c r="B571" s="5"/>
      <c r="C571" s="5"/>
      <c r="D571" s="5"/>
      <c r="E571" s="5"/>
      <c r="F571" s="6"/>
      <c r="G571" s="189" t="s">
        <v>31</v>
      </c>
      <c r="H571" s="189"/>
      <c r="I571" s="189"/>
      <c r="J571" s="189"/>
      <c r="K571" s="189"/>
      <c r="L571" s="189"/>
      <c r="M571" s="189"/>
      <c r="N571" s="189"/>
      <c r="O571" s="189"/>
      <c r="P571" s="190" t="s">
        <v>181</v>
      </c>
      <c r="Q571" s="190"/>
      <c r="R571" s="190"/>
      <c r="S571" s="4" t="s">
        <v>32</v>
      </c>
      <c r="T571" s="191">
        <v>915000</v>
      </c>
      <c r="U571" s="191"/>
      <c r="V571" s="191"/>
      <c r="W571" s="191">
        <v>623847.74</v>
      </c>
      <c r="X571" s="191"/>
      <c r="Y571" s="191"/>
      <c r="Z571" s="192">
        <v>68.180080874316943</v>
      </c>
      <c r="AA571" s="192"/>
    </row>
    <row r="572" spans="2:27" ht="23.25" customHeight="1" x14ac:dyDescent="0.25">
      <c r="B572" s="6"/>
      <c r="C572" s="189" t="s">
        <v>498</v>
      </c>
      <c r="D572" s="189"/>
      <c r="E572" s="189"/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90" t="s">
        <v>499</v>
      </c>
      <c r="Q572" s="190"/>
      <c r="R572" s="190"/>
      <c r="S572" s="4"/>
      <c r="T572" s="191">
        <v>19888199.02</v>
      </c>
      <c r="U572" s="191"/>
      <c r="V572" s="191"/>
      <c r="W572" s="191">
        <v>18203543.940000001</v>
      </c>
      <c r="X572" s="191"/>
      <c r="Y572" s="191"/>
      <c r="Z572" s="192">
        <v>91.529373382145494</v>
      </c>
      <c r="AA572" s="192"/>
    </row>
    <row r="573" spans="2:27" ht="34.5" customHeight="1" x14ac:dyDescent="0.25">
      <c r="B573" s="6"/>
      <c r="C573" s="6"/>
      <c r="D573" s="6"/>
      <c r="E573" s="189" t="s">
        <v>500</v>
      </c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90" t="s">
        <v>501</v>
      </c>
      <c r="Q573" s="190"/>
      <c r="R573" s="190"/>
      <c r="S573" s="4"/>
      <c r="T573" s="191">
        <v>19888199.02</v>
      </c>
      <c r="U573" s="191"/>
      <c r="V573" s="191"/>
      <c r="W573" s="191">
        <v>18203543.940000001</v>
      </c>
      <c r="X573" s="191"/>
      <c r="Y573" s="191"/>
      <c r="Z573" s="192">
        <v>91.529373382145494</v>
      </c>
      <c r="AA573" s="192"/>
    </row>
    <row r="574" spans="2:27" ht="23.25" customHeight="1" x14ac:dyDescent="0.25">
      <c r="B574" s="5"/>
      <c r="C574" s="5"/>
      <c r="D574" s="5"/>
      <c r="E574" s="189" t="s">
        <v>829</v>
      </c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90" t="s">
        <v>830</v>
      </c>
      <c r="Q574" s="190"/>
      <c r="R574" s="190"/>
      <c r="S574" s="4"/>
      <c r="T574" s="191">
        <v>700000</v>
      </c>
      <c r="U574" s="191"/>
      <c r="V574" s="191"/>
      <c r="W574" s="191">
        <v>674774.21</v>
      </c>
      <c r="X574" s="191"/>
      <c r="Y574" s="191"/>
      <c r="Z574" s="192">
        <v>96.396315714285706</v>
      </c>
      <c r="AA574" s="192"/>
    </row>
    <row r="575" spans="2:27" ht="23.25" customHeight="1" x14ac:dyDescent="0.25">
      <c r="B575" s="5"/>
      <c r="C575" s="5"/>
      <c r="D575" s="5"/>
      <c r="E575" s="5"/>
      <c r="F575" s="189" t="s">
        <v>29</v>
      </c>
      <c r="G575" s="189"/>
      <c r="H575" s="189"/>
      <c r="I575" s="189"/>
      <c r="J575" s="189"/>
      <c r="K575" s="189"/>
      <c r="L575" s="189"/>
      <c r="M575" s="189"/>
      <c r="N575" s="189"/>
      <c r="O575" s="189"/>
      <c r="P575" s="190" t="s">
        <v>830</v>
      </c>
      <c r="Q575" s="190"/>
      <c r="R575" s="190"/>
      <c r="S575" s="4" t="s">
        <v>30</v>
      </c>
      <c r="T575" s="191">
        <v>200000</v>
      </c>
      <c r="U575" s="191"/>
      <c r="V575" s="191"/>
      <c r="W575" s="191">
        <v>199994.21</v>
      </c>
      <c r="X575" s="191"/>
      <c r="Y575" s="191"/>
      <c r="Z575" s="192">
        <v>99.997104999999991</v>
      </c>
      <c r="AA575" s="192"/>
    </row>
    <row r="576" spans="2:27" ht="23.25" customHeight="1" x14ac:dyDescent="0.25">
      <c r="B576" s="5"/>
      <c r="C576" s="5"/>
      <c r="D576" s="5"/>
      <c r="E576" s="5"/>
      <c r="F576" s="6"/>
      <c r="G576" s="189" t="s">
        <v>31</v>
      </c>
      <c r="H576" s="189"/>
      <c r="I576" s="189"/>
      <c r="J576" s="189"/>
      <c r="K576" s="189"/>
      <c r="L576" s="189"/>
      <c r="M576" s="189"/>
      <c r="N576" s="189"/>
      <c r="O576" s="189"/>
      <c r="P576" s="190" t="s">
        <v>830</v>
      </c>
      <c r="Q576" s="190"/>
      <c r="R576" s="190"/>
      <c r="S576" s="4" t="s">
        <v>32</v>
      </c>
      <c r="T576" s="191">
        <v>200000</v>
      </c>
      <c r="U576" s="191"/>
      <c r="V576" s="191"/>
      <c r="W576" s="191">
        <v>199994.21</v>
      </c>
      <c r="X576" s="191"/>
      <c r="Y576" s="191"/>
      <c r="Z576" s="192">
        <v>99.997104999999991</v>
      </c>
      <c r="AA576" s="192"/>
    </row>
    <row r="577" spans="2:27" ht="23.25" customHeight="1" x14ac:dyDescent="0.25">
      <c r="B577" s="5"/>
      <c r="C577" s="5"/>
      <c r="D577" s="5"/>
      <c r="E577" s="5"/>
      <c r="F577" s="189" t="s">
        <v>149</v>
      </c>
      <c r="G577" s="189"/>
      <c r="H577" s="189"/>
      <c r="I577" s="189"/>
      <c r="J577" s="189"/>
      <c r="K577" s="189"/>
      <c r="L577" s="189"/>
      <c r="M577" s="189"/>
      <c r="N577" s="189"/>
      <c r="O577" s="189"/>
      <c r="P577" s="190" t="s">
        <v>830</v>
      </c>
      <c r="Q577" s="190"/>
      <c r="R577" s="190"/>
      <c r="S577" s="4" t="s">
        <v>150</v>
      </c>
      <c r="T577" s="191">
        <v>500000</v>
      </c>
      <c r="U577" s="191"/>
      <c r="V577" s="191"/>
      <c r="W577" s="191">
        <v>474780</v>
      </c>
      <c r="X577" s="191"/>
      <c r="Y577" s="191"/>
      <c r="Z577" s="192">
        <v>94.955999999999989</v>
      </c>
      <c r="AA577" s="192"/>
    </row>
    <row r="578" spans="2:27" ht="15" customHeight="1" x14ac:dyDescent="0.25">
      <c r="B578" s="5"/>
      <c r="C578" s="5"/>
      <c r="D578" s="5"/>
      <c r="E578" s="5"/>
      <c r="F578" s="6"/>
      <c r="G578" s="189" t="s">
        <v>151</v>
      </c>
      <c r="H578" s="189"/>
      <c r="I578" s="189"/>
      <c r="J578" s="189"/>
      <c r="K578" s="189"/>
      <c r="L578" s="189"/>
      <c r="M578" s="189"/>
      <c r="N578" s="189"/>
      <c r="O578" s="189"/>
      <c r="P578" s="190" t="s">
        <v>830</v>
      </c>
      <c r="Q578" s="190"/>
      <c r="R578" s="190"/>
      <c r="S578" s="4" t="s">
        <v>152</v>
      </c>
      <c r="T578" s="191">
        <v>500000</v>
      </c>
      <c r="U578" s="191"/>
      <c r="V578" s="191"/>
      <c r="W578" s="191">
        <v>474780</v>
      </c>
      <c r="X578" s="191"/>
      <c r="Y578" s="191"/>
      <c r="Z578" s="192">
        <v>94.955999999999989</v>
      </c>
      <c r="AA578" s="192"/>
    </row>
    <row r="579" spans="2:27" ht="34.5" customHeight="1" x14ac:dyDescent="0.25">
      <c r="B579" s="5"/>
      <c r="C579" s="5"/>
      <c r="D579" s="5"/>
      <c r="E579" s="189" t="s">
        <v>502</v>
      </c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90" t="s">
        <v>503</v>
      </c>
      <c r="Q579" s="190"/>
      <c r="R579" s="190"/>
      <c r="S579" s="4"/>
      <c r="T579" s="191">
        <v>25889.02</v>
      </c>
      <c r="U579" s="191"/>
      <c r="V579" s="191"/>
      <c r="W579" s="191">
        <v>25889.02</v>
      </c>
      <c r="X579" s="191"/>
      <c r="Y579" s="191"/>
      <c r="Z579" s="192">
        <v>100</v>
      </c>
      <c r="AA579" s="192"/>
    </row>
    <row r="580" spans="2:27" ht="23.25" customHeight="1" x14ac:dyDescent="0.25">
      <c r="B580" s="5"/>
      <c r="C580" s="5"/>
      <c r="D580" s="5"/>
      <c r="E580" s="5"/>
      <c r="F580" s="189" t="s">
        <v>29</v>
      </c>
      <c r="G580" s="189"/>
      <c r="H580" s="189"/>
      <c r="I580" s="189"/>
      <c r="J580" s="189"/>
      <c r="K580" s="189"/>
      <c r="L580" s="189"/>
      <c r="M580" s="189"/>
      <c r="N580" s="189"/>
      <c r="O580" s="189"/>
      <c r="P580" s="190" t="s">
        <v>503</v>
      </c>
      <c r="Q580" s="190"/>
      <c r="R580" s="190"/>
      <c r="S580" s="4" t="s">
        <v>30</v>
      </c>
      <c r="T580" s="191">
        <v>25889.02</v>
      </c>
      <c r="U580" s="191"/>
      <c r="V580" s="191"/>
      <c r="W580" s="191">
        <v>25889.02</v>
      </c>
      <c r="X580" s="191"/>
      <c r="Y580" s="191"/>
      <c r="Z580" s="192">
        <v>100</v>
      </c>
      <c r="AA580" s="192"/>
    </row>
    <row r="581" spans="2:27" ht="23.25" customHeight="1" x14ac:dyDescent="0.25">
      <c r="B581" s="5"/>
      <c r="C581" s="5"/>
      <c r="D581" s="5"/>
      <c r="E581" s="5"/>
      <c r="F581" s="6"/>
      <c r="G581" s="189" t="s">
        <v>31</v>
      </c>
      <c r="H581" s="189"/>
      <c r="I581" s="189"/>
      <c r="J581" s="189"/>
      <c r="K581" s="189"/>
      <c r="L581" s="189"/>
      <c r="M581" s="189"/>
      <c r="N581" s="189"/>
      <c r="O581" s="189"/>
      <c r="P581" s="190" t="s">
        <v>503</v>
      </c>
      <c r="Q581" s="190"/>
      <c r="R581" s="190"/>
      <c r="S581" s="4" t="s">
        <v>32</v>
      </c>
      <c r="T581" s="191">
        <v>25889.02</v>
      </c>
      <c r="U581" s="191"/>
      <c r="V581" s="191"/>
      <c r="W581" s="191">
        <v>25889.02</v>
      </c>
      <c r="X581" s="191"/>
      <c r="Y581" s="191"/>
      <c r="Z581" s="192">
        <v>100</v>
      </c>
      <c r="AA581" s="192"/>
    </row>
    <row r="582" spans="2:27" ht="57" customHeight="1" x14ac:dyDescent="0.25">
      <c r="B582" s="5"/>
      <c r="C582" s="5"/>
      <c r="D582" s="5"/>
      <c r="E582" s="189" t="s">
        <v>831</v>
      </c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90" t="s">
        <v>832</v>
      </c>
      <c r="Q582" s="190"/>
      <c r="R582" s="190"/>
      <c r="S582" s="4"/>
      <c r="T582" s="191">
        <v>1933490</v>
      </c>
      <c r="U582" s="191"/>
      <c r="V582" s="191"/>
      <c r="W582" s="191">
        <v>1933490</v>
      </c>
      <c r="X582" s="191"/>
      <c r="Y582" s="191"/>
      <c r="Z582" s="192">
        <v>100</v>
      </c>
      <c r="AA582" s="192"/>
    </row>
    <row r="583" spans="2:27" ht="23.25" customHeight="1" x14ac:dyDescent="0.25">
      <c r="B583" s="5"/>
      <c r="C583" s="5"/>
      <c r="D583" s="5"/>
      <c r="E583" s="5"/>
      <c r="F583" s="189" t="s">
        <v>149</v>
      </c>
      <c r="G583" s="189"/>
      <c r="H583" s="189"/>
      <c r="I583" s="189"/>
      <c r="J583" s="189"/>
      <c r="K583" s="189"/>
      <c r="L583" s="189"/>
      <c r="M583" s="189"/>
      <c r="N583" s="189"/>
      <c r="O583" s="189"/>
      <c r="P583" s="190" t="s">
        <v>832</v>
      </c>
      <c r="Q583" s="190"/>
      <c r="R583" s="190"/>
      <c r="S583" s="4" t="s">
        <v>150</v>
      </c>
      <c r="T583" s="191">
        <v>1933490</v>
      </c>
      <c r="U583" s="191"/>
      <c r="V583" s="191"/>
      <c r="W583" s="191">
        <v>1933490</v>
      </c>
      <c r="X583" s="191"/>
      <c r="Y583" s="191"/>
      <c r="Z583" s="192">
        <v>100</v>
      </c>
      <c r="AA583" s="192"/>
    </row>
    <row r="584" spans="2:27" ht="15" customHeight="1" x14ac:dyDescent="0.25">
      <c r="B584" s="5"/>
      <c r="C584" s="5"/>
      <c r="D584" s="5"/>
      <c r="E584" s="5"/>
      <c r="F584" s="6"/>
      <c r="G584" s="189" t="s">
        <v>151</v>
      </c>
      <c r="H584" s="189"/>
      <c r="I584" s="189"/>
      <c r="J584" s="189"/>
      <c r="K584" s="189"/>
      <c r="L584" s="189"/>
      <c r="M584" s="189"/>
      <c r="N584" s="189"/>
      <c r="O584" s="189"/>
      <c r="P584" s="190" t="s">
        <v>832</v>
      </c>
      <c r="Q584" s="190"/>
      <c r="R584" s="190"/>
      <c r="S584" s="4" t="s">
        <v>152</v>
      </c>
      <c r="T584" s="191">
        <v>1933490</v>
      </c>
      <c r="U584" s="191"/>
      <c r="V584" s="191"/>
      <c r="W584" s="191">
        <v>1933490</v>
      </c>
      <c r="X584" s="191"/>
      <c r="Y584" s="191"/>
      <c r="Z584" s="192">
        <v>100</v>
      </c>
      <c r="AA584" s="192"/>
    </row>
    <row r="585" spans="2:27" ht="68.25" customHeight="1" x14ac:dyDescent="0.25">
      <c r="B585" s="5"/>
      <c r="C585" s="5"/>
      <c r="D585" s="5"/>
      <c r="E585" s="189" t="s">
        <v>648</v>
      </c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90" t="s">
        <v>649</v>
      </c>
      <c r="Q585" s="190"/>
      <c r="R585" s="190"/>
      <c r="S585" s="4"/>
      <c r="T585" s="191">
        <v>100000</v>
      </c>
      <c r="U585" s="191"/>
      <c r="V585" s="191"/>
      <c r="W585" s="191">
        <v>95328</v>
      </c>
      <c r="X585" s="191"/>
      <c r="Y585" s="191"/>
      <c r="Z585" s="192">
        <v>95.328000000000003</v>
      </c>
      <c r="AA585" s="192"/>
    </row>
    <row r="586" spans="2:27" ht="23.25" customHeight="1" x14ac:dyDescent="0.25">
      <c r="B586" s="5"/>
      <c r="C586" s="5"/>
      <c r="D586" s="5"/>
      <c r="E586" s="5"/>
      <c r="F586" s="189" t="s">
        <v>149</v>
      </c>
      <c r="G586" s="189"/>
      <c r="H586" s="189"/>
      <c r="I586" s="189"/>
      <c r="J586" s="189"/>
      <c r="K586" s="189"/>
      <c r="L586" s="189"/>
      <c r="M586" s="189"/>
      <c r="N586" s="189"/>
      <c r="O586" s="189"/>
      <c r="P586" s="190" t="s">
        <v>649</v>
      </c>
      <c r="Q586" s="190"/>
      <c r="R586" s="190"/>
      <c r="S586" s="4" t="s">
        <v>150</v>
      </c>
      <c r="T586" s="191">
        <v>100000</v>
      </c>
      <c r="U586" s="191"/>
      <c r="V586" s="191"/>
      <c r="W586" s="191">
        <v>95328</v>
      </c>
      <c r="X586" s="191"/>
      <c r="Y586" s="191"/>
      <c r="Z586" s="192">
        <v>95.328000000000003</v>
      </c>
      <c r="AA586" s="192"/>
    </row>
    <row r="587" spans="2:27" ht="15" customHeight="1" x14ac:dyDescent="0.25">
      <c r="B587" s="5"/>
      <c r="C587" s="5"/>
      <c r="D587" s="5"/>
      <c r="E587" s="5"/>
      <c r="F587" s="6"/>
      <c r="G587" s="189" t="s">
        <v>151</v>
      </c>
      <c r="H587" s="189"/>
      <c r="I587" s="189"/>
      <c r="J587" s="189"/>
      <c r="K587" s="189"/>
      <c r="L587" s="189"/>
      <c r="M587" s="189"/>
      <c r="N587" s="189"/>
      <c r="O587" s="189"/>
      <c r="P587" s="190" t="s">
        <v>649</v>
      </c>
      <c r="Q587" s="190"/>
      <c r="R587" s="190"/>
      <c r="S587" s="4" t="s">
        <v>152</v>
      </c>
      <c r="T587" s="191">
        <v>100000</v>
      </c>
      <c r="U587" s="191"/>
      <c r="V587" s="191"/>
      <c r="W587" s="191">
        <v>95328</v>
      </c>
      <c r="X587" s="191"/>
      <c r="Y587" s="191"/>
      <c r="Z587" s="192">
        <v>95.328000000000003</v>
      </c>
      <c r="AA587" s="192"/>
    </row>
    <row r="588" spans="2:27" ht="90.75" customHeight="1" x14ac:dyDescent="0.25">
      <c r="B588" s="5"/>
      <c r="C588" s="5"/>
      <c r="D588" s="5"/>
      <c r="E588" s="189" t="s">
        <v>650</v>
      </c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90" t="s">
        <v>651</v>
      </c>
      <c r="Q588" s="190"/>
      <c r="R588" s="190"/>
      <c r="S588" s="4"/>
      <c r="T588" s="191">
        <v>500000</v>
      </c>
      <c r="U588" s="191"/>
      <c r="V588" s="191"/>
      <c r="W588" s="191">
        <v>437774.66</v>
      </c>
      <c r="X588" s="191"/>
      <c r="Y588" s="191"/>
      <c r="Z588" s="192">
        <v>87.554931999999994</v>
      </c>
      <c r="AA588" s="192"/>
    </row>
    <row r="589" spans="2:27" ht="23.25" customHeight="1" x14ac:dyDescent="0.25">
      <c r="B589" s="5"/>
      <c r="C589" s="5"/>
      <c r="D589" s="5"/>
      <c r="E589" s="5"/>
      <c r="F589" s="189" t="s">
        <v>149</v>
      </c>
      <c r="G589" s="189"/>
      <c r="H589" s="189"/>
      <c r="I589" s="189"/>
      <c r="J589" s="189"/>
      <c r="K589" s="189"/>
      <c r="L589" s="189"/>
      <c r="M589" s="189"/>
      <c r="N589" s="189"/>
      <c r="O589" s="189"/>
      <c r="P589" s="190" t="s">
        <v>651</v>
      </c>
      <c r="Q589" s="190"/>
      <c r="R589" s="190"/>
      <c r="S589" s="4" t="s">
        <v>150</v>
      </c>
      <c r="T589" s="191">
        <v>500000</v>
      </c>
      <c r="U589" s="191"/>
      <c r="V589" s="191"/>
      <c r="W589" s="191">
        <v>437774.66</v>
      </c>
      <c r="X589" s="191"/>
      <c r="Y589" s="191"/>
      <c r="Z589" s="192">
        <v>87.554931999999994</v>
      </c>
      <c r="AA589" s="192"/>
    </row>
    <row r="590" spans="2:27" ht="15" customHeight="1" x14ac:dyDescent="0.25">
      <c r="B590" s="5"/>
      <c r="C590" s="5"/>
      <c r="D590" s="5"/>
      <c r="E590" s="5"/>
      <c r="F590" s="6"/>
      <c r="G590" s="189" t="s">
        <v>151</v>
      </c>
      <c r="H590" s="189"/>
      <c r="I590" s="189"/>
      <c r="J590" s="189"/>
      <c r="K590" s="189"/>
      <c r="L590" s="189"/>
      <c r="M590" s="189"/>
      <c r="N590" s="189"/>
      <c r="O590" s="189"/>
      <c r="P590" s="190" t="s">
        <v>651</v>
      </c>
      <c r="Q590" s="190"/>
      <c r="R590" s="190"/>
      <c r="S590" s="4" t="s">
        <v>152</v>
      </c>
      <c r="T590" s="191">
        <v>500000</v>
      </c>
      <c r="U590" s="191"/>
      <c r="V590" s="191"/>
      <c r="W590" s="191">
        <v>437774.66</v>
      </c>
      <c r="X590" s="191"/>
      <c r="Y590" s="191"/>
      <c r="Z590" s="192">
        <v>87.554931999999994</v>
      </c>
      <c r="AA590" s="192"/>
    </row>
    <row r="591" spans="2:27" ht="68.25" customHeight="1" x14ac:dyDescent="0.25">
      <c r="B591" s="5"/>
      <c r="C591" s="5"/>
      <c r="D591" s="5"/>
      <c r="E591" s="189" t="s">
        <v>765</v>
      </c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90" t="s">
        <v>766</v>
      </c>
      <c r="Q591" s="190"/>
      <c r="R591" s="190"/>
      <c r="S591" s="4"/>
      <c r="T591" s="191">
        <v>310480</v>
      </c>
      <c r="U591" s="191"/>
      <c r="V591" s="191"/>
      <c r="W591" s="191">
        <v>309061.8</v>
      </c>
      <c r="X591" s="191"/>
      <c r="Y591" s="191"/>
      <c r="Z591" s="192">
        <v>99.543223396031948</v>
      </c>
      <c r="AA591" s="192"/>
    </row>
    <row r="592" spans="2:27" ht="23.25" customHeight="1" x14ac:dyDescent="0.25">
      <c r="B592" s="5"/>
      <c r="C592" s="5"/>
      <c r="D592" s="5"/>
      <c r="E592" s="5"/>
      <c r="F592" s="189" t="s">
        <v>149</v>
      </c>
      <c r="G592" s="189"/>
      <c r="H592" s="189"/>
      <c r="I592" s="189"/>
      <c r="J592" s="189"/>
      <c r="K592" s="189"/>
      <c r="L592" s="189"/>
      <c r="M592" s="189"/>
      <c r="N592" s="189"/>
      <c r="O592" s="189"/>
      <c r="P592" s="190" t="s">
        <v>766</v>
      </c>
      <c r="Q592" s="190"/>
      <c r="R592" s="190"/>
      <c r="S592" s="4" t="s">
        <v>150</v>
      </c>
      <c r="T592" s="191">
        <v>310480</v>
      </c>
      <c r="U592" s="191"/>
      <c r="V592" s="191"/>
      <c r="W592" s="191">
        <v>309061.8</v>
      </c>
      <c r="X592" s="191"/>
      <c r="Y592" s="191"/>
      <c r="Z592" s="192">
        <v>99.543223396031948</v>
      </c>
      <c r="AA592" s="192"/>
    </row>
    <row r="593" spans="2:27" ht="15" customHeight="1" x14ac:dyDescent="0.25">
      <c r="B593" s="5"/>
      <c r="C593" s="5"/>
      <c r="D593" s="5"/>
      <c r="E593" s="5"/>
      <c r="F593" s="6"/>
      <c r="G593" s="189" t="s">
        <v>265</v>
      </c>
      <c r="H593" s="189"/>
      <c r="I593" s="189"/>
      <c r="J593" s="189"/>
      <c r="K593" s="189"/>
      <c r="L593" s="189"/>
      <c r="M593" s="189"/>
      <c r="N593" s="189"/>
      <c r="O593" s="189"/>
      <c r="P593" s="190" t="s">
        <v>766</v>
      </c>
      <c r="Q593" s="190"/>
      <c r="R593" s="190"/>
      <c r="S593" s="4" t="s">
        <v>266</v>
      </c>
      <c r="T593" s="191">
        <v>310480</v>
      </c>
      <c r="U593" s="191"/>
      <c r="V593" s="191"/>
      <c r="W593" s="191">
        <v>309061.8</v>
      </c>
      <c r="X593" s="191"/>
      <c r="Y593" s="191"/>
      <c r="Z593" s="192">
        <v>99.543223396031948</v>
      </c>
      <c r="AA593" s="192"/>
    </row>
    <row r="594" spans="2:27" ht="57" customHeight="1" x14ac:dyDescent="0.25">
      <c r="B594" s="5"/>
      <c r="C594" s="5"/>
      <c r="D594" s="5"/>
      <c r="E594" s="189" t="s">
        <v>652</v>
      </c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90" t="s">
        <v>653</v>
      </c>
      <c r="Q594" s="190"/>
      <c r="R594" s="190"/>
      <c r="S594" s="4"/>
      <c r="T594" s="191">
        <v>200000</v>
      </c>
      <c r="U594" s="191"/>
      <c r="V594" s="191"/>
      <c r="W594" s="191">
        <v>176520</v>
      </c>
      <c r="X594" s="191"/>
      <c r="Y594" s="191"/>
      <c r="Z594" s="192">
        <v>88.26</v>
      </c>
      <c r="AA594" s="192"/>
    </row>
    <row r="595" spans="2:27" ht="23.25" customHeight="1" x14ac:dyDescent="0.25">
      <c r="B595" s="5"/>
      <c r="C595" s="5"/>
      <c r="D595" s="5"/>
      <c r="E595" s="5"/>
      <c r="F595" s="189" t="s">
        <v>149</v>
      </c>
      <c r="G595" s="189"/>
      <c r="H595" s="189"/>
      <c r="I595" s="189"/>
      <c r="J595" s="189"/>
      <c r="K595" s="189"/>
      <c r="L595" s="189"/>
      <c r="M595" s="189"/>
      <c r="N595" s="189"/>
      <c r="O595" s="189"/>
      <c r="P595" s="190" t="s">
        <v>653</v>
      </c>
      <c r="Q595" s="190"/>
      <c r="R595" s="190"/>
      <c r="S595" s="4" t="s">
        <v>150</v>
      </c>
      <c r="T595" s="191">
        <v>200000</v>
      </c>
      <c r="U595" s="191"/>
      <c r="V595" s="191"/>
      <c r="W595" s="191">
        <v>176520</v>
      </c>
      <c r="X595" s="191"/>
      <c r="Y595" s="191"/>
      <c r="Z595" s="192">
        <v>88.26</v>
      </c>
      <c r="AA595" s="192"/>
    </row>
    <row r="596" spans="2:27" ht="15" customHeight="1" x14ac:dyDescent="0.25">
      <c r="B596" s="5"/>
      <c r="C596" s="5"/>
      <c r="D596" s="5"/>
      <c r="E596" s="5"/>
      <c r="F596" s="6"/>
      <c r="G596" s="189" t="s">
        <v>151</v>
      </c>
      <c r="H596" s="189"/>
      <c r="I596" s="189"/>
      <c r="J596" s="189"/>
      <c r="K596" s="189"/>
      <c r="L596" s="189"/>
      <c r="M596" s="189"/>
      <c r="N596" s="189"/>
      <c r="O596" s="189"/>
      <c r="P596" s="190" t="s">
        <v>653</v>
      </c>
      <c r="Q596" s="190"/>
      <c r="R596" s="190"/>
      <c r="S596" s="4" t="s">
        <v>152</v>
      </c>
      <c r="T596" s="191">
        <v>200000</v>
      </c>
      <c r="U596" s="191"/>
      <c r="V596" s="191"/>
      <c r="W596" s="191">
        <v>176520</v>
      </c>
      <c r="X596" s="191"/>
      <c r="Y596" s="191"/>
      <c r="Z596" s="192">
        <v>88.26</v>
      </c>
      <c r="AA596" s="192"/>
    </row>
    <row r="597" spans="2:27" ht="68.25" customHeight="1" x14ac:dyDescent="0.25">
      <c r="B597" s="5"/>
      <c r="C597" s="5"/>
      <c r="D597" s="5"/>
      <c r="E597" s="189" t="s">
        <v>767</v>
      </c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90" t="s">
        <v>768</v>
      </c>
      <c r="Q597" s="190"/>
      <c r="R597" s="190"/>
      <c r="S597" s="4"/>
      <c r="T597" s="191">
        <v>350000</v>
      </c>
      <c r="U597" s="191"/>
      <c r="V597" s="191"/>
      <c r="W597" s="191">
        <v>349999.92</v>
      </c>
      <c r="X597" s="191"/>
      <c r="Y597" s="191"/>
      <c r="Z597" s="192">
        <v>99.999977142857134</v>
      </c>
      <c r="AA597" s="192"/>
    </row>
    <row r="598" spans="2:27" ht="23.25" customHeight="1" x14ac:dyDescent="0.25">
      <c r="B598" s="5"/>
      <c r="C598" s="5"/>
      <c r="D598" s="5"/>
      <c r="E598" s="5"/>
      <c r="F598" s="189" t="s">
        <v>149</v>
      </c>
      <c r="G598" s="189"/>
      <c r="H598" s="189"/>
      <c r="I598" s="189"/>
      <c r="J598" s="189"/>
      <c r="K598" s="189"/>
      <c r="L598" s="189"/>
      <c r="M598" s="189"/>
      <c r="N598" s="189"/>
      <c r="O598" s="189"/>
      <c r="P598" s="190" t="s">
        <v>768</v>
      </c>
      <c r="Q598" s="190"/>
      <c r="R598" s="190"/>
      <c r="S598" s="4" t="s">
        <v>150</v>
      </c>
      <c r="T598" s="191">
        <v>350000</v>
      </c>
      <c r="U598" s="191"/>
      <c r="V598" s="191"/>
      <c r="W598" s="191">
        <v>349999.92</v>
      </c>
      <c r="X598" s="191"/>
      <c r="Y598" s="191"/>
      <c r="Z598" s="192">
        <v>99.999977142857134</v>
      </c>
      <c r="AA598" s="192"/>
    </row>
    <row r="599" spans="2:27" ht="15" customHeight="1" x14ac:dyDescent="0.25">
      <c r="B599" s="5"/>
      <c r="C599" s="5"/>
      <c r="D599" s="5"/>
      <c r="E599" s="5"/>
      <c r="F599" s="6"/>
      <c r="G599" s="189" t="s">
        <v>151</v>
      </c>
      <c r="H599" s="189"/>
      <c r="I599" s="189"/>
      <c r="J599" s="189"/>
      <c r="K599" s="189"/>
      <c r="L599" s="189"/>
      <c r="M599" s="189"/>
      <c r="N599" s="189"/>
      <c r="O599" s="189"/>
      <c r="P599" s="190" t="s">
        <v>768</v>
      </c>
      <c r="Q599" s="190"/>
      <c r="R599" s="190"/>
      <c r="S599" s="4" t="s">
        <v>152</v>
      </c>
      <c r="T599" s="191">
        <v>350000</v>
      </c>
      <c r="U599" s="191"/>
      <c r="V599" s="191"/>
      <c r="W599" s="191">
        <v>349999.92</v>
      </c>
      <c r="X599" s="191"/>
      <c r="Y599" s="191"/>
      <c r="Z599" s="192">
        <v>99.999977142857134</v>
      </c>
      <c r="AA599" s="192"/>
    </row>
    <row r="600" spans="2:27" ht="34.5" customHeight="1" x14ac:dyDescent="0.25">
      <c r="B600" s="5"/>
      <c r="C600" s="5"/>
      <c r="D600" s="5"/>
      <c r="E600" s="189" t="s">
        <v>504</v>
      </c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90" t="s">
        <v>505</v>
      </c>
      <c r="Q600" s="190"/>
      <c r="R600" s="190"/>
      <c r="S600" s="4"/>
      <c r="T600" s="191">
        <v>1045550</v>
      </c>
      <c r="U600" s="191"/>
      <c r="V600" s="191"/>
      <c r="W600" s="191">
        <v>1040159.59</v>
      </c>
      <c r="X600" s="191"/>
      <c r="Y600" s="191"/>
      <c r="Z600" s="192">
        <v>99.484442637846101</v>
      </c>
      <c r="AA600" s="192"/>
    </row>
    <row r="601" spans="2:27" ht="23.25" customHeight="1" x14ac:dyDescent="0.25">
      <c r="B601" s="5"/>
      <c r="C601" s="5"/>
      <c r="D601" s="5"/>
      <c r="E601" s="5"/>
      <c r="F601" s="189" t="s">
        <v>29</v>
      </c>
      <c r="G601" s="189"/>
      <c r="H601" s="189"/>
      <c r="I601" s="189"/>
      <c r="J601" s="189"/>
      <c r="K601" s="189"/>
      <c r="L601" s="189"/>
      <c r="M601" s="189"/>
      <c r="N601" s="189"/>
      <c r="O601" s="189"/>
      <c r="P601" s="190" t="s">
        <v>505</v>
      </c>
      <c r="Q601" s="190"/>
      <c r="R601" s="190"/>
      <c r="S601" s="4" t="s">
        <v>30</v>
      </c>
      <c r="T601" s="191">
        <v>1045550</v>
      </c>
      <c r="U601" s="191"/>
      <c r="V601" s="191"/>
      <c r="W601" s="191">
        <v>1040159.59</v>
      </c>
      <c r="X601" s="191"/>
      <c r="Y601" s="191"/>
      <c r="Z601" s="192">
        <v>99.484442637846101</v>
      </c>
      <c r="AA601" s="192"/>
    </row>
    <row r="602" spans="2:27" ht="23.25" customHeight="1" x14ac:dyDescent="0.25">
      <c r="B602" s="5"/>
      <c r="C602" s="5"/>
      <c r="D602" s="5"/>
      <c r="E602" s="5"/>
      <c r="F602" s="6"/>
      <c r="G602" s="189" t="s">
        <v>31</v>
      </c>
      <c r="H602" s="189"/>
      <c r="I602" s="189"/>
      <c r="J602" s="189"/>
      <c r="K602" s="189"/>
      <c r="L602" s="189"/>
      <c r="M602" s="189"/>
      <c r="N602" s="189"/>
      <c r="O602" s="189"/>
      <c r="P602" s="190" t="s">
        <v>505</v>
      </c>
      <c r="Q602" s="190"/>
      <c r="R602" s="190"/>
      <c r="S602" s="4" t="s">
        <v>32</v>
      </c>
      <c r="T602" s="191">
        <v>1045550</v>
      </c>
      <c r="U602" s="191"/>
      <c r="V602" s="191"/>
      <c r="W602" s="191">
        <v>1040159.59</v>
      </c>
      <c r="X602" s="191"/>
      <c r="Y602" s="191"/>
      <c r="Z602" s="192">
        <v>99.484442637846101</v>
      </c>
      <c r="AA602" s="192"/>
    </row>
    <row r="603" spans="2:27" ht="45.75" customHeight="1" x14ac:dyDescent="0.25">
      <c r="B603" s="5"/>
      <c r="C603" s="5"/>
      <c r="D603" s="5"/>
      <c r="E603" s="189" t="s">
        <v>506</v>
      </c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90" t="s">
        <v>507</v>
      </c>
      <c r="Q603" s="190"/>
      <c r="R603" s="190"/>
      <c r="S603" s="4"/>
      <c r="T603" s="191">
        <v>918640</v>
      </c>
      <c r="U603" s="191"/>
      <c r="V603" s="191"/>
      <c r="W603" s="191">
        <v>621146.34</v>
      </c>
      <c r="X603" s="191"/>
      <c r="Y603" s="191"/>
      <c r="Z603" s="192">
        <v>67.61586040233388</v>
      </c>
      <c r="AA603" s="192"/>
    </row>
    <row r="604" spans="2:27" ht="23.25" customHeight="1" x14ac:dyDescent="0.25">
      <c r="B604" s="5"/>
      <c r="C604" s="5"/>
      <c r="D604" s="5"/>
      <c r="E604" s="5"/>
      <c r="F604" s="189" t="s">
        <v>29</v>
      </c>
      <c r="G604" s="189"/>
      <c r="H604" s="189"/>
      <c r="I604" s="189"/>
      <c r="J604" s="189"/>
      <c r="K604" s="189"/>
      <c r="L604" s="189"/>
      <c r="M604" s="189"/>
      <c r="N604" s="189"/>
      <c r="O604" s="189"/>
      <c r="P604" s="190" t="s">
        <v>507</v>
      </c>
      <c r="Q604" s="190"/>
      <c r="R604" s="190"/>
      <c r="S604" s="4" t="s">
        <v>30</v>
      </c>
      <c r="T604" s="191">
        <v>918640</v>
      </c>
      <c r="U604" s="191"/>
      <c r="V604" s="191"/>
      <c r="W604" s="191">
        <v>621146.34</v>
      </c>
      <c r="X604" s="191"/>
      <c r="Y604" s="191"/>
      <c r="Z604" s="192">
        <v>67.61586040233388</v>
      </c>
      <c r="AA604" s="192"/>
    </row>
    <row r="605" spans="2:27" ht="23.25" customHeight="1" x14ac:dyDescent="0.25">
      <c r="B605" s="5"/>
      <c r="C605" s="5"/>
      <c r="D605" s="5"/>
      <c r="E605" s="5"/>
      <c r="F605" s="6"/>
      <c r="G605" s="189" t="s">
        <v>31</v>
      </c>
      <c r="H605" s="189"/>
      <c r="I605" s="189"/>
      <c r="J605" s="189"/>
      <c r="K605" s="189"/>
      <c r="L605" s="189"/>
      <c r="M605" s="189"/>
      <c r="N605" s="189"/>
      <c r="O605" s="189"/>
      <c r="P605" s="190" t="s">
        <v>507</v>
      </c>
      <c r="Q605" s="190"/>
      <c r="R605" s="190"/>
      <c r="S605" s="4" t="s">
        <v>32</v>
      </c>
      <c r="T605" s="191">
        <v>918640</v>
      </c>
      <c r="U605" s="191"/>
      <c r="V605" s="191"/>
      <c r="W605" s="191">
        <v>621146.34</v>
      </c>
      <c r="X605" s="191"/>
      <c r="Y605" s="191"/>
      <c r="Z605" s="192">
        <v>67.61586040233388</v>
      </c>
      <c r="AA605" s="192"/>
    </row>
    <row r="606" spans="2:27" ht="34.5" customHeight="1" x14ac:dyDescent="0.25">
      <c r="B606" s="5"/>
      <c r="C606" s="5"/>
      <c r="D606" s="5"/>
      <c r="E606" s="189" t="s">
        <v>508</v>
      </c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90" t="s">
        <v>509</v>
      </c>
      <c r="Q606" s="190"/>
      <c r="R606" s="190"/>
      <c r="S606" s="4"/>
      <c r="T606" s="191">
        <v>918640</v>
      </c>
      <c r="U606" s="191"/>
      <c r="V606" s="191"/>
      <c r="W606" s="191">
        <v>619587.91</v>
      </c>
      <c r="X606" s="191"/>
      <c r="Y606" s="191"/>
      <c r="Z606" s="192">
        <v>67.446215057040845</v>
      </c>
      <c r="AA606" s="192"/>
    </row>
    <row r="607" spans="2:27" ht="23.25" customHeight="1" x14ac:dyDescent="0.25">
      <c r="B607" s="5"/>
      <c r="C607" s="5"/>
      <c r="D607" s="5"/>
      <c r="E607" s="5"/>
      <c r="F607" s="189" t="s">
        <v>29</v>
      </c>
      <c r="G607" s="189"/>
      <c r="H607" s="189"/>
      <c r="I607" s="189"/>
      <c r="J607" s="189"/>
      <c r="K607" s="189"/>
      <c r="L607" s="189"/>
      <c r="M607" s="189"/>
      <c r="N607" s="189"/>
      <c r="O607" s="189"/>
      <c r="P607" s="190" t="s">
        <v>509</v>
      </c>
      <c r="Q607" s="190"/>
      <c r="R607" s="190"/>
      <c r="S607" s="4" t="s">
        <v>30</v>
      </c>
      <c r="T607" s="191">
        <v>918640</v>
      </c>
      <c r="U607" s="191"/>
      <c r="V607" s="191"/>
      <c r="W607" s="191">
        <v>619587.91</v>
      </c>
      <c r="X607" s="191"/>
      <c r="Y607" s="191"/>
      <c r="Z607" s="192">
        <v>67.446215057040845</v>
      </c>
      <c r="AA607" s="192"/>
    </row>
    <row r="608" spans="2:27" ht="23.25" customHeight="1" x14ac:dyDescent="0.25">
      <c r="B608" s="5"/>
      <c r="C608" s="5"/>
      <c r="D608" s="5"/>
      <c r="E608" s="5"/>
      <c r="F608" s="6"/>
      <c r="G608" s="189" t="s">
        <v>31</v>
      </c>
      <c r="H608" s="189"/>
      <c r="I608" s="189"/>
      <c r="J608" s="189"/>
      <c r="K608" s="189"/>
      <c r="L608" s="189"/>
      <c r="M608" s="189"/>
      <c r="N608" s="189"/>
      <c r="O608" s="189"/>
      <c r="P608" s="190" t="s">
        <v>509</v>
      </c>
      <c r="Q608" s="190"/>
      <c r="R608" s="190"/>
      <c r="S608" s="4" t="s">
        <v>32</v>
      </c>
      <c r="T608" s="191">
        <v>918640</v>
      </c>
      <c r="U608" s="191"/>
      <c r="V608" s="191"/>
      <c r="W608" s="191">
        <v>619587.91</v>
      </c>
      <c r="X608" s="191"/>
      <c r="Y608" s="191"/>
      <c r="Z608" s="192">
        <v>67.446215057040845</v>
      </c>
      <c r="AA608" s="192"/>
    </row>
    <row r="609" spans="2:27" ht="34.5" customHeight="1" x14ac:dyDescent="0.25">
      <c r="B609" s="5"/>
      <c r="C609" s="5"/>
      <c r="D609" s="5"/>
      <c r="E609" s="189" t="s">
        <v>510</v>
      </c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90" t="s">
        <v>511</v>
      </c>
      <c r="Q609" s="190"/>
      <c r="R609" s="190"/>
      <c r="S609" s="4"/>
      <c r="T609" s="191">
        <v>918640</v>
      </c>
      <c r="U609" s="191"/>
      <c r="V609" s="191"/>
      <c r="W609" s="191">
        <v>621146.34</v>
      </c>
      <c r="X609" s="191"/>
      <c r="Y609" s="191"/>
      <c r="Z609" s="192">
        <v>67.61586040233388</v>
      </c>
      <c r="AA609" s="192"/>
    </row>
    <row r="610" spans="2:27" ht="23.25" customHeight="1" x14ac:dyDescent="0.25">
      <c r="B610" s="5"/>
      <c r="C610" s="5"/>
      <c r="D610" s="5"/>
      <c r="E610" s="5"/>
      <c r="F610" s="189" t="s">
        <v>29</v>
      </c>
      <c r="G610" s="189"/>
      <c r="H610" s="189"/>
      <c r="I610" s="189"/>
      <c r="J610" s="189"/>
      <c r="K610" s="189"/>
      <c r="L610" s="189"/>
      <c r="M610" s="189"/>
      <c r="N610" s="189"/>
      <c r="O610" s="189"/>
      <c r="P610" s="190" t="s">
        <v>511</v>
      </c>
      <c r="Q610" s="190"/>
      <c r="R610" s="190"/>
      <c r="S610" s="4" t="s">
        <v>30</v>
      </c>
      <c r="T610" s="191">
        <v>918640</v>
      </c>
      <c r="U610" s="191"/>
      <c r="V610" s="191"/>
      <c r="W610" s="191">
        <v>621146.34</v>
      </c>
      <c r="X610" s="191"/>
      <c r="Y610" s="191"/>
      <c r="Z610" s="192">
        <v>67.61586040233388</v>
      </c>
      <c r="AA610" s="192"/>
    </row>
    <row r="611" spans="2:27" ht="23.25" customHeight="1" x14ac:dyDescent="0.25">
      <c r="B611" s="5"/>
      <c r="C611" s="5"/>
      <c r="D611" s="5"/>
      <c r="E611" s="5"/>
      <c r="F611" s="6"/>
      <c r="G611" s="189" t="s">
        <v>31</v>
      </c>
      <c r="H611" s="189"/>
      <c r="I611" s="189"/>
      <c r="J611" s="189"/>
      <c r="K611" s="189"/>
      <c r="L611" s="189"/>
      <c r="M611" s="189"/>
      <c r="N611" s="189"/>
      <c r="O611" s="189"/>
      <c r="P611" s="190" t="s">
        <v>511</v>
      </c>
      <c r="Q611" s="190"/>
      <c r="R611" s="190"/>
      <c r="S611" s="4" t="s">
        <v>32</v>
      </c>
      <c r="T611" s="191">
        <v>918640</v>
      </c>
      <c r="U611" s="191"/>
      <c r="V611" s="191"/>
      <c r="W611" s="191">
        <v>621146.34</v>
      </c>
      <c r="X611" s="191"/>
      <c r="Y611" s="191"/>
      <c r="Z611" s="192">
        <v>67.61586040233388</v>
      </c>
      <c r="AA611" s="192"/>
    </row>
    <row r="612" spans="2:27" ht="34.5" customHeight="1" x14ac:dyDescent="0.25">
      <c r="B612" s="5"/>
      <c r="C612" s="5"/>
      <c r="D612" s="5"/>
      <c r="E612" s="189" t="s">
        <v>512</v>
      </c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90" t="s">
        <v>513</v>
      </c>
      <c r="Q612" s="190"/>
      <c r="R612" s="190"/>
      <c r="S612" s="4"/>
      <c r="T612" s="191">
        <v>1045420</v>
      </c>
      <c r="U612" s="191"/>
      <c r="V612" s="191"/>
      <c r="W612" s="191">
        <v>907496.28</v>
      </c>
      <c r="X612" s="191"/>
      <c r="Y612" s="191"/>
      <c r="Z612" s="192">
        <v>86.806860400604549</v>
      </c>
      <c r="AA612" s="192"/>
    </row>
    <row r="613" spans="2:27" ht="23.25" customHeight="1" x14ac:dyDescent="0.25">
      <c r="B613" s="5"/>
      <c r="C613" s="5"/>
      <c r="D613" s="5"/>
      <c r="E613" s="5"/>
      <c r="F613" s="189" t="s">
        <v>29</v>
      </c>
      <c r="G613" s="189"/>
      <c r="H613" s="189"/>
      <c r="I613" s="189"/>
      <c r="J613" s="189"/>
      <c r="K613" s="189"/>
      <c r="L613" s="189"/>
      <c r="M613" s="189"/>
      <c r="N613" s="189"/>
      <c r="O613" s="189"/>
      <c r="P613" s="190" t="s">
        <v>513</v>
      </c>
      <c r="Q613" s="190"/>
      <c r="R613" s="190"/>
      <c r="S613" s="4" t="s">
        <v>30</v>
      </c>
      <c r="T613" s="191">
        <v>1045420</v>
      </c>
      <c r="U613" s="191"/>
      <c r="V613" s="191"/>
      <c r="W613" s="191">
        <v>907496.28</v>
      </c>
      <c r="X613" s="191"/>
      <c r="Y613" s="191"/>
      <c r="Z613" s="192">
        <v>86.806860400604549</v>
      </c>
      <c r="AA613" s="192"/>
    </row>
    <row r="614" spans="2:27" ht="23.25" customHeight="1" x14ac:dyDescent="0.25">
      <c r="B614" s="5"/>
      <c r="C614" s="5"/>
      <c r="D614" s="5"/>
      <c r="E614" s="5"/>
      <c r="F614" s="6"/>
      <c r="G614" s="189" t="s">
        <v>31</v>
      </c>
      <c r="H614" s="189"/>
      <c r="I614" s="189"/>
      <c r="J614" s="189"/>
      <c r="K614" s="189"/>
      <c r="L614" s="189"/>
      <c r="M614" s="189"/>
      <c r="N614" s="189"/>
      <c r="O614" s="189"/>
      <c r="P614" s="190" t="s">
        <v>513</v>
      </c>
      <c r="Q614" s="190"/>
      <c r="R614" s="190"/>
      <c r="S614" s="4" t="s">
        <v>32</v>
      </c>
      <c r="T614" s="191">
        <v>1045420</v>
      </c>
      <c r="U614" s="191"/>
      <c r="V614" s="191"/>
      <c r="W614" s="191">
        <v>907496.28</v>
      </c>
      <c r="X614" s="191"/>
      <c r="Y614" s="191"/>
      <c r="Z614" s="192">
        <v>86.806860400604549</v>
      </c>
      <c r="AA614" s="192"/>
    </row>
    <row r="615" spans="2:27" ht="34.5" customHeight="1" x14ac:dyDescent="0.25">
      <c r="B615" s="5"/>
      <c r="C615" s="5"/>
      <c r="D615" s="5"/>
      <c r="E615" s="189" t="s">
        <v>502</v>
      </c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90" t="s">
        <v>514</v>
      </c>
      <c r="Q615" s="190"/>
      <c r="R615" s="190"/>
      <c r="S615" s="4"/>
      <c r="T615" s="191">
        <v>2187580</v>
      </c>
      <c r="U615" s="191"/>
      <c r="V615" s="191"/>
      <c r="W615" s="191">
        <v>2187580</v>
      </c>
      <c r="X615" s="191"/>
      <c r="Y615" s="191"/>
      <c r="Z615" s="192">
        <v>100</v>
      </c>
      <c r="AA615" s="192"/>
    </row>
    <row r="616" spans="2:27" ht="23.25" customHeight="1" x14ac:dyDescent="0.25">
      <c r="B616" s="5"/>
      <c r="C616" s="5"/>
      <c r="D616" s="5"/>
      <c r="E616" s="5"/>
      <c r="F616" s="189" t="s">
        <v>29</v>
      </c>
      <c r="G616" s="189"/>
      <c r="H616" s="189"/>
      <c r="I616" s="189"/>
      <c r="J616" s="189"/>
      <c r="K616" s="189"/>
      <c r="L616" s="189"/>
      <c r="M616" s="189"/>
      <c r="N616" s="189"/>
      <c r="O616" s="189"/>
      <c r="P616" s="190" t="s">
        <v>514</v>
      </c>
      <c r="Q616" s="190"/>
      <c r="R616" s="190"/>
      <c r="S616" s="4" t="s">
        <v>30</v>
      </c>
      <c r="T616" s="191">
        <v>2187580</v>
      </c>
      <c r="U616" s="191"/>
      <c r="V616" s="191"/>
      <c r="W616" s="191">
        <v>2187580</v>
      </c>
      <c r="X616" s="191"/>
      <c r="Y616" s="191"/>
      <c r="Z616" s="192">
        <v>100</v>
      </c>
      <c r="AA616" s="192"/>
    </row>
    <row r="617" spans="2:27" ht="23.25" customHeight="1" x14ac:dyDescent="0.25">
      <c r="B617" s="5"/>
      <c r="C617" s="5"/>
      <c r="D617" s="5"/>
      <c r="E617" s="5"/>
      <c r="F617" s="6"/>
      <c r="G617" s="189" t="s">
        <v>31</v>
      </c>
      <c r="H617" s="189"/>
      <c r="I617" s="189"/>
      <c r="J617" s="189"/>
      <c r="K617" s="189"/>
      <c r="L617" s="189"/>
      <c r="M617" s="189"/>
      <c r="N617" s="189"/>
      <c r="O617" s="189"/>
      <c r="P617" s="190" t="s">
        <v>514</v>
      </c>
      <c r="Q617" s="190"/>
      <c r="R617" s="190"/>
      <c r="S617" s="4" t="s">
        <v>32</v>
      </c>
      <c r="T617" s="191">
        <v>2187580</v>
      </c>
      <c r="U617" s="191"/>
      <c r="V617" s="191"/>
      <c r="W617" s="191">
        <v>2187580</v>
      </c>
      <c r="X617" s="191"/>
      <c r="Y617" s="191"/>
      <c r="Z617" s="192">
        <v>100</v>
      </c>
      <c r="AA617" s="192"/>
    </row>
    <row r="618" spans="2:27" ht="34.5" customHeight="1" x14ac:dyDescent="0.25">
      <c r="B618" s="5"/>
      <c r="C618" s="5"/>
      <c r="D618" s="5"/>
      <c r="E618" s="189" t="s">
        <v>515</v>
      </c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90" t="s">
        <v>516</v>
      </c>
      <c r="Q618" s="190"/>
      <c r="R618" s="190"/>
      <c r="S618" s="4"/>
      <c r="T618" s="191">
        <v>2138580</v>
      </c>
      <c r="U618" s="191"/>
      <c r="V618" s="191"/>
      <c r="W618" s="191">
        <v>2004325.1</v>
      </c>
      <c r="X618" s="191"/>
      <c r="Y618" s="191"/>
      <c r="Z618" s="192">
        <v>93.722240926222071</v>
      </c>
      <c r="AA618" s="192"/>
    </row>
    <row r="619" spans="2:27" ht="23.25" customHeight="1" x14ac:dyDescent="0.25">
      <c r="B619" s="5"/>
      <c r="C619" s="5"/>
      <c r="D619" s="5"/>
      <c r="E619" s="5"/>
      <c r="F619" s="189" t="s">
        <v>29</v>
      </c>
      <c r="G619" s="189"/>
      <c r="H619" s="189"/>
      <c r="I619" s="189"/>
      <c r="J619" s="189"/>
      <c r="K619" s="189"/>
      <c r="L619" s="189"/>
      <c r="M619" s="189"/>
      <c r="N619" s="189"/>
      <c r="O619" s="189"/>
      <c r="P619" s="190" t="s">
        <v>516</v>
      </c>
      <c r="Q619" s="190"/>
      <c r="R619" s="190"/>
      <c r="S619" s="4" t="s">
        <v>30</v>
      </c>
      <c r="T619" s="191">
        <v>2138580</v>
      </c>
      <c r="U619" s="191"/>
      <c r="V619" s="191"/>
      <c r="W619" s="191">
        <v>2004325.1</v>
      </c>
      <c r="X619" s="191"/>
      <c r="Y619" s="191"/>
      <c r="Z619" s="192">
        <v>93.722240926222071</v>
      </c>
      <c r="AA619" s="192"/>
    </row>
    <row r="620" spans="2:27" ht="23.25" customHeight="1" x14ac:dyDescent="0.25">
      <c r="B620" s="5"/>
      <c r="C620" s="5"/>
      <c r="D620" s="5"/>
      <c r="E620" s="5"/>
      <c r="F620" s="6"/>
      <c r="G620" s="189" t="s">
        <v>31</v>
      </c>
      <c r="H620" s="189"/>
      <c r="I620" s="189"/>
      <c r="J620" s="189"/>
      <c r="K620" s="189"/>
      <c r="L620" s="189"/>
      <c r="M620" s="189"/>
      <c r="N620" s="189"/>
      <c r="O620" s="189"/>
      <c r="P620" s="190" t="s">
        <v>516</v>
      </c>
      <c r="Q620" s="190"/>
      <c r="R620" s="190"/>
      <c r="S620" s="4" t="s">
        <v>32</v>
      </c>
      <c r="T620" s="191">
        <v>2138580</v>
      </c>
      <c r="U620" s="191"/>
      <c r="V620" s="191"/>
      <c r="W620" s="191">
        <v>2004325.1</v>
      </c>
      <c r="X620" s="191"/>
      <c r="Y620" s="191"/>
      <c r="Z620" s="192">
        <v>93.722240926222071</v>
      </c>
      <c r="AA620" s="192"/>
    </row>
    <row r="621" spans="2:27" ht="34.5" customHeight="1" x14ac:dyDescent="0.25">
      <c r="B621" s="5"/>
      <c r="C621" s="5"/>
      <c r="D621" s="5"/>
      <c r="E621" s="189" t="s">
        <v>517</v>
      </c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90" t="s">
        <v>518</v>
      </c>
      <c r="Q621" s="190"/>
      <c r="R621" s="190"/>
      <c r="S621" s="4"/>
      <c r="T621" s="191">
        <v>5235290</v>
      </c>
      <c r="U621" s="191"/>
      <c r="V621" s="191"/>
      <c r="W621" s="191">
        <v>4937011.9800000004</v>
      </c>
      <c r="X621" s="191"/>
      <c r="Y621" s="191"/>
      <c r="Z621" s="192">
        <v>94.302550193017012</v>
      </c>
      <c r="AA621" s="192"/>
    </row>
    <row r="622" spans="2:27" ht="23.25" customHeight="1" x14ac:dyDescent="0.25">
      <c r="B622" s="5"/>
      <c r="C622" s="5"/>
      <c r="D622" s="5"/>
      <c r="E622" s="5"/>
      <c r="F622" s="189" t="s">
        <v>29</v>
      </c>
      <c r="G622" s="189"/>
      <c r="H622" s="189"/>
      <c r="I622" s="189"/>
      <c r="J622" s="189"/>
      <c r="K622" s="189"/>
      <c r="L622" s="189"/>
      <c r="M622" s="189"/>
      <c r="N622" s="189"/>
      <c r="O622" s="189"/>
      <c r="P622" s="190" t="s">
        <v>518</v>
      </c>
      <c r="Q622" s="190"/>
      <c r="R622" s="190"/>
      <c r="S622" s="4" t="s">
        <v>30</v>
      </c>
      <c r="T622" s="191">
        <v>5235290</v>
      </c>
      <c r="U622" s="191"/>
      <c r="V622" s="191"/>
      <c r="W622" s="191">
        <v>4937011.9800000004</v>
      </c>
      <c r="X622" s="191"/>
      <c r="Y622" s="191"/>
      <c r="Z622" s="192">
        <v>94.302550193017012</v>
      </c>
      <c r="AA622" s="192"/>
    </row>
    <row r="623" spans="2:27" ht="23.25" customHeight="1" x14ac:dyDescent="0.25">
      <c r="B623" s="5"/>
      <c r="C623" s="5"/>
      <c r="D623" s="5"/>
      <c r="E623" s="5"/>
      <c r="F623" s="6"/>
      <c r="G623" s="189" t="s">
        <v>31</v>
      </c>
      <c r="H623" s="189"/>
      <c r="I623" s="189"/>
      <c r="J623" s="189"/>
      <c r="K623" s="189"/>
      <c r="L623" s="189"/>
      <c r="M623" s="189"/>
      <c r="N623" s="189"/>
      <c r="O623" s="189"/>
      <c r="P623" s="190" t="s">
        <v>518</v>
      </c>
      <c r="Q623" s="190"/>
      <c r="R623" s="190"/>
      <c r="S623" s="4" t="s">
        <v>32</v>
      </c>
      <c r="T623" s="191">
        <v>5235290</v>
      </c>
      <c r="U623" s="191"/>
      <c r="V623" s="191"/>
      <c r="W623" s="191">
        <v>4937011.9800000004</v>
      </c>
      <c r="X623" s="191"/>
      <c r="Y623" s="191"/>
      <c r="Z623" s="192">
        <v>94.302550193017012</v>
      </c>
      <c r="AA623" s="192"/>
    </row>
    <row r="624" spans="2:27" ht="79.5" customHeight="1" x14ac:dyDescent="0.25">
      <c r="B624" s="5"/>
      <c r="C624" s="5"/>
      <c r="D624" s="5"/>
      <c r="E624" s="189" t="s">
        <v>584</v>
      </c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90" t="s">
        <v>585</v>
      </c>
      <c r="Q624" s="190"/>
      <c r="R624" s="190"/>
      <c r="S624" s="4"/>
      <c r="T624" s="191">
        <v>100000</v>
      </c>
      <c r="U624" s="191"/>
      <c r="V624" s="191"/>
      <c r="W624" s="191">
        <v>94000</v>
      </c>
      <c r="X624" s="191"/>
      <c r="Y624" s="191"/>
      <c r="Z624" s="192">
        <v>94</v>
      </c>
      <c r="AA624" s="192"/>
    </row>
    <row r="625" spans="2:27" ht="23.25" customHeight="1" x14ac:dyDescent="0.25">
      <c r="B625" s="5"/>
      <c r="C625" s="5"/>
      <c r="D625" s="5"/>
      <c r="E625" s="5"/>
      <c r="F625" s="189" t="s">
        <v>149</v>
      </c>
      <c r="G625" s="189"/>
      <c r="H625" s="189"/>
      <c r="I625" s="189"/>
      <c r="J625" s="189"/>
      <c r="K625" s="189"/>
      <c r="L625" s="189"/>
      <c r="M625" s="189"/>
      <c r="N625" s="189"/>
      <c r="O625" s="189"/>
      <c r="P625" s="190" t="s">
        <v>585</v>
      </c>
      <c r="Q625" s="190"/>
      <c r="R625" s="190"/>
      <c r="S625" s="4" t="s">
        <v>150</v>
      </c>
      <c r="T625" s="191">
        <v>100000</v>
      </c>
      <c r="U625" s="191"/>
      <c r="V625" s="191"/>
      <c r="W625" s="191">
        <v>94000</v>
      </c>
      <c r="X625" s="191"/>
      <c r="Y625" s="191"/>
      <c r="Z625" s="192">
        <v>94</v>
      </c>
      <c r="AA625" s="192"/>
    </row>
    <row r="626" spans="2:27" ht="15" customHeight="1" x14ac:dyDescent="0.25">
      <c r="B626" s="5"/>
      <c r="C626" s="5"/>
      <c r="D626" s="5"/>
      <c r="E626" s="5"/>
      <c r="F626" s="6"/>
      <c r="G626" s="189" t="s">
        <v>265</v>
      </c>
      <c r="H626" s="189"/>
      <c r="I626" s="189"/>
      <c r="J626" s="189"/>
      <c r="K626" s="189"/>
      <c r="L626" s="189"/>
      <c r="M626" s="189"/>
      <c r="N626" s="189"/>
      <c r="O626" s="189"/>
      <c r="P626" s="190" t="s">
        <v>585</v>
      </c>
      <c r="Q626" s="190"/>
      <c r="R626" s="190"/>
      <c r="S626" s="4" t="s">
        <v>266</v>
      </c>
      <c r="T626" s="191">
        <v>100000</v>
      </c>
      <c r="U626" s="191"/>
      <c r="V626" s="191"/>
      <c r="W626" s="191">
        <v>94000</v>
      </c>
      <c r="X626" s="191"/>
      <c r="Y626" s="191"/>
      <c r="Z626" s="192">
        <v>94</v>
      </c>
      <c r="AA626" s="192"/>
    </row>
    <row r="627" spans="2:27" ht="68.25" customHeight="1" x14ac:dyDescent="0.25">
      <c r="B627" s="5"/>
      <c r="C627" s="5"/>
      <c r="D627" s="5"/>
      <c r="E627" s="189" t="s">
        <v>833</v>
      </c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90" t="s">
        <v>834</v>
      </c>
      <c r="Q627" s="190"/>
      <c r="R627" s="190"/>
      <c r="S627" s="4"/>
      <c r="T627" s="191">
        <v>180000</v>
      </c>
      <c r="U627" s="191"/>
      <c r="V627" s="191"/>
      <c r="W627" s="191">
        <v>179994.79</v>
      </c>
      <c r="X627" s="191"/>
      <c r="Y627" s="191"/>
      <c r="Z627" s="192">
        <v>99.997105555555564</v>
      </c>
      <c r="AA627" s="192"/>
    </row>
    <row r="628" spans="2:27" ht="23.25" customHeight="1" x14ac:dyDescent="0.25">
      <c r="B628" s="5"/>
      <c r="C628" s="5"/>
      <c r="D628" s="5"/>
      <c r="E628" s="5"/>
      <c r="F628" s="189" t="s">
        <v>29</v>
      </c>
      <c r="G628" s="189"/>
      <c r="H628" s="189"/>
      <c r="I628" s="189"/>
      <c r="J628" s="189"/>
      <c r="K628" s="189"/>
      <c r="L628" s="189"/>
      <c r="M628" s="189"/>
      <c r="N628" s="189"/>
      <c r="O628" s="189"/>
      <c r="P628" s="190" t="s">
        <v>834</v>
      </c>
      <c r="Q628" s="190"/>
      <c r="R628" s="190"/>
      <c r="S628" s="4" t="s">
        <v>30</v>
      </c>
      <c r="T628" s="191">
        <v>180000</v>
      </c>
      <c r="U628" s="191"/>
      <c r="V628" s="191"/>
      <c r="W628" s="191">
        <v>179994.79</v>
      </c>
      <c r="X628" s="191"/>
      <c r="Y628" s="191"/>
      <c r="Z628" s="192">
        <v>99.997105555555564</v>
      </c>
      <c r="AA628" s="192"/>
    </row>
    <row r="629" spans="2:27" ht="23.25" customHeight="1" x14ac:dyDescent="0.25">
      <c r="B629" s="5"/>
      <c r="C629" s="5"/>
      <c r="D629" s="5"/>
      <c r="E629" s="5"/>
      <c r="F629" s="6"/>
      <c r="G629" s="189" t="s">
        <v>31</v>
      </c>
      <c r="H629" s="189"/>
      <c r="I629" s="189"/>
      <c r="J629" s="189"/>
      <c r="K629" s="189"/>
      <c r="L629" s="189"/>
      <c r="M629" s="189"/>
      <c r="N629" s="189"/>
      <c r="O629" s="189"/>
      <c r="P629" s="190" t="s">
        <v>834</v>
      </c>
      <c r="Q629" s="190"/>
      <c r="R629" s="190"/>
      <c r="S629" s="4" t="s">
        <v>32</v>
      </c>
      <c r="T629" s="191">
        <v>180000</v>
      </c>
      <c r="U629" s="191"/>
      <c r="V629" s="191"/>
      <c r="W629" s="191">
        <v>179994.79</v>
      </c>
      <c r="X629" s="191"/>
      <c r="Y629" s="191"/>
      <c r="Z629" s="192">
        <v>99.997105555555564</v>
      </c>
      <c r="AA629" s="192"/>
    </row>
    <row r="630" spans="2:27" ht="45.75" customHeight="1" x14ac:dyDescent="0.25">
      <c r="B630" s="5"/>
      <c r="C630" s="5"/>
      <c r="D630" s="5"/>
      <c r="E630" s="189" t="s">
        <v>835</v>
      </c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90" t="s">
        <v>836</v>
      </c>
      <c r="Q630" s="190"/>
      <c r="R630" s="190"/>
      <c r="S630" s="4"/>
      <c r="T630" s="191">
        <v>160000</v>
      </c>
      <c r="U630" s="191"/>
      <c r="V630" s="191"/>
      <c r="W630" s="191">
        <v>99000</v>
      </c>
      <c r="X630" s="191"/>
      <c r="Y630" s="191"/>
      <c r="Z630" s="192">
        <v>61.875</v>
      </c>
      <c r="AA630" s="192"/>
    </row>
    <row r="631" spans="2:27" ht="23.25" customHeight="1" x14ac:dyDescent="0.25">
      <c r="B631" s="5"/>
      <c r="C631" s="5"/>
      <c r="D631" s="5"/>
      <c r="E631" s="5"/>
      <c r="F631" s="189" t="s">
        <v>149</v>
      </c>
      <c r="G631" s="189"/>
      <c r="H631" s="189"/>
      <c r="I631" s="189"/>
      <c r="J631" s="189"/>
      <c r="K631" s="189"/>
      <c r="L631" s="189"/>
      <c r="M631" s="189"/>
      <c r="N631" s="189"/>
      <c r="O631" s="189"/>
      <c r="P631" s="190" t="s">
        <v>836</v>
      </c>
      <c r="Q631" s="190"/>
      <c r="R631" s="190"/>
      <c r="S631" s="4" t="s">
        <v>150</v>
      </c>
      <c r="T631" s="191">
        <v>160000</v>
      </c>
      <c r="U631" s="191"/>
      <c r="V631" s="191"/>
      <c r="W631" s="191">
        <v>99000</v>
      </c>
      <c r="X631" s="191"/>
      <c r="Y631" s="191"/>
      <c r="Z631" s="192">
        <v>61.875</v>
      </c>
      <c r="AA631" s="192"/>
    </row>
    <row r="632" spans="2:27" ht="15" customHeight="1" x14ac:dyDescent="0.25">
      <c r="B632" s="5"/>
      <c r="C632" s="5"/>
      <c r="D632" s="5"/>
      <c r="E632" s="5"/>
      <c r="F632" s="6"/>
      <c r="G632" s="189" t="s">
        <v>151</v>
      </c>
      <c r="H632" s="189"/>
      <c r="I632" s="189"/>
      <c r="J632" s="189"/>
      <c r="K632" s="189"/>
      <c r="L632" s="189"/>
      <c r="M632" s="189"/>
      <c r="N632" s="189"/>
      <c r="O632" s="189"/>
      <c r="P632" s="190" t="s">
        <v>836</v>
      </c>
      <c r="Q632" s="190"/>
      <c r="R632" s="190"/>
      <c r="S632" s="4" t="s">
        <v>152</v>
      </c>
      <c r="T632" s="191">
        <v>160000</v>
      </c>
      <c r="U632" s="191"/>
      <c r="V632" s="191"/>
      <c r="W632" s="191">
        <v>99000</v>
      </c>
      <c r="X632" s="191"/>
      <c r="Y632" s="191"/>
      <c r="Z632" s="192">
        <v>61.875</v>
      </c>
      <c r="AA632" s="192"/>
    </row>
    <row r="633" spans="2:27" ht="68.25" customHeight="1" x14ac:dyDescent="0.25">
      <c r="B633" s="5"/>
      <c r="C633" s="5"/>
      <c r="D633" s="5"/>
      <c r="E633" s="189" t="s">
        <v>586</v>
      </c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90" t="s">
        <v>587</v>
      </c>
      <c r="Q633" s="190"/>
      <c r="R633" s="190"/>
      <c r="S633" s="4"/>
      <c r="T633" s="191">
        <v>170000</v>
      </c>
      <c r="U633" s="191"/>
      <c r="V633" s="191"/>
      <c r="W633" s="191">
        <v>140858</v>
      </c>
      <c r="X633" s="191"/>
      <c r="Y633" s="191"/>
      <c r="Z633" s="192">
        <v>82.857647058823531</v>
      </c>
      <c r="AA633" s="192"/>
    </row>
    <row r="634" spans="2:27" ht="23.25" customHeight="1" x14ac:dyDescent="0.25">
      <c r="B634" s="5"/>
      <c r="C634" s="5"/>
      <c r="D634" s="5"/>
      <c r="E634" s="5"/>
      <c r="F634" s="189" t="s">
        <v>149</v>
      </c>
      <c r="G634" s="189"/>
      <c r="H634" s="189"/>
      <c r="I634" s="189"/>
      <c r="J634" s="189"/>
      <c r="K634" s="189"/>
      <c r="L634" s="189"/>
      <c r="M634" s="189"/>
      <c r="N634" s="189"/>
      <c r="O634" s="189"/>
      <c r="P634" s="190" t="s">
        <v>587</v>
      </c>
      <c r="Q634" s="190"/>
      <c r="R634" s="190"/>
      <c r="S634" s="4" t="s">
        <v>150</v>
      </c>
      <c r="T634" s="191">
        <v>170000</v>
      </c>
      <c r="U634" s="191"/>
      <c r="V634" s="191"/>
      <c r="W634" s="191">
        <v>140858</v>
      </c>
      <c r="X634" s="191"/>
      <c r="Y634" s="191"/>
      <c r="Z634" s="192">
        <v>82.857647058823531</v>
      </c>
      <c r="AA634" s="192"/>
    </row>
    <row r="635" spans="2:27" ht="15" customHeight="1" x14ac:dyDescent="0.25">
      <c r="B635" s="5"/>
      <c r="C635" s="5"/>
      <c r="D635" s="5"/>
      <c r="E635" s="5"/>
      <c r="F635" s="6"/>
      <c r="G635" s="189" t="s">
        <v>265</v>
      </c>
      <c r="H635" s="189"/>
      <c r="I635" s="189"/>
      <c r="J635" s="189"/>
      <c r="K635" s="189"/>
      <c r="L635" s="189"/>
      <c r="M635" s="189"/>
      <c r="N635" s="189"/>
      <c r="O635" s="189"/>
      <c r="P635" s="190" t="s">
        <v>587</v>
      </c>
      <c r="Q635" s="190"/>
      <c r="R635" s="190"/>
      <c r="S635" s="4" t="s">
        <v>266</v>
      </c>
      <c r="T635" s="191">
        <v>170000</v>
      </c>
      <c r="U635" s="191"/>
      <c r="V635" s="191"/>
      <c r="W635" s="191">
        <v>140858</v>
      </c>
      <c r="X635" s="191"/>
      <c r="Y635" s="191"/>
      <c r="Z635" s="192">
        <v>82.857647058823531</v>
      </c>
      <c r="AA635" s="192"/>
    </row>
    <row r="636" spans="2:27" ht="68.25" customHeight="1" x14ac:dyDescent="0.25">
      <c r="B636" s="5"/>
      <c r="C636" s="5"/>
      <c r="D636" s="5"/>
      <c r="E636" s="189" t="s">
        <v>679</v>
      </c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90" t="s">
        <v>680</v>
      </c>
      <c r="Q636" s="190"/>
      <c r="R636" s="190"/>
      <c r="S636" s="4"/>
      <c r="T636" s="191">
        <v>550000</v>
      </c>
      <c r="U636" s="191"/>
      <c r="V636" s="191"/>
      <c r="W636" s="191">
        <v>550000</v>
      </c>
      <c r="X636" s="191"/>
      <c r="Y636" s="191"/>
      <c r="Z636" s="192">
        <v>100</v>
      </c>
      <c r="AA636" s="192"/>
    </row>
    <row r="637" spans="2:27" ht="23.25" customHeight="1" x14ac:dyDescent="0.25">
      <c r="B637" s="5"/>
      <c r="C637" s="5"/>
      <c r="D637" s="5"/>
      <c r="E637" s="5"/>
      <c r="F637" s="189" t="s">
        <v>149</v>
      </c>
      <c r="G637" s="189"/>
      <c r="H637" s="189"/>
      <c r="I637" s="189"/>
      <c r="J637" s="189"/>
      <c r="K637" s="189"/>
      <c r="L637" s="189"/>
      <c r="M637" s="189"/>
      <c r="N637" s="189"/>
      <c r="O637" s="189"/>
      <c r="P637" s="190" t="s">
        <v>680</v>
      </c>
      <c r="Q637" s="190"/>
      <c r="R637" s="190"/>
      <c r="S637" s="4" t="s">
        <v>150</v>
      </c>
      <c r="T637" s="191">
        <v>550000</v>
      </c>
      <c r="U637" s="191"/>
      <c r="V637" s="191"/>
      <c r="W637" s="191">
        <v>550000</v>
      </c>
      <c r="X637" s="191"/>
      <c r="Y637" s="191"/>
      <c r="Z637" s="192">
        <v>100</v>
      </c>
      <c r="AA637" s="192"/>
    </row>
    <row r="638" spans="2:27" ht="15" customHeight="1" x14ac:dyDescent="0.25">
      <c r="B638" s="5"/>
      <c r="C638" s="5"/>
      <c r="D638" s="5"/>
      <c r="E638" s="5"/>
      <c r="F638" s="6"/>
      <c r="G638" s="189" t="s">
        <v>151</v>
      </c>
      <c r="H638" s="189"/>
      <c r="I638" s="189"/>
      <c r="J638" s="189"/>
      <c r="K638" s="189"/>
      <c r="L638" s="189"/>
      <c r="M638" s="189"/>
      <c r="N638" s="189"/>
      <c r="O638" s="189"/>
      <c r="P638" s="190" t="s">
        <v>680</v>
      </c>
      <c r="Q638" s="190"/>
      <c r="R638" s="190"/>
      <c r="S638" s="4" t="s">
        <v>152</v>
      </c>
      <c r="T638" s="191">
        <v>550000</v>
      </c>
      <c r="U638" s="191"/>
      <c r="V638" s="191"/>
      <c r="W638" s="191">
        <v>550000</v>
      </c>
      <c r="X638" s="191"/>
      <c r="Y638" s="191"/>
      <c r="Z638" s="192">
        <v>100</v>
      </c>
      <c r="AA638" s="192"/>
    </row>
    <row r="639" spans="2:27" ht="68.25" customHeight="1" x14ac:dyDescent="0.25">
      <c r="B639" s="5"/>
      <c r="C639" s="5"/>
      <c r="D639" s="5"/>
      <c r="E639" s="189" t="s">
        <v>588</v>
      </c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90" t="s">
        <v>589</v>
      </c>
      <c r="Q639" s="190"/>
      <c r="R639" s="190"/>
      <c r="S639" s="4"/>
      <c r="T639" s="191">
        <v>200000</v>
      </c>
      <c r="U639" s="191"/>
      <c r="V639" s="191"/>
      <c r="W639" s="191">
        <v>198400</v>
      </c>
      <c r="X639" s="191"/>
      <c r="Y639" s="191"/>
      <c r="Z639" s="192">
        <v>99.2</v>
      </c>
      <c r="AA639" s="192"/>
    </row>
    <row r="640" spans="2:27" ht="23.25" customHeight="1" x14ac:dyDescent="0.25">
      <c r="B640" s="5"/>
      <c r="C640" s="5"/>
      <c r="D640" s="5"/>
      <c r="E640" s="5"/>
      <c r="F640" s="189" t="s">
        <v>149</v>
      </c>
      <c r="G640" s="189"/>
      <c r="H640" s="189"/>
      <c r="I640" s="189"/>
      <c r="J640" s="189"/>
      <c r="K640" s="189"/>
      <c r="L640" s="189"/>
      <c r="M640" s="189"/>
      <c r="N640" s="189"/>
      <c r="O640" s="189"/>
      <c r="P640" s="190" t="s">
        <v>589</v>
      </c>
      <c r="Q640" s="190"/>
      <c r="R640" s="190"/>
      <c r="S640" s="4" t="s">
        <v>150</v>
      </c>
      <c r="T640" s="191">
        <v>200000</v>
      </c>
      <c r="U640" s="191"/>
      <c r="V640" s="191"/>
      <c r="W640" s="191">
        <v>198400</v>
      </c>
      <c r="X640" s="191"/>
      <c r="Y640" s="191"/>
      <c r="Z640" s="192">
        <v>99.2</v>
      </c>
      <c r="AA640" s="192"/>
    </row>
    <row r="641" spans="2:27" ht="15" customHeight="1" x14ac:dyDescent="0.25">
      <c r="B641" s="5"/>
      <c r="C641" s="5"/>
      <c r="D641" s="5"/>
      <c r="E641" s="5"/>
      <c r="F641" s="6"/>
      <c r="G641" s="189" t="s">
        <v>265</v>
      </c>
      <c r="H641" s="189"/>
      <c r="I641" s="189"/>
      <c r="J641" s="189"/>
      <c r="K641" s="189"/>
      <c r="L641" s="189"/>
      <c r="M641" s="189"/>
      <c r="N641" s="189"/>
      <c r="O641" s="189"/>
      <c r="P641" s="190" t="s">
        <v>589</v>
      </c>
      <c r="Q641" s="190"/>
      <c r="R641" s="190"/>
      <c r="S641" s="4" t="s">
        <v>266</v>
      </c>
      <c r="T641" s="191">
        <v>200000</v>
      </c>
      <c r="U641" s="191"/>
      <c r="V641" s="191"/>
      <c r="W641" s="191">
        <v>198400</v>
      </c>
      <c r="X641" s="191"/>
      <c r="Y641" s="191"/>
      <c r="Z641" s="192">
        <v>99.2</v>
      </c>
      <c r="AA641" s="192"/>
    </row>
    <row r="642" spans="2:27" ht="15" customHeight="1" x14ac:dyDescent="0.25">
      <c r="B642" s="6"/>
      <c r="C642" s="189" t="s">
        <v>697</v>
      </c>
      <c r="D642" s="189"/>
      <c r="E642" s="189"/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90" t="s">
        <v>698</v>
      </c>
      <c r="Q642" s="190"/>
      <c r="R642" s="190"/>
      <c r="S642" s="4"/>
      <c r="T642" s="191">
        <v>58347500</v>
      </c>
      <c r="U642" s="191"/>
      <c r="V642" s="191"/>
      <c r="W642" s="191">
        <v>58180414.270000003</v>
      </c>
      <c r="X642" s="191"/>
      <c r="Y642" s="191"/>
      <c r="Z642" s="192">
        <v>99.713636865332717</v>
      </c>
      <c r="AA642" s="192"/>
    </row>
    <row r="643" spans="2:27" ht="45.75" customHeight="1" x14ac:dyDescent="0.25">
      <c r="B643" s="6"/>
      <c r="C643" s="6"/>
      <c r="D643" s="6"/>
      <c r="E643" s="189" t="s">
        <v>699</v>
      </c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90" t="s">
        <v>700</v>
      </c>
      <c r="Q643" s="190"/>
      <c r="R643" s="190"/>
      <c r="S643" s="4"/>
      <c r="T643" s="191">
        <v>58347500</v>
      </c>
      <c r="U643" s="191"/>
      <c r="V643" s="191"/>
      <c r="W643" s="191">
        <v>58180414.270000003</v>
      </c>
      <c r="X643" s="191"/>
      <c r="Y643" s="191"/>
      <c r="Z643" s="192">
        <v>99.713636865332717</v>
      </c>
      <c r="AA643" s="192"/>
    </row>
    <row r="644" spans="2:27" ht="23.25" customHeight="1" x14ac:dyDescent="0.25">
      <c r="B644" s="5"/>
      <c r="C644" s="5"/>
      <c r="D644" s="5"/>
      <c r="E644" s="189" t="s">
        <v>701</v>
      </c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90" t="s">
        <v>702</v>
      </c>
      <c r="Q644" s="190"/>
      <c r="R644" s="190"/>
      <c r="S644" s="4"/>
      <c r="T644" s="191">
        <v>972000</v>
      </c>
      <c r="U644" s="191"/>
      <c r="V644" s="191"/>
      <c r="W644" s="191">
        <v>972000</v>
      </c>
      <c r="X644" s="191"/>
      <c r="Y644" s="191"/>
      <c r="Z644" s="192">
        <v>100</v>
      </c>
      <c r="AA644" s="192"/>
    </row>
    <row r="645" spans="2:27" ht="23.25" customHeight="1" x14ac:dyDescent="0.25">
      <c r="B645" s="5"/>
      <c r="C645" s="5"/>
      <c r="D645" s="5"/>
      <c r="E645" s="5"/>
      <c r="F645" s="189" t="s">
        <v>149</v>
      </c>
      <c r="G645" s="189"/>
      <c r="H645" s="189"/>
      <c r="I645" s="189"/>
      <c r="J645" s="189"/>
      <c r="K645" s="189"/>
      <c r="L645" s="189"/>
      <c r="M645" s="189"/>
      <c r="N645" s="189"/>
      <c r="O645" s="189"/>
      <c r="P645" s="190" t="s">
        <v>702</v>
      </c>
      <c r="Q645" s="190"/>
      <c r="R645" s="190"/>
      <c r="S645" s="4" t="s">
        <v>150</v>
      </c>
      <c r="T645" s="191">
        <v>972000</v>
      </c>
      <c r="U645" s="191"/>
      <c r="V645" s="191"/>
      <c r="W645" s="191">
        <v>972000</v>
      </c>
      <c r="X645" s="191"/>
      <c r="Y645" s="191"/>
      <c r="Z645" s="192">
        <v>100</v>
      </c>
      <c r="AA645" s="192"/>
    </row>
    <row r="646" spans="2:27" ht="15" customHeight="1" x14ac:dyDescent="0.25">
      <c r="B646" s="5"/>
      <c r="C646" s="5"/>
      <c r="D646" s="5"/>
      <c r="E646" s="5"/>
      <c r="F646" s="6"/>
      <c r="G646" s="189" t="s">
        <v>151</v>
      </c>
      <c r="H646" s="189"/>
      <c r="I646" s="189"/>
      <c r="J646" s="189"/>
      <c r="K646" s="189"/>
      <c r="L646" s="189"/>
      <c r="M646" s="189"/>
      <c r="N646" s="189"/>
      <c r="O646" s="189"/>
      <c r="P646" s="190" t="s">
        <v>702</v>
      </c>
      <c r="Q646" s="190"/>
      <c r="R646" s="190"/>
      <c r="S646" s="4" t="s">
        <v>152</v>
      </c>
      <c r="T646" s="191">
        <v>972000</v>
      </c>
      <c r="U646" s="191"/>
      <c r="V646" s="191"/>
      <c r="W646" s="191">
        <v>972000</v>
      </c>
      <c r="X646" s="191"/>
      <c r="Y646" s="191"/>
      <c r="Z646" s="192">
        <v>100</v>
      </c>
      <c r="AA646" s="192"/>
    </row>
    <row r="647" spans="2:27" ht="23.25" customHeight="1" x14ac:dyDescent="0.25">
      <c r="B647" s="5"/>
      <c r="C647" s="5"/>
      <c r="D647" s="5"/>
      <c r="E647" s="189" t="s">
        <v>703</v>
      </c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90" t="s">
        <v>704</v>
      </c>
      <c r="Q647" s="190"/>
      <c r="R647" s="190"/>
      <c r="S647" s="4"/>
      <c r="T647" s="191">
        <v>5000000</v>
      </c>
      <c r="U647" s="191"/>
      <c r="V647" s="191"/>
      <c r="W647" s="191">
        <v>5000000</v>
      </c>
      <c r="X647" s="191"/>
      <c r="Y647" s="191"/>
      <c r="Z647" s="192">
        <v>100</v>
      </c>
      <c r="AA647" s="192"/>
    </row>
    <row r="648" spans="2:27" ht="23.25" customHeight="1" x14ac:dyDescent="0.25">
      <c r="B648" s="5"/>
      <c r="C648" s="5"/>
      <c r="D648" s="5"/>
      <c r="E648" s="5"/>
      <c r="F648" s="189" t="s">
        <v>149</v>
      </c>
      <c r="G648" s="189"/>
      <c r="H648" s="189"/>
      <c r="I648" s="189"/>
      <c r="J648" s="189"/>
      <c r="K648" s="189"/>
      <c r="L648" s="189"/>
      <c r="M648" s="189"/>
      <c r="N648" s="189"/>
      <c r="O648" s="189"/>
      <c r="P648" s="190" t="s">
        <v>704</v>
      </c>
      <c r="Q648" s="190"/>
      <c r="R648" s="190"/>
      <c r="S648" s="4" t="s">
        <v>150</v>
      </c>
      <c r="T648" s="191">
        <v>5000000</v>
      </c>
      <c r="U648" s="191"/>
      <c r="V648" s="191"/>
      <c r="W648" s="191">
        <v>5000000</v>
      </c>
      <c r="X648" s="191"/>
      <c r="Y648" s="191"/>
      <c r="Z648" s="192">
        <v>100</v>
      </c>
      <c r="AA648" s="192"/>
    </row>
    <row r="649" spans="2:27" ht="15" customHeight="1" x14ac:dyDescent="0.25">
      <c r="B649" s="5"/>
      <c r="C649" s="5"/>
      <c r="D649" s="5"/>
      <c r="E649" s="5"/>
      <c r="F649" s="6"/>
      <c r="G649" s="189" t="s">
        <v>151</v>
      </c>
      <c r="H649" s="189"/>
      <c r="I649" s="189"/>
      <c r="J649" s="189"/>
      <c r="K649" s="189"/>
      <c r="L649" s="189"/>
      <c r="M649" s="189"/>
      <c r="N649" s="189"/>
      <c r="O649" s="189"/>
      <c r="P649" s="190" t="s">
        <v>704</v>
      </c>
      <c r="Q649" s="190"/>
      <c r="R649" s="190"/>
      <c r="S649" s="4" t="s">
        <v>152</v>
      </c>
      <c r="T649" s="191">
        <v>5000000</v>
      </c>
      <c r="U649" s="191"/>
      <c r="V649" s="191"/>
      <c r="W649" s="191">
        <v>5000000</v>
      </c>
      <c r="X649" s="191"/>
      <c r="Y649" s="191"/>
      <c r="Z649" s="192">
        <v>100</v>
      </c>
      <c r="AA649" s="192"/>
    </row>
    <row r="650" spans="2:27" ht="23.25" customHeight="1" x14ac:dyDescent="0.25">
      <c r="B650" s="5"/>
      <c r="C650" s="5"/>
      <c r="D650" s="5"/>
      <c r="E650" s="189" t="s">
        <v>705</v>
      </c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90" t="s">
        <v>706</v>
      </c>
      <c r="Q650" s="190"/>
      <c r="R650" s="190"/>
      <c r="S650" s="4"/>
      <c r="T650" s="191">
        <v>52375500</v>
      </c>
      <c r="U650" s="191"/>
      <c r="V650" s="191"/>
      <c r="W650" s="191">
        <v>52208414.270000003</v>
      </c>
      <c r="X650" s="191"/>
      <c r="Y650" s="191"/>
      <c r="Z650" s="192">
        <v>99.680984945251126</v>
      </c>
      <c r="AA650" s="192"/>
    </row>
    <row r="651" spans="2:27" ht="23.25" customHeight="1" x14ac:dyDescent="0.25">
      <c r="B651" s="5"/>
      <c r="C651" s="5"/>
      <c r="D651" s="5"/>
      <c r="E651" s="5"/>
      <c r="F651" s="189" t="s">
        <v>149</v>
      </c>
      <c r="G651" s="189"/>
      <c r="H651" s="189"/>
      <c r="I651" s="189"/>
      <c r="J651" s="189"/>
      <c r="K651" s="189"/>
      <c r="L651" s="189"/>
      <c r="M651" s="189"/>
      <c r="N651" s="189"/>
      <c r="O651" s="189"/>
      <c r="P651" s="190" t="s">
        <v>706</v>
      </c>
      <c r="Q651" s="190"/>
      <c r="R651" s="190"/>
      <c r="S651" s="4" t="s">
        <v>150</v>
      </c>
      <c r="T651" s="191">
        <v>52375500</v>
      </c>
      <c r="U651" s="191"/>
      <c r="V651" s="191"/>
      <c r="W651" s="191">
        <v>52208414.270000003</v>
      </c>
      <c r="X651" s="191"/>
      <c r="Y651" s="191"/>
      <c r="Z651" s="192">
        <v>99.680984945251126</v>
      </c>
      <c r="AA651" s="192"/>
    </row>
    <row r="652" spans="2:27" ht="15" customHeight="1" x14ac:dyDescent="0.25">
      <c r="B652" s="5"/>
      <c r="C652" s="5"/>
      <c r="D652" s="5"/>
      <c r="E652" s="5"/>
      <c r="F652" s="6"/>
      <c r="G652" s="189" t="s">
        <v>151</v>
      </c>
      <c r="H652" s="189"/>
      <c r="I652" s="189"/>
      <c r="J652" s="189"/>
      <c r="K652" s="189"/>
      <c r="L652" s="189"/>
      <c r="M652" s="189"/>
      <c r="N652" s="189"/>
      <c r="O652" s="189"/>
      <c r="P652" s="190" t="s">
        <v>706</v>
      </c>
      <c r="Q652" s="190"/>
      <c r="R652" s="190"/>
      <c r="S652" s="4" t="s">
        <v>152</v>
      </c>
      <c r="T652" s="191">
        <v>48028443</v>
      </c>
      <c r="U652" s="191"/>
      <c r="V652" s="191"/>
      <c r="W652" s="191">
        <v>47861357.270000003</v>
      </c>
      <c r="X652" s="191"/>
      <c r="Y652" s="191"/>
      <c r="Z652" s="192">
        <v>99.652110875216181</v>
      </c>
      <c r="AA652" s="192"/>
    </row>
    <row r="653" spans="2:27" ht="15" customHeight="1" x14ac:dyDescent="0.25">
      <c r="B653" s="5"/>
      <c r="C653" s="5"/>
      <c r="D653" s="5"/>
      <c r="E653" s="5"/>
      <c r="F653" s="6"/>
      <c r="G653" s="189" t="s">
        <v>265</v>
      </c>
      <c r="H653" s="189"/>
      <c r="I653" s="189"/>
      <c r="J653" s="189"/>
      <c r="K653" s="189"/>
      <c r="L653" s="189"/>
      <c r="M653" s="189"/>
      <c r="N653" s="189"/>
      <c r="O653" s="189"/>
      <c r="P653" s="190" t="s">
        <v>706</v>
      </c>
      <c r="Q653" s="190"/>
      <c r="R653" s="190"/>
      <c r="S653" s="4" t="s">
        <v>266</v>
      </c>
      <c r="T653" s="191">
        <v>4347057</v>
      </c>
      <c r="U653" s="191"/>
      <c r="V653" s="191"/>
      <c r="W653" s="191">
        <v>4347057</v>
      </c>
      <c r="X653" s="191"/>
      <c r="Y653" s="191"/>
      <c r="Z653" s="192">
        <v>100</v>
      </c>
      <c r="AA653" s="192"/>
    </row>
    <row r="654" spans="2:27" ht="15" customHeight="1" x14ac:dyDescent="0.25">
      <c r="B654" s="6"/>
      <c r="C654" s="189" t="s">
        <v>11</v>
      </c>
      <c r="D654" s="189"/>
      <c r="E654" s="189"/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90" t="s">
        <v>182</v>
      </c>
      <c r="Q654" s="190"/>
      <c r="R654" s="190"/>
      <c r="S654" s="4"/>
      <c r="T654" s="191">
        <v>1770000</v>
      </c>
      <c r="U654" s="191"/>
      <c r="V654" s="191"/>
      <c r="W654" s="191">
        <v>458850</v>
      </c>
      <c r="X654" s="191"/>
      <c r="Y654" s="191"/>
      <c r="Z654" s="192">
        <v>25.923728813559322</v>
      </c>
      <c r="AA654" s="192"/>
    </row>
    <row r="655" spans="2:27" ht="34.5" customHeight="1" x14ac:dyDescent="0.25">
      <c r="B655" s="6"/>
      <c r="C655" s="6"/>
      <c r="D655" s="6"/>
      <c r="E655" s="189" t="s">
        <v>183</v>
      </c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90" t="s">
        <v>184</v>
      </c>
      <c r="Q655" s="190"/>
      <c r="R655" s="190"/>
      <c r="S655" s="4"/>
      <c r="T655" s="191">
        <v>1000</v>
      </c>
      <c r="U655" s="191"/>
      <c r="V655" s="191"/>
      <c r="W655" s="191">
        <v>0</v>
      </c>
      <c r="X655" s="191"/>
      <c r="Y655" s="191"/>
      <c r="Z655" s="192">
        <v>0</v>
      </c>
      <c r="AA655" s="192"/>
    </row>
    <row r="656" spans="2:27" ht="23.25" customHeight="1" x14ac:dyDescent="0.25">
      <c r="B656" s="5"/>
      <c r="C656" s="5"/>
      <c r="D656" s="5"/>
      <c r="E656" s="189" t="s">
        <v>185</v>
      </c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90" t="s">
        <v>186</v>
      </c>
      <c r="Q656" s="190"/>
      <c r="R656" s="190"/>
      <c r="S656" s="4"/>
      <c r="T656" s="191">
        <v>1000</v>
      </c>
      <c r="U656" s="191"/>
      <c r="V656" s="191"/>
      <c r="W656" s="191">
        <v>0</v>
      </c>
      <c r="X656" s="191"/>
      <c r="Y656" s="191"/>
      <c r="Z656" s="192">
        <v>0</v>
      </c>
      <c r="AA656" s="192"/>
    </row>
    <row r="657" spans="2:27" ht="23.25" customHeight="1" x14ac:dyDescent="0.25">
      <c r="B657" s="5"/>
      <c r="C657" s="5"/>
      <c r="D657" s="5"/>
      <c r="E657" s="5"/>
      <c r="F657" s="189" t="s">
        <v>29</v>
      </c>
      <c r="G657" s="189"/>
      <c r="H657" s="189"/>
      <c r="I657" s="189"/>
      <c r="J657" s="189"/>
      <c r="K657" s="189"/>
      <c r="L657" s="189"/>
      <c r="M657" s="189"/>
      <c r="N657" s="189"/>
      <c r="O657" s="189"/>
      <c r="P657" s="190" t="s">
        <v>186</v>
      </c>
      <c r="Q657" s="190"/>
      <c r="R657" s="190"/>
      <c r="S657" s="4" t="s">
        <v>30</v>
      </c>
      <c r="T657" s="191">
        <v>1000</v>
      </c>
      <c r="U657" s="191"/>
      <c r="V657" s="191"/>
      <c r="W657" s="191">
        <v>0</v>
      </c>
      <c r="X657" s="191"/>
      <c r="Y657" s="191"/>
      <c r="Z657" s="192">
        <v>0</v>
      </c>
      <c r="AA657" s="192"/>
    </row>
    <row r="658" spans="2:27" ht="23.25" customHeight="1" x14ac:dyDescent="0.25">
      <c r="B658" s="5"/>
      <c r="C658" s="5"/>
      <c r="D658" s="5"/>
      <c r="E658" s="5"/>
      <c r="F658" s="6"/>
      <c r="G658" s="189" t="s">
        <v>31</v>
      </c>
      <c r="H658" s="189"/>
      <c r="I658" s="189"/>
      <c r="J658" s="189"/>
      <c r="K658" s="189"/>
      <c r="L658" s="189"/>
      <c r="M658" s="189"/>
      <c r="N658" s="189"/>
      <c r="O658" s="189"/>
      <c r="P658" s="190" t="s">
        <v>186</v>
      </c>
      <c r="Q658" s="190"/>
      <c r="R658" s="190"/>
      <c r="S658" s="4" t="s">
        <v>32</v>
      </c>
      <c r="T658" s="191">
        <v>1000</v>
      </c>
      <c r="U658" s="191"/>
      <c r="V658" s="191"/>
      <c r="W658" s="191">
        <v>0</v>
      </c>
      <c r="X658" s="191"/>
      <c r="Y658" s="191"/>
      <c r="Z658" s="192">
        <v>0</v>
      </c>
      <c r="AA658" s="192"/>
    </row>
    <row r="659" spans="2:27" ht="23.25" customHeight="1" x14ac:dyDescent="0.25">
      <c r="B659" s="6"/>
      <c r="C659" s="6"/>
      <c r="D659" s="6"/>
      <c r="E659" s="189" t="s">
        <v>187</v>
      </c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90" t="s">
        <v>188</v>
      </c>
      <c r="Q659" s="190"/>
      <c r="R659" s="190"/>
      <c r="S659" s="4"/>
      <c r="T659" s="191">
        <v>1769000</v>
      </c>
      <c r="U659" s="191"/>
      <c r="V659" s="191"/>
      <c r="W659" s="191">
        <v>458850</v>
      </c>
      <c r="X659" s="191"/>
      <c r="Y659" s="191"/>
      <c r="Z659" s="192">
        <v>25.938383267382704</v>
      </c>
      <c r="AA659" s="192"/>
    </row>
    <row r="660" spans="2:27" ht="15" customHeight="1" x14ac:dyDescent="0.25">
      <c r="B660" s="5"/>
      <c r="C660" s="5"/>
      <c r="D660" s="5"/>
      <c r="E660" s="189" t="s">
        <v>189</v>
      </c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90" t="s">
        <v>190</v>
      </c>
      <c r="Q660" s="190"/>
      <c r="R660" s="190"/>
      <c r="S660" s="4"/>
      <c r="T660" s="191">
        <v>1769000</v>
      </c>
      <c r="U660" s="191"/>
      <c r="V660" s="191"/>
      <c r="W660" s="191">
        <v>458850</v>
      </c>
      <c r="X660" s="191"/>
      <c r="Y660" s="191"/>
      <c r="Z660" s="192">
        <v>25.938383267382704</v>
      </c>
      <c r="AA660" s="192"/>
    </row>
    <row r="661" spans="2:27" ht="23.25" customHeight="1" x14ac:dyDescent="0.25">
      <c r="B661" s="5"/>
      <c r="C661" s="5"/>
      <c r="D661" s="5"/>
      <c r="E661" s="5"/>
      <c r="F661" s="189" t="s">
        <v>29</v>
      </c>
      <c r="G661" s="189"/>
      <c r="H661" s="189"/>
      <c r="I661" s="189"/>
      <c r="J661" s="189"/>
      <c r="K661" s="189"/>
      <c r="L661" s="189"/>
      <c r="M661" s="189"/>
      <c r="N661" s="189"/>
      <c r="O661" s="189"/>
      <c r="P661" s="190" t="s">
        <v>190</v>
      </c>
      <c r="Q661" s="190"/>
      <c r="R661" s="190"/>
      <c r="S661" s="4" t="s">
        <v>30</v>
      </c>
      <c r="T661" s="191">
        <v>1769000</v>
      </c>
      <c r="U661" s="191"/>
      <c r="V661" s="191"/>
      <c r="W661" s="191">
        <v>458850</v>
      </c>
      <c r="X661" s="191"/>
      <c r="Y661" s="191"/>
      <c r="Z661" s="192">
        <v>25.938383267382704</v>
      </c>
      <c r="AA661" s="192"/>
    </row>
    <row r="662" spans="2:27" ht="23.25" customHeight="1" x14ac:dyDescent="0.25">
      <c r="B662" s="5"/>
      <c r="C662" s="5"/>
      <c r="D662" s="5"/>
      <c r="E662" s="5"/>
      <c r="F662" s="6"/>
      <c r="G662" s="189" t="s">
        <v>31</v>
      </c>
      <c r="H662" s="189"/>
      <c r="I662" s="189"/>
      <c r="J662" s="189"/>
      <c r="K662" s="189"/>
      <c r="L662" s="189"/>
      <c r="M662" s="189"/>
      <c r="N662" s="189"/>
      <c r="O662" s="189"/>
      <c r="P662" s="190" t="s">
        <v>190</v>
      </c>
      <c r="Q662" s="190"/>
      <c r="R662" s="190"/>
      <c r="S662" s="4" t="s">
        <v>32</v>
      </c>
      <c r="T662" s="191">
        <v>1769000</v>
      </c>
      <c r="U662" s="191"/>
      <c r="V662" s="191"/>
      <c r="W662" s="191">
        <v>458850</v>
      </c>
      <c r="X662" s="191"/>
      <c r="Y662" s="191"/>
      <c r="Z662" s="192">
        <v>25.938383267382704</v>
      </c>
      <c r="AA662" s="192"/>
    </row>
    <row r="663" spans="2:27" ht="23.25" customHeight="1" x14ac:dyDescent="0.25">
      <c r="B663" s="6"/>
      <c r="C663" s="189" t="s">
        <v>311</v>
      </c>
      <c r="D663" s="189"/>
      <c r="E663" s="189"/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90" t="s">
        <v>312</v>
      </c>
      <c r="Q663" s="190"/>
      <c r="R663" s="190"/>
      <c r="S663" s="4"/>
      <c r="T663" s="191">
        <v>521934000</v>
      </c>
      <c r="U663" s="191"/>
      <c r="V663" s="191"/>
      <c r="W663" s="191">
        <v>497260289.88999999</v>
      </c>
      <c r="X663" s="191"/>
      <c r="Y663" s="191"/>
      <c r="Z663" s="192">
        <v>95.272637898661515</v>
      </c>
      <c r="AA663" s="192"/>
    </row>
    <row r="664" spans="2:27" ht="15" customHeight="1" x14ac:dyDescent="0.25">
      <c r="B664" s="6"/>
      <c r="C664" s="189" t="s">
        <v>313</v>
      </c>
      <c r="D664" s="189"/>
      <c r="E664" s="189"/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90" t="s">
        <v>314</v>
      </c>
      <c r="Q664" s="190"/>
      <c r="R664" s="190"/>
      <c r="S664" s="4"/>
      <c r="T664" s="191">
        <v>108171000</v>
      </c>
      <c r="U664" s="191"/>
      <c r="V664" s="191"/>
      <c r="W664" s="191">
        <v>108075126.51000001</v>
      </c>
      <c r="X664" s="191"/>
      <c r="Y664" s="191"/>
      <c r="Z664" s="192">
        <v>99.911368583076793</v>
      </c>
      <c r="AA664" s="192"/>
    </row>
    <row r="665" spans="2:27" ht="45.75" customHeight="1" x14ac:dyDescent="0.25">
      <c r="B665" s="6"/>
      <c r="C665" s="6"/>
      <c r="D665" s="6"/>
      <c r="E665" s="189" t="s">
        <v>315</v>
      </c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90" t="s">
        <v>316</v>
      </c>
      <c r="Q665" s="190"/>
      <c r="R665" s="190"/>
      <c r="S665" s="4"/>
      <c r="T665" s="191">
        <v>108171000</v>
      </c>
      <c r="U665" s="191"/>
      <c r="V665" s="191"/>
      <c r="W665" s="191">
        <v>108075126.51000001</v>
      </c>
      <c r="X665" s="191"/>
      <c r="Y665" s="191"/>
      <c r="Z665" s="192">
        <v>99.911368583076793</v>
      </c>
      <c r="AA665" s="192"/>
    </row>
    <row r="666" spans="2:27" ht="34.5" customHeight="1" x14ac:dyDescent="0.25">
      <c r="B666" s="5"/>
      <c r="C666" s="5"/>
      <c r="D666" s="5"/>
      <c r="E666" s="189" t="s">
        <v>317</v>
      </c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90" t="s">
        <v>318</v>
      </c>
      <c r="Q666" s="190"/>
      <c r="R666" s="190"/>
      <c r="S666" s="4"/>
      <c r="T666" s="191">
        <v>108171000</v>
      </c>
      <c r="U666" s="191"/>
      <c r="V666" s="191"/>
      <c r="W666" s="191">
        <v>108075126.51000001</v>
      </c>
      <c r="X666" s="191"/>
      <c r="Y666" s="191"/>
      <c r="Z666" s="192">
        <v>99.911368583076793</v>
      </c>
      <c r="AA666" s="192"/>
    </row>
    <row r="667" spans="2:27" ht="23.25" customHeight="1" x14ac:dyDescent="0.25">
      <c r="B667" s="5"/>
      <c r="C667" s="5"/>
      <c r="D667" s="5"/>
      <c r="E667" s="5"/>
      <c r="F667" s="189" t="s">
        <v>29</v>
      </c>
      <c r="G667" s="189"/>
      <c r="H667" s="189"/>
      <c r="I667" s="189"/>
      <c r="J667" s="189"/>
      <c r="K667" s="189"/>
      <c r="L667" s="189"/>
      <c r="M667" s="189"/>
      <c r="N667" s="189"/>
      <c r="O667" s="189"/>
      <c r="P667" s="190" t="s">
        <v>318</v>
      </c>
      <c r="Q667" s="190"/>
      <c r="R667" s="190"/>
      <c r="S667" s="4" t="s">
        <v>30</v>
      </c>
      <c r="T667" s="191">
        <v>108171000</v>
      </c>
      <c r="U667" s="191"/>
      <c r="V667" s="191"/>
      <c r="W667" s="191">
        <v>108075126.51000001</v>
      </c>
      <c r="X667" s="191"/>
      <c r="Y667" s="191"/>
      <c r="Z667" s="192">
        <v>99.911368583076793</v>
      </c>
      <c r="AA667" s="192"/>
    </row>
    <row r="668" spans="2:27" ht="23.25" customHeight="1" x14ac:dyDescent="0.25">
      <c r="B668" s="5"/>
      <c r="C668" s="5"/>
      <c r="D668" s="5"/>
      <c r="E668" s="5"/>
      <c r="F668" s="6"/>
      <c r="G668" s="189" t="s">
        <v>31</v>
      </c>
      <c r="H668" s="189"/>
      <c r="I668" s="189"/>
      <c r="J668" s="189"/>
      <c r="K668" s="189"/>
      <c r="L668" s="189"/>
      <c r="M668" s="189"/>
      <c r="N668" s="189"/>
      <c r="O668" s="189"/>
      <c r="P668" s="190" t="s">
        <v>318</v>
      </c>
      <c r="Q668" s="190"/>
      <c r="R668" s="190"/>
      <c r="S668" s="4" t="s">
        <v>32</v>
      </c>
      <c r="T668" s="191">
        <v>108171000</v>
      </c>
      <c r="U668" s="191"/>
      <c r="V668" s="191"/>
      <c r="W668" s="191">
        <v>108075126.51000001</v>
      </c>
      <c r="X668" s="191"/>
      <c r="Y668" s="191"/>
      <c r="Z668" s="192">
        <v>99.911368583076793</v>
      </c>
      <c r="AA668" s="192"/>
    </row>
    <row r="669" spans="2:27" ht="15" customHeight="1" x14ac:dyDescent="0.25">
      <c r="B669" s="6"/>
      <c r="C669" s="189" t="s">
        <v>321</v>
      </c>
      <c r="D669" s="189"/>
      <c r="E669" s="189"/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90" t="s">
        <v>322</v>
      </c>
      <c r="Q669" s="190"/>
      <c r="R669" s="190"/>
      <c r="S669" s="4"/>
      <c r="T669" s="191">
        <v>413763000</v>
      </c>
      <c r="U669" s="191"/>
      <c r="V669" s="191"/>
      <c r="W669" s="191">
        <v>389185163.38</v>
      </c>
      <c r="X669" s="191"/>
      <c r="Y669" s="191"/>
      <c r="Z669" s="192">
        <v>94.059924009638365</v>
      </c>
      <c r="AA669" s="192"/>
    </row>
    <row r="670" spans="2:27" ht="23.25" customHeight="1" x14ac:dyDescent="0.25">
      <c r="B670" s="6"/>
      <c r="C670" s="6"/>
      <c r="D670" s="6"/>
      <c r="E670" s="189" t="s">
        <v>323</v>
      </c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90" t="s">
        <v>324</v>
      </c>
      <c r="Q670" s="190"/>
      <c r="R670" s="190"/>
      <c r="S670" s="4"/>
      <c r="T670" s="191">
        <v>413763000</v>
      </c>
      <c r="U670" s="191"/>
      <c r="V670" s="191"/>
      <c r="W670" s="191">
        <v>389185163.38</v>
      </c>
      <c r="X670" s="191"/>
      <c r="Y670" s="191"/>
      <c r="Z670" s="192">
        <v>94.059924009638365</v>
      </c>
      <c r="AA670" s="192"/>
    </row>
    <row r="671" spans="2:27" ht="23.25" customHeight="1" x14ac:dyDescent="0.25">
      <c r="B671" s="5"/>
      <c r="C671" s="5"/>
      <c r="D671" s="5"/>
      <c r="E671" s="189" t="s">
        <v>325</v>
      </c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90" t="s">
        <v>326</v>
      </c>
      <c r="Q671" s="190"/>
      <c r="R671" s="190"/>
      <c r="S671" s="4"/>
      <c r="T671" s="191">
        <v>157823000</v>
      </c>
      <c r="U671" s="191"/>
      <c r="V671" s="191"/>
      <c r="W671" s="191">
        <v>157741176.78</v>
      </c>
      <c r="X671" s="191"/>
      <c r="Y671" s="191"/>
      <c r="Z671" s="192">
        <v>99.948155072454583</v>
      </c>
      <c r="AA671" s="192"/>
    </row>
    <row r="672" spans="2:27" ht="23.25" customHeight="1" x14ac:dyDescent="0.25">
      <c r="B672" s="5"/>
      <c r="C672" s="5"/>
      <c r="D672" s="5"/>
      <c r="E672" s="5"/>
      <c r="F672" s="189" t="s">
        <v>29</v>
      </c>
      <c r="G672" s="189"/>
      <c r="H672" s="189"/>
      <c r="I672" s="189"/>
      <c r="J672" s="189"/>
      <c r="K672" s="189"/>
      <c r="L672" s="189"/>
      <c r="M672" s="189"/>
      <c r="N672" s="189"/>
      <c r="O672" s="189"/>
      <c r="P672" s="190" t="s">
        <v>326</v>
      </c>
      <c r="Q672" s="190"/>
      <c r="R672" s="190"/>
      <c r="S672" s="4" t="s">
        <v>30</v>
      </c>
      <c r="T672" s="191">
        <v>157823000</v>
      </c>
      <c r="U672" s="191"/>
      <c r="V672" s="191"/>
      <c r="W672" s="191">
        <v>157741176.78</v>
      </c>
      <c r="X672" s="191"/>
      <c r="Y672" s="191"/>
      <c r="Z672" s="192">
        <v>99.948155072454583</v>
      </c>
      <c r="AA672" s="192"/>
    </row>
    <row r="673" spans="2:27" ht="23.25" customHeight="1" x14ac:dyDescent="0.25">
      <c r="B673" s="5"/>
      <c r="C673" s="5"/>
      <c r="D673" s="5"/>
      <c r="E673" s="5"/>
      <c r="F673" s="6"/>
      <c r="G673" s="189" t="s">
        <v>31</v>
      </c>
      <c r="H673" s="189"/>
      <c r="I673" s="189"/>
      <c r="J673" s="189"/>
      <c r="K673" s="189"/>
      <c r="L673" s="189"/>
      <c r="M673" s="189"/>
      <c r="N673" s="189"/>
      <c r="O673" s="189"/>
      <c r="P673" s="190" t="s">
        <v>326</v>
      </c>
      <c r="Q673" s="190"/>
      <c r="R673" s="190"/>
      <c r="S673" s="4" t="s">
        <v>32</v>
      </c>
      <c r="T673" s="191">
        <v>157823000</v>
      </c>
      <c r="U673" s="191"/>
      <c r="V673" s="191"/>
      <c r="W673" s="191">
        <v>157741176.78</v>
      </c>
      <c r="X673" s="191"/>
      <c r="Y673" s="191"/>
      <c r="Z673" s="192">
        <v>99.948155072454583</v>
      </c>
      <c r="AA673" s="192"/>
    </row>
    <row r="674" spans="2:27" ht="15" customHeight="1" x14ac:dyDescent="0.25">
      <c r="B674" s="5"/>
      <c r="C674" s="5"/>
      <c r="D674" s="5"/>
      <c r="E674" s="189" t="s">
        <v>327</v>
      </c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90" t="s">
        <v>328</v>
      </c>
      <c r="Q674" s="190"/>
      <c r="R674" s="190"/>
      <c r="S674" s="4"/>
      <c r="T674" s="191">
        <v>24450000</v>
      </c>
      <c r="U674" s="191"/>
      <c r="V674" s="191"/>
      <c r="W674" s="191">
        <v>13851768.51</v>
      </c>
      <c r="X674" s="191"/>
      <c r="Y674" s="191"/>
      <c r="Z674" s="192">
        <v>56.653449938650304</v>
      </c>
      <c r="AA674" s="192"/>
    </row>
    <row r="675" spans="2:27" ht="23.25" customHeight="1" x14ac:dyDescent="0.25">
      <c r="B675" s="5"/>
      <c r="C675" s="5"/>
      <c r="D675" s="5"/>
      <c r="E675" s="5"/>
      <c r="F675" s="189" t="s">
        <v>29</v>
      </c>
      <c r="G675" s="189"/>
      <c r="H675" s="189"/>
      <c r="I675" s="189"/>
      <c r="J675" s="189"/>
      <c r="K675" s="189"/>
      <c r="L675" s="189"/>
      <c r="M675" s="189"/>
      <c r="N675" s="189"/>
      <c r="O675" s="189"/>
      <c r="P675" s="190" t="s">
        <v>328</v>
      </c>
      <c r="Q675" s="190"/>
      <c r="R675" s="190"/>
      <c r="S675" s="4" t="s">
        <v>30</v>
      </c>
      <c r="T675" s="191">
        <v>24450000</v>
      </c>
      <c r="U675" s="191"/>
      <c r="V675" s="191"/>
      <c r="W675" s="191">
        <v>13851768.51</v>
      </c>
      <c r="X675" s="191"/>
      <c r="Y675" s="191"/>
      <c r="Z675" s="192">
        <v>56.653449938650304</v>
      </c>
      <c r="AA675" s="192"/>
    </row>
    <row r="676" spans="2:27" ht="23.25" customHeight="1" x14ac:dyDescent="0.25">
      <c r="B676" s="5"/>
      <c r="C676" s="5"/>
      <c r="D676" s="5"/>
      <c r="E676" s="5"/>
      <c r="F676" s="6"/>
      <c r="G676" s="189" t="s">
        <v>31</v>
      </c>
      <c r="H676" s="189"/>
      <c r="I676" s="189"/>
      <c r="J676" s="189"/>
      <c r="K676" s="189"/>
      <c r="L676" s="189"/>
      <c r="M676" s="189"/>
      <c r="N676" s="189"/>
      <c r="O676" s="189"/>
      <c r="P676" s="190" t="s">
        <v>328</v>
      </c>
      <c r="Q676" s="190"/>
      <c r="R676" s="190"/>
      <c r="S676" s="4" t="s">
        <v>32</v>
      </c>
      <c r="T676" s="191">
        <v>24450000</v>
      </c>
      <c r="U676" s="191"/>
      <c r="V676" s="191"/>
      <c r="W676" s="191">
        <v>13851768.51</v>
      </c>
      <c r="X676" s="191"/>
      <c r="Y676" s="191"/>
      <c r="Z676" s="192">
        <v>56.653449938650304</v>
      </c>
      <c r="AA676" s="192"/>
    </row>
    <row r="677" spans="2:27" ht="34.5" customHeight="1" x14ac:dyDescent="0.25">
      <c r="B677" s="5"/>
      <c r="C677" s="5"/>
      <c r="D677" s="5"/>
      <c r="E677" s="189" t="s">
        <v>329</v>
      </c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90" t="s">
        <v>330</v>
      </c>
      <c r="Q677" s="190"/>
      <c r="R677" s="190"/>
      <c r="S677" s="4"/>
      <c r="T677" s="191">
        <v>6514990</v>
      </c>
      <c r="U677" s="191"/>
      <c r="V677" s="191"/>
      <c r="W677" s="191">
        <v>3394773.36</v>
      </c>
      <c r="X677" s="191"/>
      <c r="Y677" s="191"/>
      <c r="Z677" s="192">
        <v>52.107115436861761</v>
      </c>
      <c r="AA677" s="192"/>
    </row>
    <row r="678" spans="2:27" ht="23.25" customHeight="1" x14ac:dyDescent="0.25">
      <c r="B678" s="5"/>
      <c r="C678" s="5"/>
      <c r="D678" s="5"/>
      <c r="E678" s="5"/>
      <c r="F678" s="189" t="s">
        <v>29</v>
      </c>
      <c r="G678" s="189"/>
      <c r="H678" s="189"/>
      <c r="I678" s="189"/>
      <c r="J678" s="189"/>
      <c r="K678" s="189"/>
      <c r="L678" s="189"/>
      <c r="M678" s="189"/>
      <c r="N678" s="189"/>
      <c r="O678" s="189"/>
      <c r="P678" s="190" t="s">
        <v>330</v>
      </c>
      <c r="Q678" s="190"/>
      <c r="R678" s="190"/>
      <c r="S678" s="4" t="s">
        <v>30</v>
      </c>
      <c r="T678" s="191">
        <v>6514990</v>
      </c>
      <c r="U678" s="191"/>
      <c r="V678" s="191"/>
      <c r="W678" s="191">
        <v>3394773.36</v>
      </c>
      <c r="X678" s="191"/>
      <c r="Y678" s="191"/>
      <c r="Z678" s="192">
        <v>52.107115436861761</v>
      </c>
      <c r="AA678" s="192"/>
    </row>
    <row r="679" spans="2:27" ht="23.25" customHeight="1" x14ac:dyDescent="0.25">
      <c r="B679" s="5"/>
      <c r="C679" s="5"/>
      <c r="D679" s="5"/>
      <c r="E679" s="5"/>
      <c r="F679" s="6"/>
      <c r="G679" s="189" t="s">
        <v>31</v>
      </c>
      <c r="H679" s="189"/>
      <c r="I679" s="189"/>
      <c r="J679" s="189"/>
      <c r="K679" s="189"/>
      <c r="L679" s="189"/>
      <c r="M679" s="189"/>
      <c r="N679" s="189"/>
      <c r="O679" s="189"/>
      <c r="P679" s="190" t="s">
        <v>330</v>
      </c>
      <c r="Q679" s="190"/>
      <c r="R679" s="190"/>
      <c r="S679" s="4" t="s">
        <v>32</v>
      </c>
      <c r="T679" s="191">
        <v>6514990</v>
      </c>
      <c r="U679" s="191"/>
      <c r="V679" s="191"/>
      <c r="W679" s="191">
        <v>3394773.36</v>
      </c>
      <c r="X679" s="191"/>
      <c r="Y679" s="191"/>
      <c r="Z679" s="192">
        <v>52.107115436861761</v>
      </c>
      <c r="AA679" s="192"/>
    </row>
    <row r="680" spans="2:27" ht="45.75" customHeight="1" x14ac:dyDescent="0.25">
      <c r="B680" s="5"/>
      <c r="C680" s="5"/>
      <c r="D680" s="5"/>
      <c r="E680" s="189" t="s">
        <v>331</v>
      </c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90" t="s">
        <v>332</v>
      </c>
      <c r="Q680" s="190"/>
      <c r="R680" s="190"/>
      <c r="S680" s="4"/>
      <c r="T680" s="191">
        <v>7075000</v>
      </c>
      <c r="U680" s="191"/>
      <c r="V680" s="191"/>
      <c r="W680" s="191">
        <v>6678917.9100000001</v>
      </c>
      <c r="X680" s="191"/>
      <c r="Y680" s="191"/>
      <c r="Z680" s="192">
        <v>94.401666572438174</v>
      </c>
      <c r="AA680" s="192"/>
    </row>
    <row r="681" spans="2:27" ht="23.25" customHeight="1" x14ac:dyDescent="0.25">
      <c r="B681" s="5"/>
      <c r="C681" s="5"/>
      <c r="D681" s="5"/>
      <c r="E681" s="5"/>
      <c r="F681" s="189" t="s">
        <v>29</v>
      </c>
      <c r="G681" s="189"/>
      <c r="H681" s="189"/>
      <c r="I681" s="189"/>
      <c r="J681" s="189"/>
      <c r="K681" s="189"/>
      <c r="L681" s="189"/>
      <c r="M681" s="189"/>
      <c r="N681" s="189"/>
      <c r="O681" s="189"/>
      <c r="P681" s="190" t="s">
        <v>332</v>
      </c>
      <c r="Q681" s="190"/>
      <c r="R681" s="190"/>
      <c r="S681" s="4" t="s">
        <v>30</v>
      </c>
      <c r="T681" s="191">
        <v>7075000</v>
      </c>
      <c r="U681" s="191"/>
      <c r="V681" s="191"/>
      <c r="W681" s="191">
        <v>6678917.9100000001</v>
      </c>
      <c r="X681" s="191"/>
      <c r="Y681" s="191"/>
      <c r="Z681" s="192">
        <v>94.401666572438174</v>
      </c>
      <c r="AA681" s="192"/>
    </row>
    <row r="682" spans="2:27" ht="23.25" customHeight="1" x14ac:dyDescent="0.25">
      <c r="B682" s="5"/>
      <c r="C682" s="5"/>
      <c r="D682" s="5"/>
      <c r="E682" s="5"/>
      <c r="F682" s="6"/>
      <c r="G682" s="189" t="s">
        <v>31</v>
      </c>
      <c r="H682" s="189"/>
      <c r="I682" s="189"/>
      <c r="J682" s="189"/>
      <c r="K682" s="189"/>
      <c r="L682" s="189"/>
      <c r="M682" s="189"/>
      <c r="N682" s="189"/>
      <c r="O682" s="189"/>
      <c r="P682" s="190" t="s">
        <v>332</v>
      </c>
      <c r="Q682" s="190"/>
      <c r="R682" s="190"/>
      <c r="S682" s="4" t="s">
        <v>32</v>
      </c>
      <c r="T682" s="191">
        <v>7075000</v>
      </c>
      <c r="U682" s="191"/>
      <c r="V682" s="191"/>
      <c r="W682" s="191">
        <v>6678917.9100000001</v>
      </c>
      <c r="X682" s="191"/>
      <c r="Y682" s="191"/>
      <c r="Z682" s="192">
        <v>94.401666572438174</v>
      </c>
      <c r="AA682" s="192"/>
    </row>
    <row r="683" spans="2:27" ht="23.25" customHeight="1" x14ac:dyDescent="0.25">
      <c r="B683" s="5"/>
      <c r="C683" s="5"/>
      <c r="D683" s="5"/>
      <c r="E683" s="189" t="s">
        <v>333</v>
      </c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90" t="s">
        <v>334</v>
      </c>
      <c r="Q683" s="190"/>
      <c r="R683" s="190"/>
      <c r="S683" s="4"/>
      <c r="T683" s="191">
        <v>217900010</v>
      </c>
      <c r="U683" s="191"/>
      <c r="V683" s="191"/>
      <c r="W683" s="191">
        <v>207518526.81999999</v>
      </c>
      <c r="X683" s="191"/>
      <c r="Y683" s="191"/>
      <c r="Z683" s="192">
        <v>95.235666496756934</v>
      </c>
      <c r="AA683" s="192"/>
    </row>
    <row r="684" spans="2:27" ht="23.25" customHeight="1" x14ac:dyDescent="0.25">
      <c r="B684" s="5"/>
      <c r="C684" s="5"/>
      <c r="D684" s="5"/>
      <c r="E684" s="5"/>
      <c r="F684" s="189" t="s">
        <v>29</v>
      </c>
      <c r="G684" s="189"/>
      <c r="H684" s="189"/>
      <c r="I684" s="189"/>
      <c r="J684" s="189"/>
      <c r="K684" s="189"/>
      <c r="L684" s="189"/>
      <c r="M684" s="189"/>
      <c r="N684" s="189"/>
      <c r="O684" s="189"/>
      <c r="P684" s="190" t="s">
        <v>334</v>
      </c>
      <c r="Q684" s="190"/>
      <c r="R684" s="190"/>
      <c r="S684" s="4" t="s">
        <v>30</v>
      </c>
      <c r="T684" s="191">
        <v>217900010</v>
      </c>
      <c r="U684" s="191"/>
      <c r="V684" s="191"/>
      <c r="W684" s="191">
        <v>207518526.81999999</v>
      </c>
      <c r="X684" s="191"/>
      <c r="Y684" s="191"/>
      <c r="Z684" s="192">
        <v>95.235666496756934</v>
      </c>
      <c r="AA684" s="192"/>
    </row>
    <row r="685" spans="2:27" ht="23.25" customHeight="1" x14ac:dyDescent="0.25">
      <c r="B685" s="5"/>
      <c r="C685" s="5"/>
      <c r="D685" s="5"/>
      <c r="E685" s="5"/>
      <c r="F685" s="6"/>
      <c r="G685" s="189" t="s">
        <v>31</v>
      </c>
      <c r="H685" s="189"/>
      <c r="I685" s="189"/>
      <c r="J685" s="189"/>
      <c r="K685" s="189"/>
      <c r="L685" s="189"/>
      <c r="M685" s="189"/>
      <c r="N685" s="189"/>
      <c r="O685" s="189"/>
      <c r="P685" s="190" t="s">
        <v>334</v>
      </c>
      <c r="Q685" s="190"/>
      <c r="R685" s="190"/>
      <c r="S685" s="4" t="s">
        <v>32</v>
      </c>
      <c r="T685" s="191">
        <v>217900010</v>
      </c>
      <c r="U685" s="191"/>
      <c r="V685" s="191"/>
      <c r="W685" s="191">
        <v>207518526.81999999</v>
      </c>
      <c r="X685" s="191"/>
      <c r="Y685" s="191"/>
      <c r="Z685" s="192">
        <v>95.235666496756934</v>
      </c>
      <c r="AA685" s="192"/>
    </row>
    <row r="686" spans="2:27" ht="15" customHeight="1" x14ac:dyDescent="0.25">
      <c r="B686" s="6"/>
      <c r="C686" s="189" t="s">
        <v>191</v>
      </c>
      <c r="D686" s="189"/>
      <c r="E686" s="189"/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90" t="s">
        <v>192</v>
      </c>
      <c r="Q686" s="190"/>
      <c r="R686" s="190"/>
      <c r="S686" s="4"/>
      <c r="T686" s="191">
        <v>119479319</v>
      </c>
      <c r="U686" s="191"/>
      <c r="V686" s="191"/>
      <c r="W686" s="191">
        <v>115916906.23</v>
      </c>
      <c r="X686" s="191"/>
      <c r="Y686" s="191"/>
      <c r="Z686" s="192">
        <v>97.018385441249464</v>
      </c>
      <c r="AA686" s="192"/>
    </row>
    <row r="687" spans="2:27" ht="57" customHeight="1" x14ac:dyDescent="0.25">
      <c r="B687" s="6"/>
      <c r="C687" s="189" t="s">
        <v>193</v>
      </c>
      <c r="D687" s="189"/>
      <c r="E687" s="189"/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90" t="s">
        <v>194</v>
      </c>
      <c r="Q687" s="190"/>
      <c r="R687" s="190"/>
      <c r="S687" s="4"/>
      <c r="T687" s="191">
        <v>88301960</v>
      </c>
      <c r="U687" s="191"/>
      <c r="V687" s="191"/>
      <c r="W687" s="191">
        <v>85041365.090000004</v>
      </c>
      <c r="X687" s="191"/>
      <c r="Y687" s="191"/>
      <c r="Z687" s="192">
        <v>96.307448996602119</v>
      </c>
      <c r="AA687" s="192"/>
    </row>
    <row r="688" spans="2:27" ht="23.25" customHeight="1" x14ac:dyDescent="0.25">
      <c r="B688" s="6"/>
      <c r="C688" s="6"/>
      <c r="D688" s="6"/>
      <c r="E688" s="189" t="s">
        <v>195</v>
      </c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90" t="s">
        <v>196</v>
      </c>
      <c r="Q688" s="190"/>
      <c r="R688" s="190"/>
      <c r="S688" s="4"/>
      <c r="T688" s="191">
        <v>88080960</v>
      </c>
      <c r="U688" s="191"/>
      <c r="V688" s="191"/>
      <c r="W688" s="191">
        <v>84845155.090000004</v>
      </c>
      <c r="X688" s="191"/>
      <c r="Y688" s="191"/>
      <c r="Z688" s="192">
        <v>96.326328743465112</v>
      </c>
      <c r="AA688" s="192"/>
    </row>
    <row r="689" spans="2:27" ht="34.5" customHeight="1" x14ac:dyDescent="0.25">
      <c r="B689" s="5"/>
      <c r="C689" s="5"/>
      <c r="D689" s="5"/>
      <c r="E689" s="189" t="s">
        <v>197</v>
      </c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90" t="s">
        <v>198</v>
      </c>
      <c r="Q689" s="190"/>
      <c r="R689" s="190"/>
      <c r="S689" s="4"/>
      <c r="T689" s="191">
        <v>85521960</v>
      </c>
      <c r="U689" s="191"/>
      <c r="V689" s="191"/>
      <c r="W689" s="191">
        <v>82286155.090000004</v>
      </c>
      <c r="X689" s="191"/>
      <c r="Y689" s="191"/>
      <c r="Z689" s="192">
        <v>96.216404640398807</v>
      </c>
      <c r="AA689" s="192"/>
    </row>
    <row r="690" spans="2:27" ht="45.75" customHeight="1" x14ac:dyDescent="0.25">
      <c r="B690" s="5"/>
      <c r="C690" s="5"/>
      <c r="D690" s="5"/>
      <c r="E690" s="5"/>
      <c r="F690" s="189" t="s">
        <v>17</v>
      </c>
      <c r="G690" s="189"/>
      <c r="H690" s="189"/>
      <c r="I690" s="189"/>
      <c r="J690" s="189"/>
      <c r="K690" s="189"/>
      <c r="L690" s="189"/>
      <c r="M690" s="189"/>
      <c r="N690" s="189"/>
      <c r="O690" s="189"/>
      <c r="P690" s="190" t="s">
        <v>198</v>
      </c>
      <c r="Q690" s="190"/>
      <c r="R690" s="190"/>
      <c r="S690" s="4" t="s">
        <v>18</v>
      </c>
      <c r="T690" s="191">
        <v>76698191.290000007</v>
      </c>
      <c r="U690" s="191"/>
      <c r="V690" s="191"/>
      <c r="W690" s="191">
        <v>74976517.579999998</v>
      </c>
      <c r="X690" s="191"/>
      <c r="Y690" s="191"/>
      <c r="Z690" s="192">
        <v>97.755261654749759</v>
      </c>
      <c r="AA690" s="192"/>
    </row>
    <row r="691" spans="2:27" ht="15" customHeight="1" x14ac:dyDescent="0.25">
      <c r="B691" s="5"/>
      <c r="C691" s="5"/>
      <c r="D691" s="5"/>
      <c r="E691" s="5"/>
      <c r="F691" s="6"/>
      <c r="G691" s="189" t="s">
        <v>129</v>
      </c>
      <c r="H691" s="189"/>
      <c r="I691" s="189"/>
      <c r="J691" s="189"/>
      <c r="K691" s="189"/>
      <c r="L691" s="189"/>
      <c r="M691" s="189"/>
      <c r="N691" s="189"/>
      <c r="O691" s="189"/>
      <c r="P691" s="190" t="s">
        <v>198</v>
      </c>
      <c r="Q691" s="190"/>
      <c r="R691" s="190"/>
      <c r="S691" s="4" t="s">
        <v>130</v>
      </c>
      <c r="T691" s="191">
        <v>76698191.290000007</v>
      </c>
      <c r="U691" s="191"/>
      <c r="V691" s="191"/>
      <c r="W691" s="191">
        <v>74976517.579999998</v>
      </c>
      <c r="X691" s="191"/>
      <c r="Y691" s="191"/>
      <c r="Z691" s="192">
        <v>97.755261654749759</v>
      </c>
      <c r="AA691" s="192"/>
    </row>
    <row r="692" spans="2:27" ht="23.25" customHeight="1" x14ac:dyDescent="0.25">
      <c r="B692" s="5"/>
      <c r="C692" s="5"/>
      <c r="D692" s="5"/>
      <c r="E692" s="5"/>
      <c r="F692" s="189" t="s">
        <v>29</v>
      </c>
      <c r="G692" s="189"/>
      <c r="H692" s="189"/>
      <c r="I692" s="189"/>
      <c r="J692" s="189"/>
      <c r="K692" s="189"/>
      <c r="L692" s="189"/>
      <c r="M692" s="189"/>
      <c r="N692" s="189"/>
      <c r="O692" s="189"/>
      <c r="P692" s="190" t="s">
        <v>198</v>
      </c>
      <c r="Q692" s="190"/>
      <c r="R692" s="190"/>
      <c r="S692" s="4" t="s">
        <v>30</v>
      </c>
      <c r="T692" s="191">
        <v>8229768.71</v>
      </c>
      <c r="U692" s="191"/>
      <c r="V692" s="191"/>
      <c r="W692" s="191">
        <v>7197626.5099999998</v>
      </c>
      <c r="X692" s="191"/>
      <c r="Y692" s="191"/>
      <c r="Z692" s="192">
        <v>87.458430043777014</v>
      </c>
      <c r="AA692" s="192"/>
    </row>
    <row r="693" spans="2:27" ht="23.25" customHeight="1" x14ac:dyDescent="0.25">
      <c r="B693" s="5"/>
      <c r="C693" s="5"/>
      <c r="D693" s="5"/>
      <c r="E693" s="5"/>
      <c r="F693" s="6"/>
      <c r="G693" s="189" t="s">
        <v>31</v>
      </c>
      <c r="H693" s="189"/>
      <c r="I693" s="189"/>
      <c r="J693" s="189"/>
      <c r="K693" s="189"/>
      <c r="L693" s="189"/>
      <c r="M693" s="189"/>
      <c r="N693" s="189"/>
      <c r="O693" s="189"/>
      <c r="P693" s="190" t="s">
        <v>198</v>
      </c>
      <c r="Q693" s="190"/>
      <c r="R693" s="190"/>
      <c r="S693" s="4" t="s">
        <v>32</v>
      </c>
      <c r="T693" s="191">
        <v>8229768.71</v>
      </c>
      <c r="U693" s="191"/>
      <c r="V693" s="191"/>
      <c r="W693" s="191">
        <v>7197626.5099999998</v>
      </c>
      <c r="X693" s="191"/>
      <c r="Y693" s="191"/>
      <c r="Z693" s="192">
        <v>87.458430043777014</v>
      </c>
      <c r="AA693" s="192"/>
    </row>
    <row r="694" spans="2:27" ht="15" customHeight="1" x14ac:dyDescent="0.25">
      <c r="B694" s="5"/>
      <c r="C694" s="5"/>
      <c r="D694" s="5"/>
      <c r="E694" s="5"/>
      <c r="F694" s="189" t="s">
        <v>33</v>
      </c>
      <c r="G694" s="189"/>
      <c r="H694" s="189"/>
      <c r="I694" s="189"/>
      <c r="J694" s="189"/>
      <c r="K694" s="189"/>
      <c r="L694" s="189"/>
      <c r="M694" s="189"/>
      <c r="N694" s="189"/>
      <c r="O694" s="189"/>
      <c r="P694" s="190" t="s">
        <v>198</v>
      </c>
      <c r="Q694" s="190"/>
      <c r="R694" s="190"/>
      <c r="S694" s="4" t="s">
        <v>34</v>
      </c>
      <c r="T694" s="191">
        <v>594000</v>
      </c>
      <c r="U694" s="191"/>
      <c r="V694" s="191"/>
      <c r="W694" s="191">
        <v>112011</v>
      </c>
      <c r="X694" s="191"/>
      <c r="Y694" s="191"/>
      <c r="Z694" s="192">
        <v>18.857070707070708</v>
      </c>
      <c r="AA694" s="192"/>
    </row>
    <row r="695" spans="2:27" ht="15" customHeight="1" x14ac:dyDescent="0.25">
      <c r="B695" s="5"/>
      <c r="C695" s="5"/>
      <c r="D695" s="5"/>
      <c r="E695" s="5"/>
      <c r="F695" s="6"/>
      <c r="G695" s="189" t="s">
        <v>35</v>
      </c>
      <c r="H695" s="189"/>
      <c r="I695" s="189"/>
      <c r="J695" s="189"/>
      <c r="K695" s="189"/>
      <c r="L695" s="189"/>
      <c r="M695" s="189"/>
      <c r="N695" s="189"/>
      <c r="O695" s="189"/>
      <c r="P695" s="190" t="s">
        <v>198</v>
      </c>
      <c r="Q695" s="190"/>
      <c r="R695" s="190"/>
      <c r="S695" s="4" t="s">
        <v>36</v>
      </c>
      <c r="T695" s="191">
        <v>594000</v>
      </c>
      <c r="U695" s="191"/>
      <c r="V695" s="191"/>
      <c r="W695" s="191">
        <v>112011</v>
      </c>
      <c r="X695" s="191"/>
      <c r="Y695" s="191"/>
      <c r="Z695" s="192">
        <v>18.857070707070708</v>
      </c>
      <c r="AA695" s="192"/>
    </row>
    <row r="696" spans="2:27" ht="34.5" customHeight="1" x14ac:dyDescent="0.25">
      <c r="B696" s="5"/>
      <c r="C696" s="5"/>
      <c r="D696" s="5"/>
      <c r="E696" s="189" t="s">
        <v>199</v>
      </c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90" t="s">
        <v>200</v>
      </c>
      <c r="Q696" s="190"/>
      <c r="R696" s="190"/>
      <c r="S696" s="4"/>
      <c r="T696" s="191">
        <v>2559000</v>
      </c>
      <c r="U696" s="191"/>
      <c r="V696" s="191"/>
      <c r="W696" s="191">
        <v>2559000</v>
      </c>
      <c r="X696" s="191"/>
      <c r="Y696" s="191"/>
      <c r="Z696" s="192">
        <v>100</v>
      </c>
      <c r="AA696" s="192"/>
    </row>
    <row r="697" spans="2:27" ht="45.75" customHeight="1" x14ac:dyDescent="0.25">
      <c r="B697" s="5"/>
      <c r="C697" s="5"/>
      <c r="D697" s="5"/>
      <c r="E697" s="5"/>
      <c r="F697" s="189" t="s">
        <v>17</v>
      </c>
      <c r="G697" s="189"/>
      <c r="H697" s="189"/>
      <c r="I697" s="189"/>
      <c r="J697" s="189"/>
      <c r="K697" s="189"/>
      <c r="L697" s="189"/>
      <c r="M697" s="189"/>
      <c r="N697" s="189"/>
      <c r="O697" s="189"/>
      <c r="P697" s="190" t="s">
        <v>200</v>
      </c>
      <c r="Q697" s="190"/>
      <c r="R697" s="190"/>
      <c r="S697" s="4" t="s">
        <v>18</v>
      </c>
      <c r="T697" s="191">
        <v>2559000</v>
      </c>
      <c r="U697" s="191"/>
      <c r="V697" s="191"/>
      <c r="W697" s="191">
        <v>2559000</v>
      </c>
      <c r="X697" s="191"/>
      <c r="Y697" s="191"/>
      <c r="Z697" s="192">
        <v>100</v>
      </c>
      <c r="AA697" s="192"/>
    </row>
    <row r="698" spans="2:27" ht="15" customHeight="1" x14ac:dyDescent="0.25">
      <c r="B698" s="5"/>
      <c r="C698" s="5"/>
      <c r="D698" s="5"/>
      <c r="E698" s="5"/>
      <c r="F698" s="6"/>
      <c r="G698" s="189" t="s">
        <v>129</v>
      </c>
      <c r="H698" s="189"/>
      <c r="I698" s="189"/>
      <c r="J698" s="189"/>
      <c r="K698" s="189"/>
      <c r="L698" s="189"/>
      <c r="M698" s="189"/>
      <c r="N698" s="189"/>
      <c r="O698" s="189"/>
      <c r="P698" s="190" t="s">
        <v>200</v>
      </c>
      <c r="Q698" s="190"/>
      <c r="R698" s="190"/>
      <c r="S698" s="4" t="s">
        <v>130</v>
      </c>
      <c r="T698" s="191">
        <v>2559000</v>
      </c>
      <c r="U698" s="191"/>
      <c r="V698" s="191"/>
      <c r="W698" s="191">
        <v>2559000</v>
      </c>
      <c r="X698" s="191"/>
      <c r="Y698" s="191"/>
      <c r="Z698" s="192">
        <v>100</v>
      </c>
      <c r="AA698" s="192"/>
    </row>
    <row r="699" spans="2:27" ht="45.75" customHeight="1" x14ac:dyDescent="0.25">
      <c r="B699" s="6"/>
      <c r="C699" s="6"/>
      <c r="D699" s="6"/>
      <c r="E699" s="189" t="s">
        <v>201</v>
      </c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90" t="s">
        <v>202</v>
      </c>
      <c r="Q699" s="190"/>
      <c r="R699" s="190"/>
      <c r="S699" s="4"/>
      <c r="T699" s="191">
        <v>221000</v>
      </c>
      <c r="U699" s="191"/>
      <c r="V699" s="191"/>
      <c r="W699" s="191">
        <v>196210</v>
      </c>
      <c r="X699" s="191"/>
      <c r="Y699" s="191"/>
      <c r="Z699" s="192">
        <v>88.782805429864254</v>
      </c>
      <c r="AA699" s="192"/>
    </row>
    <row r="700" spans="2:27" ht="79.5" customHeight="1" x14ac:dyDescent="0.25">
      <c r="B700" s="5"/>
      <c r="C700" s="5"/>
      <c r="D700" s="5"/>
      <c r="E700" s="189" t="s">
        <v>203</v>
      </c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90" t="s">
        <v>204</v>
      </c>
      <c r="Q700" s="190"/>
      <c r="R700" s="190"/>
      <c r="S700" s="4"/>
      <c r="T700" s="191">
        <v>221000</v>
      </c>
      <c r="U700" s="191"/>
      <c r="V700" s="191"/>
      <c r="W700" s="191">
        <v>196210</v>
      </c>
      <c r="X700" s="191"/>
      <c r="Y700" s="191"/>
      <c r="Z700" s="192">
        <v>88.782805429864254</v>
      </c>
      <c r="AA700" s="192"/>
    </row>
    <row r="701" spans="2:27" ht="23.25" customHeight="1" x14ac:dyDescent="0.25">
      <c r="B701" s="5"/>
      <c r="C701" s="5"/>
      <c r="D701" s="5"/>
      <c r="E701" s="5"/>
      <c r="F701" s="189" t="s">
        <v>29</v>
      </c>
      <c r="G701" s="189"/>
      <c r="H701" s="189"/>
      <c r="I701" s="189"/>
      <c r="J701" s="189"/>
      <c r="K701" s="189"/>
      <c r="L701" s="189"/>
      <c r="M701" s="189"/>
      <c r="N701" s="189"/>
      <c r="O701" s="189"/>
      <c r="P701" s="190" t="s">
        <v>204</v>
      </c>
      <c r="Q701" s="190"/>
      <c r="R701" s="190"/>
      <c r="S701" s="4" t="s">
        <v>30</v>
      </c>
      <c r="T701" s="191">
        <v>221000</v>
      </c>
      <c r="U701" s="191"/>
      <c r="V701" s="191"/>
      <c r="W701" s="191">
        <v>196210</v>
      </c>
      <c r="X701" s="191"/>
      <c r="Y701" s="191"/>
      <c r="Z701" s="192">
        <v>88.782805429864254</v>
      </c>
      <c r="AA701" s="192"/>
    </row>
    <row r="702" spans="2:27" ht="23.25" customHeight="1" x14ac:dyDescent="0.25">
      <c r="B702" s="5"/>
      <c r="C702" s="5"/>
      <c r="D702" s="5"/>
      <c r="E702" s="5"/>
      <c r="F702" s="6"/>
      <c r="G702" s="189" t="s">
        <v>31</v>
      </c>
      <c r="H702" s="189"/>
      <c r="I702" s="189"/>
      <c r="J702" s="189"/>
      <c r="K702" s="189"/>
      <c r="L702" s="189"/>
      <c r="M702" s="189"/>
      <c r="N702" s="189"/>
      <c r="O702" s="189"/>
      <c r="P702" s="190" t="s">
        <v>204</v>
      </c>
      <c r="Q702" s="190"/>
      <c r="R702" s="190"/>
      <c r="S702" s="4" t="s">
        <v>32</v>
      </c>
      <c r="T702" s="191">
        <v>221000</v>
      </c>
      <c r="U702" s="191"/>
      <c r="V702" s="191"/>
      <c r="W702" s="191">
        <v>196210</v>
      </c>
      <c r="X702" s="191"/>
      <c r="Y702" s="191"/>
      <c r="Z702" s="192">
        <v>88.782805429864254</v>
      </c>
      <c r="AA702" s="192"/>
    </row>
    <row r="703" spans="2:27" ht="34.5" customHeight="1" x14ac:dyDescent="0.25">
      <c r="B703" s="6"/>
      <c r="C703" s="189" t="s">
        <v>359</v>
      </c>
      <c r="D703" s="189"/>
      <c r="E703" s="189"/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90" t="s">
        <v>360</v>
      </c>
      <c r="Q703" s="190"/>
      <c r="R703" s="190"/>
      <c r="S703" s="4"/>
      <c r="T703" s="191">
        <v>31177359</v>
      </c>
      <c r="U703" s="191"/>
      <c r="V703" s="191"/>
      <c r="W703" s="191">
        <v>30875541.140000001</v>
      </c>
      <c r="X703" s="191"/>
      <c r="Y703" s="191"/>
      <c r="Z703" s="192">
        <v>99.03193256362735</v>
      </c>
      <c r="AA703" s="192"/>
    </row>
    <row r="704" spans="2:27" ht="15" customHeight="1" x14ac:dyDescent="0.25">
      <c r="B704" s="6"/>
      <c r="C704" s="6"/>
      <c r="D704" s="6"/>
      <c r="E704" s="189" t="s">
        <v>361</v>
      </c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90" t="s">
        <v>362</v>
      </c>
      <c r="Q704" s="190"/>
      <c r="R704" s="190"/>
      <c r="S704" s="4"/>
      <c r="T704" s="191">
        <v>3865400</v>
      </c>
      <c r="U704" s="191"/>
      <c r="V704" s="191"/>
      <c r="W704" s="191">
        <v>3851288.84</v>
      </c>
      <c r="X704" s="191"/>
      <c r="Y704" s="191"/>
      <c r="Z704" s="192">
        <v>99.634936617167696</v>
      </c>
      <c r="AA704" s="192"/>
    </row>
    <row r="705" spans="2:27" ht="15" customHeight="1" x14ac:dyDescent="0.25">
      <c r="B705" s="5"/>
      <c r="C705" s="5"/>
      <c r="D705" s="5"/>
      <c r="E705" s="189" t="s">
        <v>363</v>
      </c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90" t="s">
        <v>364</v>
      </c>
      <c r="Q705" s="190"/>
      <c r="R705" s="190"/>
      <c r="S705" s="4"/>
      <c r="T705" s="191">
        <v>3865400</v>
      </c>
      <c r="U705" s="191"/>
      <c r="V705" s="191"/>
      <c r="W705" s="191">
        <v>3851288.84</v>
      </c>
      <c r="X705" s="191"/>
      <c r="Y705" s="191"/>
      <c r="Z705" s="192">
        <v>99.634936617167696</v>
      </c>
      <c r="AA705" s="192"/>
    </row>
    <row r="706" spans="2:27" ht="23.25" customHeight="1" x14ac:dyDescent="0.25">
      <c r="B706" s="5"/>
      <c r="C706" s="5"/>
      <c r="D706" s="5"/>
      <c r="E706" s="5"/>
      <c r="F706" s="189" t="s">
        <v>29</v>
      </c>
      <c r="G706" s="189"/>
      <c r="H706" s="189"/>
      <c r="I706" s="189"/>
      <c r="J706" s="189"/>
      <c r="K706" s="189"/>
      <c r="L706" s="189"/>
      <c r="M706" s="189"/>
      <c r="N706" s="189"/>
      <c r="O706" s="189"/>
      <c r="P706" s="190" t="s">
        <v>364</v>
      </c>
      <c r="Q706" s="190"/>
      <c r="R706" s="190"/>
      <c r="S706" s="4" t="s">
        <v>30</v>
      </c>
      <c r="T706" s="191">
        <v>3865400</v>
      </c>
      <c r="U706" s="191"/>
      <c r="V706" s="191"/>
      <c r="W706" s="191">
        <v>3851288.84</v>
      </c>
      <c r="X706" s="191"/>
      <c r="Y706" s="191"/>
      <c r="Z706" s="192">
        <v>99.634936617167696</v>
      </c>
      <c r="AA706" s="192"/>
    </row>
    <row r="707" spans="2:27" ht="23.25" customHeight="1" x14ac:dyDescent="0.25">
      <c r="B707" s="5"/>
      <c r="C707" s="5"/>
      <c r="D707" s="5"/>
      <c r="E707" s="5"/>
      <c r="F707" s="6"/>
      <c r="G707" s="189" t="s">
        <v>31</v>
      </c>
      <c r="H707" s="189"/>
      <c r="I707" s="189"/>
      <c r="J707" s="189"/>
      <c r="K707" s="189"/>
      <c r="L707" s="189"/>
      <c r="M707" s="189"/>
      <c r="N707" s="189"/>
      <c r="O707" s="189"/>
      <c r="P707" s="190" t="s">
        <v>364</v>
      </c>
      <c r="Q707" s="190"/>
      <c r="R707" s="190"/>
      <c r="S707" s="4" t="s">
        <v>32</v>
      </c>
      <c r="T707" s="191">
        <v>3865400</v>
      </c>
      <c r="U707" s="191"/>
      <c r="V707" s="191"/>
      <c r="W707" s="191">
        <v>3851288.84</v>
      </c>
      <c r="X707" s="191"/>
      <c r="Y707" s="191"/>
      <c r="Z707" s="192">
        <v>99.634936617167696</v>
      </c>
      <c r="AA707" s="192"/>
    </row>
    <row r="708" spans="2:27" ht="15" customHeight="1" x14ac:dyDescent="0.25">
      <c r="B708" s="6"/>
      <c r="C708" s="6"/>
      <c r="D708" s="6"/>
      <c r="E708" s="189" t="s">
        <v>365</v>
      </c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90" t="s">
        <v>366</v>
      </c>
      <c r="Q708" s="190"/>
      <c r="R708" s="190"/>
      <c r="S708" s="4"/>
      <c r="T708" s="191">
        <v>1717099.08</v>
      </c>
      <c r="U708" s="191"/>
      <c r="V708" s="191"/>
      <c r="W708" s="191">
        <v>1693256.12</v>
      </c>
      <c r="X708" s="191"/>
      <c r="Y708" s="191"/>
      <c r="Z708" s="192">
        <v>98.611439475001063</v>
      </c>
      <c r="AA708" s="192"/>
    </row>
    <row r="709" spans="2:27" ht="15" customHeight="1" x14ac:dyDescent="0.25">
      <c r="B709" s="5"/>
      <c r="C709" s="5"/>
      <c r="D709" s="5"/>
      <c r="E709" s="189" t="s">
        <v>367</v>
      </c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90" t="s">
        <v>368</v>
      </c>
      <c r="Q709" s="190"/>
      <c r="R709" s="190"/>
      <c r="S709" s="4"/>
      <c r="T709" s="191">
        <v>1717099.08</v>
      </c>
      <c r="U709" s="191"/>
      <c r="V709" s="191"/>
      <c r="W709" s="191">
        <v>1693256.12</v>
      </c>
      <c r="X709" s="191"/>
      <c r="Y709" s="191"/>
      <c r="Z709" s="192">
        <v>98.611439475001063</v>
      </c>
      <c r="AA709" s="192"/>
    </row>
    <row r="710" spans="2:27" ht="23.25" customHeight="1" x14ac:dyDescent="0.25">
      <c r="B710" s="5"/>
      <c r="C710" s="5"/>
      <c r="D710" s="5"/>
      <c r="E710" s="5"/>
      <c r="F710" s="189" t="s">
        <v>29</v>
      </c>
      <c r="G710" s="189"/>
      <c r="H710" s="189"/>
      <c r="I710" s="189"/>
      <c r="J710" s="189"/>
      <c r="K710" s="189"/>
      <c r="L710" s="189"/>
      <c r="M710" s="189"/>
      <c r="N710" s="189"/>
      <c r="O710" s="189"/>
      <c r="P710" s="190" t="s">
        <v>368</v>
      </c>
      <c r="Q710" s="190"/>
      <c r="R710" s="190"/>
      <c r="S710" s="4" t="s">
        <v>30</v>
      </c>
      <c r="T710" s="191">
        <v>1717099.08</v>
      </c>
      <c r="U710" s="191"/>
      <c r="V710" s="191"/>
      <c r="W710" s="191">
        <v>1693256.12</v>
      </c>
      <c r="X710" s="191"/>
      <c r="Y710" s="191"/>
      <c r="Z710" s="192">
        <v>98.611439475001063</v>
      </c>
      <c r="AA710" s="192"/>
    </row>
    <row r="711" spans="2:27" ht="23.25" customHeight="1" x14ac:dyDescent="0.25">
      <c r="B711" s="5"/>
      <c r="C711" s="5"/>
      <c r="D711" s="5"/>
      <c r="E711" s="5"/>
      <c r="F711" s="6"/>
      <c r="G711" s="189" t="s">
        <v>31</v>
      </c>
      <c r="H711" s="189"/>
      <c r="I711" s="189"/>
      <c r="J711" s="189"/>
      <c r="K711" s="189"/>
      <c r="L711" s="189"/>
      <c r="M711" s="189"/>
      <c r="N711" s="189"/>
      <c r="O711" s="189"/>
      <c r="P711" s="190" t="s">
        <v>368</v>
      </c>
      <c r="Q711" s="190"/>
      <c r="R711" s="190"/>
      <c r="S711" s="4" t="s">
        <v>32</v>
      </c>
      <c r="T711" s="191">
        <v>1717099.08</v>
      </c>
      <c r="U711" s="191"/>
      <c r="V711" s="191"/>
      <c r="W711" s="191">
        <v>1693256.12</v>
      </c>
      <c r="X711" s="191"/>
      <c r="Y711" s="191"/>
      <c r="Z711" s="192">
        <v>98.611439475001063</v>
      </c>
      <c r="AA711" s="192"/>
    </row>
    <row r="712" spans="2:27" ht="15" customHeight="1" x14ac:dyDescent="0.25">
      <c r="B712" s="6"/>
      <c r="C712" s="6"/>
      <c r="D712" s="6"/>
      <c r="E712" s="189" t="s">
        <v>369</v>
      </c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90" t="s">
        <v>370</v>
      </c>
      <c r="Q712" s="190"/>
      <c r="R712" s="190"/>
      <c r="S712" s="4"/>
      <c r="T712" s="191">
        <v>6365900.9199999999</v>
      </c>
      <c r="U712" s="191"/>
      <c r="V712" s="191"/>
      <c r="W712" s="191">
        <v>6365900.9199999999</v>
      </c>
      <c r="X712" s="191"/>
      <c r="Y712" s="191"/>
      <c r="Z712" s="192">
        <v>100</v>
      </c>
      <c r="AA712" s="192"/>
    </row>
    <row r="713" spans="2:27" ht="15" customHeight="1" x14ac:dyDescent="0.25">
      <c r="B713" s="5"/>
      <c r="C713" s="5"/>
      <c r="D713" s="5"/>
      <c r="E713" s="189" t="s">
        <v>371</v>
      </c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90" t="s">
        <v>372</v>
      </c>
      <c r="Q713" s="190"/>
      <c r="R713" s="190"/>
      <c r="S713" s="4"/>
      <c r="T713" s="191">
        <v>6365900.9199999999</v>
      </c>
      <c r="U713" s="191"/>
      <c r="V713" s="191"/>
      <c r="W713" s="191">
        <v>6365900.9199999999</v>
      </c>
      <c r="X713" s="191"/>
      <c r="Y713" s="191"/>
      <c r="Z713" s="192">
        <v>100</v>
      </c>
      <c r="AA713" s="192"/>
    </row>
    <row r="714" spans="2:27" ht="23.25" customHeight="1" x14ac:dyDescent="0.25">
      <c r="B714" s="5"/>
      <c r="C714" s="5"/>
      <c r="D714" s="5"/>
      <c r="E714" s="5"/>
      <c r="F714" s="189" t="s">
        <v>29</v>
      </c>
      <c r="G714" s="189"/>
      <c r="H714" s="189"/>
      <c r="I714" s="189"/>
      <c r="J714" s="189"/>
      <c r="K714" s="189"/>
      <c r="L714" s="189"/>
      <c r="M714" s="189"/>
      <c r="N714" s="189"/>
      <c r="O714" s="189"/>
      <c r="P714" s="190" t="s">
        <v>372</v>
      </c>
      <c r="Q714" s="190"/>
      <c r="R714" s="190"/>
      <c r="S714" s="4" t="s">
        <v>30</v>
      </c>
      <c r="T714" s="191">
        <v>6365900.9199999999</v>
      </c>
      <c r="U714" s="191"/>
      <c r="V714" s="191"/>
      <c r="W714" s="191">
        <v>6365900.9199999999</v>
      </c>
      <c r="X714" s="191"/>
      <c r="Y714" s="191"/>
      <c r="Z714" s="192">
        <v>100</v>
      </c>
      <c r="AA714" s="192"/>
    </row>
    <row r="715" spans="2:27" ht="23.25" customHeight="1" x14ac:dyDescent="0.25">
      <c r="B715" s="5"/>
      <c r="C715" s="5"/>
      <c r="D715" s="5"/>
      <c r="E715" s="5"/>
      <c r="F715" s="6"/>
      <c r="G715" s="189" t="s">
        <v>31</v>
      </c>
      <c r="H715" s="189"/>
      <c r="I715" s="189"/>
      <c r="J715" s="189"/>
      <c r="K715" s="189"/>
      <c r="L715" s="189"/>
      <c r="M715" s="189"/>
      <c r="N715" s="189"/>
      <c r="O715" s="189"/>
      <c r="P715" s="190" t="s">
        <v>372</v>
      </c>
      <c r="Q715" s="190"/>
      <c r="R715" s="190"/>
      <c r="S715" s="4" t="s">
        <v>32</v>
      </c>
      <c r="T715" s="191">
        <v>6365900.9199999999</v>
      </c>
      <c r="U715" s="191"/>
      <c r="V715" s="191"/>
      <c r="W715" s="191">
        <v>6365900.9199999999</v>
      </c>
      <c r="X715" s="191"/>
      <c r="Y715" s="191"/>
      <c r="Z715" s="192">
        <v>100</v>
      </c>
      <c r="AA715" s="192"/>
    </row>
    <row r="716" spans="2:27" ht="15" customHeight="1" x14ac:dyDescent="0.25">
      <c r="B716" s="6"/>
      <c r="C716" s="6"/>
      <c r="D716" s="6"/>
      <c r="E716" s="189" t="s">
        <v>711</v>
      </c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90" t="s">
        <v>712</v>
      </c>
      <c r="Q716" s="190"/>
      <c r="R716" s="190"/>
      <c r="S716" s="4"/>
      <c r="T716" s="191">
        <v>19228959</v>
      </c>
      <c r="U716" s="191"/>
      <c r="V716" s="191"/>
      <c r="W716" s="191">
        <v>18965095.260000002</v>
      </c>
      <c r="X716" s="191"/>
      <c r="Y716" s="191"/>
      <c r="Z716" s="192">
        <v>98.627779382128807</v>
      </c>
      <c r="AA716" s="192"/>
    </row>
    <row r="717" spans="2:27" ht="57" customHeight="1" x14ac:dyDescent="0.25">
      <c r="B717" s="5"/>
      <c r="C717" s="5"/>
      <c r="D717" s="5"/>
      <c r="E717" s="189" t="s">
        <v>713</v>
      </c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90" t="s">
        <v>714</v>
      </c>
      <c r="Q717" s="190"/>
      <c r="R717" s="190"/>
      <c r="S717" s="4"/>
      <c r="T717" s="191">
        <v>19228959</v>
      </c>
      <c r="U717" s="191"/>
      <c r="V717" s="191"/>
      <c r="W717" s="191">
        <v>18965095.260000002</v>
      </c>
      <c r="X717" s="191"/>
      <c r="Y717" s="191"/>
      <c r="Z717" s="192">
        <v>98.627779382128807</v>
      </c>
      <c r="AA717" s="192"/>
    </row>
    <row r="718" spans="2:27" ht="23.25" customHeight="1" x14ac:dyDescent="0.25">
      <c r="B718" s="5"/>
      <c r="C718" s="5"/>
      <c r="D718" s="5"/>
      <c r="E718" s="5"/>
      <c r="F718" s="189" t="s">
        <v>29</v>
      </c>
      <c r="G718" s="189"/>
      <c r="H718" s="189"/>
      <c r="I718" s="189"/>
      <c r="J718" s="189"/>
      <c r="K718" s="189"/>
      <c r="L718" s="189"/>
      <c r="M718" s="189"/>
      <c r="N718" s="189"/>
      <c r="O718" s="189"/>
      <c r="P718" s="190" t="s">
        <v>714</v>
      </c>
      <c r="Q718" s="190"/>
      <c r="R718" s="190"/>
      <c r="S718" s="4" t="s">
        <v>30</v>
      </c>
      <c r="T718" s="191">
        <v>19228959</v>
      </c>
      <c r="U718" s="191"/>
      <c r="V718" s="191"/>
      <c r="W718" s="191">
        <v>18965095.260000002</v>
      </c>
      <c r="X718" s="191"/>
      <c r="Y718" s="191"/>
      <c r="Z718" s="192">
        <v>98.627779382128807</v>
      </c>
      <c r="AA718" s="192"/>
    </row>
    <row r="719" spans="2:27" ht="23.25" customHeight="1" x14ac:dyDescent="0.25">
      <c r="B719" s="5"/>
      <c r="C719" s="5"/>
      <c r="D719" s="5"/>
      <c r="E719" s="5"/>
      <c r="F719" s="6"/>
      <c r="G719" s="189" t="s">
        <v>31</v>
      </c>
      <c r="H719" s="189"/>
      <c r="I719" s="189"/>
      <c r="J719" s="189"/>
      <c r="K719" s="189"/>
      <c r="L719" s="189"/>
      <c r="M719" s="189"/>
      <c r="N719" s="189"/>
      <c r="O719" s="189"/>
      <c r="P719" s="190" t="s">
        <v>714</v>
      </c>
      <c r="Q719" s="190"/>
      <c r="R719" s="190"/>
      <c r="S719" s="4" t="s">
        <v>32</v>
      </c>
      <c r="T719" s="191">
        <v>19228959</v>
      </c>
      <c r="U719" s="191"/>
      <c r="V719" s="191"/>
      <c r="W719" s="191">
        <v>18965095.260000002</v>
      </c>
      <c r="X719" s="191"/>
      <c r="Y719" s="191"/>
      <c r="Z719" s="192">
        <v>98.627779382128807</v>
      </c>
      <c r="AA719" s="192"/>
    </row>
    <row r="720" spans="2:27" ht="15" customHeight="1" x14ac:dyDescent="0.25">
      <c r="B720" s="6"/>
      <c r="C720" s="189" t="s">
        <v>95</v>
      </c>
      <c r="D720" s="189"/>
      <c r="E720" s="189"/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90" t="s">
        <v>96</v>
      </c>
      <c r="Q720" s="190"/>
      <c r="R720" s="190"/>
      <c r="S720" s="4"/>
      <c r="T720" s="191">
        <v>34343200</v>
      </c>
      <c r="U720" s="191"/>
      <c r="V720" s="191"/>
      <c r="W720" s="191">
        <v>30736743.370000001</v>
      </c>
      <c r="X720" s="191"/>
      <c r="Y720" s="191"/>
      <c r="Z720" s="192">
        <v>89.498775216054412</v>
      </c>
      <c r="AA720" s="192"/>
    </row>
    <row r="721" spans="2:27" ht="23.25" customHeight="1" x14ac:dyDescent="0.25">
      <c r="B721" s="6"/>
      <c r="C721" s="189" t="s">
        <v>97</v>
      </c>
      <c r="D721" s="189"/>
      <c r="E721" s="189"/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90" t="s">
        <v>98</v>
      </c>
      <c r="Q721" s="190"/>
      <c r="R721" s="190"/>
      <c r="S721" s="4"/>
      <c r="T721" s="191">
        <v>14768200</v>
      </c>
      <c r="U721" s="191"/>
      <c r="V721" s="191"/>
      <c r="W721" s="191">
        <v>11161743.41</v>
      </c>
      <c r="X721" s="191"/>
      <c r="Y721" s="191"/>
      <c r="Z721" s="192">
        <v>75.579579163337442</v>
      </c>
      <c r="AA721" s="192"/>
    </row>
    <row r="722" spans="2:27" ht="45.75" customHeight="1" x14ac:dyDescent="0.25">
      <c r="B722" s="6"/>
      <c r="C722" s="6"/>
      <c r="D722" s="6"/>
      <c r="E722" s="189" t="s">
        <v>99</v>
      </c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90" t="s">
        <v>100</v>
      </c>
      <c r="Q722" s="190"/>
      <c r="R722" s="190"/>
      <c r="S722" s="4"/>
      <c r="T722" s="191">
        <v>2867000</v>
      </c>
      <c r="U722" s="191"/>
      <c r="V722" s="191"/>
      <c r="W722" s="191">
        <v>2667499.0499999998</v>
      </c>
      <c r="X722" s="191"/>
      <c r="Y722" s="191"/>
      <c r="Z722" s="192">
        <v>93.041473665852806</v>
      </c>
      <c r="AA722" s="192"/>
    </row>
    <row r="723" spans="2:27" ht="102" customHeight="1" x14ac:dyDescent="0.25">
      <c r="B723" s="5"/>
      <c r="C723" s="5"/>
      <c r="D723" s="5"/>
      <c r="E723" s="189" t="s">
        <v>101</v>
      </c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90" t="s">
        <v>102</v>
      </c>
      <c r="Q723" s="190"/>
      <c r="R723" s="190"/>
      <c r="S723" s="4"/>
      <c r="T723" s="191">
        <v>2867000</v>
      </c>
      <c r="U723" s="191"/>
      <c r="V723" s="191"/>
      <c r="W723" s="191">
        <v>2667499.0499999998</v>
      </c>
      <c r="X723" s="191"/>
      <c r="Y723" s="191"/>
      <c r="Z723" s="192">
        <v>93.041473665852806</v>
      </c>
      <c r="AA723" s="192"/>
    </row>
    <row r="724" spans="2:27" ht="45.75" customHeight="1" x14ac:dyDescent="0.25">
      <c r="B724" s="5"/>
      <c r="C724" s="5"/>
      <c r="D724" s="5"/>
      <c r="E724" s="5"/>
      <c r="F724" s="189" t="s">
        <v>17</v>
      </c>
      <c r="G724" s="189"/>
      <c r="H724" s="189"/>
      <c r="I724" s="189"/>
      <c r="J724" s="189"/>
      <c r="K724" s="189"/>
      <c r="L724" s="189"/>
      <c r="M724" s="189"/>
      <c r="N724" s="189"/>
      <c r="O724" s="189"/>
      <c r="P724" s="190" t="s">
        <v>102</v>
      </c>
      <c r="Q724" s="190"/>
      <c r="R724" s="190"/>
      <c r="S724" s="4" t="s">
        <v>18</v>
      </c>
      <c r="T724" s="191">
        <v>2607100</v>
      </c>
      <c r="U724" s="191"/>
      <c r="V724" s="191"/>
      <c r="W724" s="191">
        <v>2600435.0499999998</v>
      </c>
      <c r="X724" s="191"/>
      <c r="Y724" s="191"/>
      <c r="Z724" s="192">
        <v>99.744353879789799</v>
      </c>
      <c r="AA724" s="192"/>
    </row>
    <row r="725" spans="2:27" ht="23.25" customHeight="1" x14ac:dyDescent="0.25">
      <c r="B725" s="5"/>
      <c r="C725" s="5"/>
      <c r="D725" s="5"/>
      <c r="E725" s="5"/>
      <c r="F725" s="6"/>
      <c r="G725" s="189" t="s">
        <v>19</v>
      </c>
      <c r="H725" s="189"/>
      <c r="I725" s="189"/>
      <c r="J725" s="189"/>
      <c r="K725" s="189"/>
      <c r="L725" s="189"/>
      <c r="M725" s="189"/>
      <c r="N725" s="189"/>
      <c r="O725" s="189"/>
      <c r="P725" s="190" t="s">
        <v>102</v>
      </c>
      <c r="Q725" s="190"/>
      <c r="R725" s="190"/>
      <c r="S725" s="4" t="s">
        <v>20</v>
      </c>
      <c r="T725" s="191">
        <v>2607100</v>
      </c>
      <c r="U725" s="191"/>
      <c r="V725" s="191"/>
      <c r="W725" s="191">
        <v>2600435.0499999998</v>
      </c>
      <c r="X725" s="191"/>
      <c r="Y725" s="191"/>
      <c r="Z725" s="192">
        <v>99.744353879789799</v>
      </c>
      <c r="AA725" s="192"/>
    </row>
    <row r="726" spans="2:27" ht="23.25" customHeight="1" x14ac:dyDescent="0.25">
      <c r="B726" s="5"/>
      <c r="C726" s="5"/>
      <c r="D726" s="5"/>
      <c r="E726" s="5"/>
      <c r="F726" s="189" t="s">
        <v>29</v>
      </c>
      <c r="G726" s="189"/>
      <c r="H726" s="189"/>
      <c r="I726" s="189"/>
      <c r="J726" s="189"/>
      <c r="K726" s="189"/>
      <c r="L726" s="189"/>
      <c r="M726" s="189"/>
      <c r="N726" s="189"/>
      <c r="O726" s="189"/>
      <c r="P726" s="190" t="s">
        <v>102</v>
      </c>
      <c r="Q726" s="190"/>
      <c r="R726" s="190"/>
      <c r="S726" s="4" t="s">
        <v>30</v>
      </c>
      <c r="T726" s="191">
        <v>259900</v>
      </c>
      <c r="U726" s="191"/>
      <c r="V726" s="191"/>
      <c r="W726" s="191">
        <v>67064</v>
      </c>
      <c r="X726" s="191"/>
      <c r="Y726" s="191"/>
      <c r="Z726" s="192">
        <v>25.803770681031168</v>
      </c>
      <c r="AA726" s="192"/>
    </row>
    <row r="727" spans="2:27" ht="23.25" customHeight="1" x14ac:dyDescent="0.25">
      <c r="B727" s="5"/>
      <c r="C727" s="5"/>
      <c r="D727" s="5"/>
      <c r="E727" s="5"/>
      <c r="F727" s="6"/>
      <c r="G727" s="189" t="s">
        <v>31</v>
      </c>
      <c r="H727" s="189"/>
      <c r="I727" s="189"/>
      <c r="J727" s="189"/>
      <c r="K727" s="189"/>
      <c r="L727" s="189"/>
      <c r="M727" s="189"/>
      <c r="N727" s="189"/>
      <c r="O727" s="189"/>
      <c r="P727" s="190" t="s">
        <v>102</v>
      </c>
      <c r="Q727" s="190"/>
      <c r="R727" s="190"/>
      <c r="S727" s="4" t="s">
        <v>32</v>
      </c>
      <c r="T727" s="191">
        <v>259900</v>
      </c>
      <c r="U727" s="191"/>
      <c r="V727" s="191"/>
      <c r="W727" s="191">
        <v>67064</v>
      </c>
      <c r="X727" s="191"/>
      <c r="Y727" s="191"/>
      <c r="Z727" s="192">
        <v>25.803770681031168</v>
      </c>
      <c r="AA727" s="192"/>
    </row>
    <row r="728" spans="2:27" ht="34.5" customHeight="1" x14ac:dyDescent="0.25">
      <c r="B728" s="6"/>
      <c r="C728" s="6"/>
      <c r="D728" s="6"/>
      <c r="E728" s="189" t="s">
        <v>205</v>
      </c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90" t="s">
        <v>206</v>
      </c>
      <c r="Q728" s="190"/>
      <c r="R728" s="190"/>
      <c r="S728" s="4"/>
      <c r="T728" s="191">
        <v>11901200</v>
      </c>
      <c r="U728" s="191"/>
      <c r="V728" s="191"/>
      <c r="W728" s="191">
        <v>8494244.3599999994</v>
      </c>
      <c r="X728" s="191"/>
      <c r="Y728" s="191"/>
      <c r="Z728" s="192">
        <v>71.373007427822401</v>
      </c>
      <c r="AA728" s="192"/>
    </row>
    <row r="729" spans="2:27" ht="23.25" customHeight="1" x14ac:dyDescent="0.25">
      <c r="B729" s="5"/>
      <c r="C729" s="5"/>
      <c r="D729" s="5"/>
      <c r="E729" s="189" t="s">
        <v>207</v>
      </c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90" t="s">
        <v>208</v>
      </c>
      <c r="Q729" s="190"/>
      <c r="R729" s="190"/>
      <c r="S729" s="4"/>
      <c r="T729" s="191">
        <v>11901200</v>
      </c>
      <c r="U729" s="191"/>
      <c r="V729" s="191"/>
      <c r="W729" s="191">
        <v>8494244.3599999994</v>
      </c>
      <c r="X729" s="191"/>
      <c r="Y729" s="191"/>
      <c r="Z729" s="192">
        <v>71.373007427822401</v>
      </c>
      <c r="AA729" s="192"/>
    </row>
    <row r="730" spans="2:27" ht="23.25" customHeight="1" x14ac:dyDescent="0.25">
      <c r="B730" s="5"/>
      <c r="C730" s="5"/>
      <c r="D730" s="5"/>
      <c r="E730" s="5"/>
      <c r="F730" s="189" t="s">
        <v>29</v>
      </c>
      <c r="G730" s="189"/>
      <c r="H730" s="189"/>
      <c r="I730" s="189"/>
      <c r="J730" s="189"/>
      <c r="K730" s="189"/>
      <c r="L730" s="189"/>
      <c r="M730" s="189"/>
      <c r="N730" s="189"/>
      <c r="O730" s="189"/>
      <c r="P730" s="190" t="s">
        <v>208</v>
      </c>
      <c r="Q730" s="190"/>
      <c r="R730" s="190"/>
      <c r="S730" s="4" t="s">
        <v>30</v>
      </c>
      <c r="T730" s="191">
        <v>11901200</v>
      </c>
      <c r="U730" s="191"/>
      <c r="V730" s="191"/>
      <c r="W730" s="191">
        <v>8494244.3599999994</v>
      </c>
      <c r="X730" s="191"/>
      <c r="Y730" s="191"/>
      <c r="Z730" s="192">
        <v>71.373007427822401</v>
      </c>
      <c r="AA730" s="192"/>
    </row>
    <row r="731" spans="2:27" ht="23.25" customHeight="1" x14ac:dyDescent="0.25">
      <c r="B731" s="5"/>
      <c r="C731" s="5"/>
      <c r="D731" s="5"/>
      <c r="E731" s="5"/>
      <c r="F731" s="6"/>
      <c r="G731" s="189" t="s">
        <v>31</v>
      </c>
      <c r="H731" s="189"/>
      <c r="I731" s="189"/>
      <c r="J731" s="189"/>
      <c r="K731" s="189"/>
      <c r="L731" s="189"/>
      <c r="M731" s="189"/>
      <c r="N731" s="189"/>
      <c r="O731" s="189"/>
      <c r="P731" s="190" t="s">
        <v>208</v>
      </c>
      <c r="Q731" s="190"/>
      <c r="R731" s="190"/>
      <c r="S731" s="4" t="s">
        <v>32</v>
      </c>
      <c r="T731" s="191">
        <v>11901200</v>
      </c>
      <c r="U731" s="191"/>
      <c r="V731" s="191"/>
      <c r="W731" s="191">
        <v>8494244.3599999994</v>
      </c>
      <c r="X731" s="191"/>
      <c r="Y731" s="191"/>
      <c r="Z731" s="192">
        <v>71.373007427822401</v>
      </c>
      <c r="AA731" s="192"/>
    </row>
    <row r="732" spans="2:27" ht="15" customHeight="1" x14ac:dyDescent="0.25">
      <c r="B732" s="6"/>
      <c r="C732" s="189" t="s">
        <v>11</v>
      </c>
      <c r="D732" s="189"/>
      <c r="E732" s="189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90" t="s">
        <v>209</v>
      </c>
      <c r="Q732" s="190"/>
      <c r="R732" s="190"/>
      <c r="S732" s="4"/>
      <c r="T732" s="191">
        <v>19575000</v>
      </c>
      <c r="U732" s="191"/>
      <c r="V732" s="191"/>
      <c r="W732" s="191">
        <v>19574999.960000001</v>
      </c>
      <c r="X732" s="191"/>
      <c r="Y732" s="191"/>
      <c r="Z732" s="192">
        <v>99.999999795657729</v>
      </c>
      <c r="AA732" s="192"/>
    </row>
    <row r="733" spans="2:27" ht="23.25" customHeight="1" x14ac:dyDescent="0.25">
      <c r="B733" s="6"/>
      <c r="C733" s="6"/>
      <c r="D733" s="6"/>
      <c r="E733" s="189" t="s">
        <v>13</v>
      </c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90" t="s">
        <v>210</v>
      </c>
      <c r="Q733" s="190"/>
      <c r="R733" s="190"/>
      <c r="S733" s="4"/>
      <c r="T733" s="191">
        <v>19575000</v>
      </c>
      <c r="U733" s="191"/>
      <c r="V733" s="191"/>
      <c r="W733" s="191">
        <v>19574999.960000001</v>
      </c>
      <c r="X733" s="191"/>
      <c r="Y733" s="191"/>
      <c r="Z733" s="192">
        <v>99.999999795657729</v>
      </c>
      <c r="AA733" s="192"/>
    </row>
    <row r="734" spans="2:27" ht="23.25" customHeight="1" x14ac:dyDescent="0.25">
      <c r="B734" s="5"/>
      <c r="C734" s="5"/>
      <c r="D734" s="5"/>
      <c r="E734" s="189" t="s">
        <v>211</v>
      </c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90" t="s">
        <v>212</v>
      </c>
      <c r="Q734" s="190"/>
      <c r="R734" s="190"/>
      <c r="S734" s="4"/>
      <c r="T734" s="191">
        <v>19575000</v>
      </c>
      <c r="U734" s="191"/>
      <c r="V734" s="191"/>
      <c r="W734" s="191">
        <v>19574999.960000001</v>
      </c>
      <c r="X734" s="191"/>
      <c r="Y734" s="191"/>
      <c r="Z734" s="192">
        <v>99.999999795657729</v>
      </c>
      <c r="AA734" s="192"/>
    </row>
    <row r="735" spans="2:27" ht="23.25" customHeight="1" x14ac:dyDescent="0.25">
      <c r="B735" s="5"/>
      <c r="C735" s="5"/>
      <c r="D735" s="5"/>
      <c r="E735" s="5"/>
      <c r="F735" s="189" t="s">
        <v>149</v>
      </c>
      <c r="G735" s="189"/>
      <c r="H735" s="189"/>
      <c r="I735" s="189"/>
      <c r="J735" s="189"/>
      <c r="K735" s="189"/>
      <c r="L735" s="189"/>
      <c r="M735" s="189"/>
      <c r="N735" s="189"/>
      <c r="O735" s="189"/>
      <c r="P735" s="190" t="s">
        <v>212</v>
      </c>
      <c r="Q735" s="190"/>
      <c r="R735" s="190"/>
      <c r="S735" s="4" t="s">
        <v>150</v>
      </c>
      <c r="T735" s="191">
        <v>19575000</v>
      </c>
      <c r="U735" s="191"/>
      <c r="V735" s="191"/>
      <c r="W735" s="191">
        <v>19574999.960000001</v>
      </c>
      <c r="X735" s="191"/>
      <c r="Y735" s="191"/>
      <c r="Z735" s="192">
        <v>99.999999795657729</v>
      </c>
      <c r="AA735" s="192"/>
    </row>
    <row r="736" spans="2:27" ht="15" customHeight="1" x14ac:dyDescent="0.25">
      <c r="B736" s="5"/>
      <c r="C736" s="5"/>
      <c r="D736" s="5"/>
      <c r="E736" s="5"/>
      <c r="F736" s="6"/>
      <c r="G736" s="189" t="s">
        <v>151</v>
      </c>
      <c r="H736" s="189"/>
      <c r="I736" s="189"/>
      <c r="J736" s="189"/>
      <c r="K736" s="189"/>
      <c r="L736" s="189"/>
      <c r="M736" s="189"/>
      <c r="N736" s="189"/>
      <c r="O736" s="189"/>
      <c r="P736" s="190" t="s">
        <v>212</v>
      </c>
      <c r="Q736" s="190"/>
      <c r="R736" s="190"/>
      <c r="S736" s="4" t="s">
        <v>152</v>
      </c>
      <c r="T736" s="191">
        <v>19575000</v>
      </c>
      <c r="U736" s="191"/>
      <c r="V736" s="191"/>
      <c r="W736" s="191">
        <v>19574999.960000001</v>
      </c>
      <c r="X736" s="191"/>
      <c r="Y736" s="191"/>
      <c r="Z736" s="192">
        <v>99.999999795657729</v>
      </c>
      <c r="AA736" s="192"/>
    </row>
    <row r="737" spans="2:27" ht="23.25" customHeight="1" x14ac:dyDescent="0.25">
      <c r="B737" s="6"/>
      <c r="C737" s="189" t="s">
        <v>335</v>
      </c>
      <c r="D737" s="189"/>
      <c r="E737" s="189"/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90" t="s">
        <v>336</v>
      </c>
      <c r="Q737" s="190"/>
      <c r="R737" s="190"/>
      <c r="S737" s="4"/>
      <c r="T737" s="191">
        <v>715006963.02999997</v>
      </c>
      <c r="U737" s="191"/>
      <c r="V737" s="191"/>
      <c r="W737" s="191">
        <v>645259827.65999997</v>
      </c>
      <c r="X737" s="191"/>
      <c r="Y737" s="191"/>
      <c r="Z737" s="192">
        <v>90.245250888966027</v>
      </c>
      <c r="AA737" s="192"/>
    </row>
    <row r="738" spans="2:27" ht="15" customHeight="1" x14ac:dyDescent="0.25">
      <c r="B738" s="6"/>
      <c r="C738" s="189" t="s">
        <v>337</v>
      </c>
      <c r="D738" s="189"/>
      <c r="E738" s="189"/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90" t="s">
        <v>338</v>
      </c>
      <c r="Q738" s="190"/>
      <c r="R738" s="190"/>
      <c r="S738" s="4"/>
      <c r="T738" s="191">
        <v>249148089.03</v>
      </c>
      <c r="U738" s="191"/>
      <c r="V738" s="191"/>
      <c r="W738" s="191">
        <v>212141944.58000001</v>
      </c>
      <c r="X738" s="191"/>
      <c r="Y738" s="191"/>
      <c r="Z738" s="192">
        <v>85.146928240920985</v>
      </c>
      <c r="AA738" s="192"/>
    </row>
    <row r="739" spans="2:27" ht="23.25" customHeight="1" x14ac:dyDescent="0.25">
      <c r="B739" s="6"/>
      <c r="C739" s="6"/>
      <c r="D739" s="6"/>
      <c r="E739" s="189" t="s">
        <v>339</v>
      </c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90" t="s">
        <v>340</v>
      </c>
      <c r="Q739" s="190"/>
      <c r="R739" s="190"/>
      <c r="S739" s="4"/>
      <c r="T739" s="191">
        <v>184864930.44999999</v>
      </c>
      <c r="U739" s="191"/>
      <c r="V739" s="191"/>
      <c r="W739" s="191">
        <v>151540612.31999999</v>
      </c>
      <c r="X739" s="191"/>
      <c r="Y739" s="191"/>
      <c r="Z739" s="192">
        <v>81.973693956511056</v>
      </c>
      <c r="AA739" s="192"/>
    </row>
    <row r="740" spans="2:27" ht="15" customHeight="1" x14ac:dyDescent="0.25">
      <c r="B740" s="5"/>
      <c r="C740" s="5"/>
      <c r="D740" s="5"/>
      <c r="E740" s="189" t="s">
        <v>519</v>
      </c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90" t="s">
        <v>520</v>
      </c>
      <c r="Q740" s="190"/>
      <c r="R740" s="190"/>
      <c r="S740" s="4"/>
      <c r="T740" s="191">
        <v>82036256.569999993</v>
      </c>
      <c r="U740" s="191"/>
      <c r="V740" s="191"/>
      <c r="W740" s="191">
        <v>81513426.430000007</v>
      </c>
      <c r="X740" s="191"/>
      <c r="Y740" s="191"/>
      <c r="Z740" s="192">
        <v>99.362684059634205</v>
      </c>
      <c r="AA740" s="192"/>
    </row>
    <row r="741" spans="2:27" ht="23.25" customHeight="1" x14ac:dyDescent="0.25">
      <c r="B741" s="5"/>
      <c r="C741" s="5"/>
      <c r="D741" s="5"/>
      <c r="E741" s="5"/>
      <c r="F741" s="189" t="s">
        <v>29</v>
      </c>
      <c r="G741" s="189"/>
      <c r="H741" s="189"/>
      <c r="I741" s="189"/>
      <c r="J741" s="189"/>
      <c r="K741" s="189"/>
      <c r="L741" s="189"/>
      <c r="M741" s="189"/>
      <c r="N741" s="189"/>
      <c r="O741" s="189"/>
      <c r="P741" s="190" t="s">
        <v>520</v>
      </c>
      <c r="Q741" s="190"/>
      <c r="R741" s="190"/>
      <c r="S741" s="4" t="s">
        <v>30</v>
      </c>
      <c r="T741" s="191">
        <v>82036256.569999993</v>
      </c>
      <c r="U741" s="191"/>
      <c r="V741" s="191"/>
      <c r="W741" s="191">
        <v>81513426.430000007</v>
      </c>
      <c r="X741" s="191"/>
      <c r="Y741" s="191"/>
      <c r="Z741" s="192">
        <v>99.362684059634205</v>
      </c>
      <c r="AA741" s="192"/>
    </row>
    <row r="742" spans="2:27" ht="23.25" customHeight="1" x14ac:dyDescent="0.25">
      <c r="B742" s="5"/>
      <c r="C742" s="5"/>
      <c r="D742" s="5"/>
      <c r="E742" s="5"/>
      <c r="F742" s="6"/>
      <c r="G742" s="189" t="s">
        <v>31</v>
      </c>
      <c r="H742" s="189"/>
      <c r="I742" s="189"/>
      <c r="J742" s="189"/>
      <c r="K742" s="189"/>
      <c r="L742" s="189"/>
      <c r="M742" s="189"/>
      <c r="N742" s="189"/>
      <c r="O742" s="189"/>
      <c r="P742" s="190" t="s">
        <v>520</v>
      </c>
      <c r="Q742" s="190"/>
      <c r="R742" s="190"/>
      <c r="S742" s="4" t="s">
        <v>32</v>
      </c>
      <c r="T742" s="191">
        <v>82036256.569999993</v>
      </c>
      <c r="U742" s="191"/>
      <c r="V742" s="191"/>
      <c r="W742" s="191">
        <v>81513426.430000007</v>
      </c>
      <c r="X742" s="191"/>
      <c r="Y742" s="191"/>
      <c r="Z742" s="192">
        <v>99.362684059634205</v>
      </c>
      <c r="AA742" s="192"/>
    </row>
    <row r="743" spans="2:27" ht="15" customHeight="1" x14ac:dyDescent="0.25">
      <c r="B743" s="5"/>
      <c r="C743" s="5"/>
      <c r="D743" s="5"/>
      <c r="E743" s="189" t="s">
        <v>521</v>
      </c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90" t="s">
        <v>522</v>
      </c>
      <c r="Q743" s="190"/>
      <c r="R743" s="190"/>
      <c r="S743" s="4"/>
      <c r="T743" s="191">
        <v>33438646.600000001</v>
      </c>
      <c r="U743" s="191"/>
      <c r="V743" s="191"/>
      <c r="W743" s="191">
        <v>12956554.4</v>
      </c>
      <c r="X743" s="191"/>
      <c r="Y743" s="191"/>
      <c r="Z743" s="192">
        <v>38.74724523091195</v>
      </c>
      <c r="AA743" s="192"/>
    </row>
    <row r="744" spans="2:27" ht="23.25" customHeight="1" x14ac:dyDescent="0.25">
      <c r="B744" s="5"/>
      <c r="C744" s="5"/>
      <c r="D744" s="5"/>
      <c r="E744" s="5"/>
      <c r="F744" s="189" t="s">
        <v>29</v>
      </c>
      <c r="G744" s="189"/>
      <c r="H744" s="189"/>
      <c r="I744" s="189"/>
      <c r="J744" s="189"/>
      <c r="K744" s="189"/>
      <c r="L744" s="189"/>
      <c r="M744" s="189"/>
      <c r="N744" s="189"/>
      <c r="O744" s="189"/>
      <c r="P744" s="190" t="s">
        <v>522</v>
      </c>
      <c r="Q744" s="190"/>
      <c r="R744" s="190"/>
      <c r="S744" s="4" t="s">
        <v>30</v>
      </c>
      <c r="T744" s="191">
        <v>33438646.600000001</v>
      </c>
      <c r="U744" s="191"/>
      <c r="V744" s="191"/>
      <c r="W744" s="191">
        <v>12956554.4</v>
      </c>
      <c r="X744" s="191"/>
      <c r="Y744" s="191"/>
      <c r="Z744" s="192">
        <v>38.74724523091195</v>
      </c>
      <c r="AA744" s="192"/>
    </row>
    <row r="745" spans="2:27" ht="23.25" customHeight="1" x14ac:dyDescent="0.25">
      <c r="B745" s="5"/>
      <c r="C745" s="5"/>
      <c r="D745" s="5"/>
      <c r="E745" s="5"/>
      <c r="F745" s="6"/>
      <c r="G745" s="189" t="s">
        <v>31</v>
      </c>
      <c r="H745" s="189"/>
      <c r="I745" s="189"/>
      <c r="J745" s="189"/>
      <c r="K745" s="189"/>
      <c r="L745" s="189"/>
      <c r="M745" s="189"/>
      <c r="N745" s="189"/>
      <c r="O745" s="189"/>
      <c r="P745" s="190" t="s">
        <v>522</v>
      </c>
      <c r="Q745" s="190"/>
      <c r="R745" s="190"/>
      <c r="S745" s="4" t="s">
        <v>32</v>
      </c>
      <c r="T745" s="191">
        <v>33438646.600000001</v>
      </c>
      <c r="U745" s="191"/>
      <c r="V745" s="191"/>
      <c r="W745" s="191">
        <v>12956554.4</v>
      </c>
      <c r="X745" s="191"/>
      <c r="Y745" s="191"/>
      <c r="Z745" s="192">
        <v>38.74724523091195</v>
      </c>
      <c r="AA745" s="192"/>
    </row>
    <row r="746" spans="2:27" ht="23.25" customHeight="1" x14ac:dyDescent="0.25">
      <c r="B746" s="5"/>
      <c r="C746" s="5"/>
      <c r="D746" s="5"/>
      <c r="E746" s="189" t="s">
        <v>523</v>
      </c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90" t="s">
        <v>524</v>
      </c>
      <c r="Q746" s="190"/>
      <c r="R746" s="190"/>
      <c r="S746" s="4"/>
      <c r="T746" s="191">
        <v>20000000</v>
      </c>
      <c r="U746" s="191"/>
      <c r="V746" s="191"/>
      <c r="W746" s="191">
        <v>20000000</v>
      </c>
      <c r="X746" s="191"/>
      <c r="Y746" s="191"/>
      <c r="Z746" s="192">
        <v>100</v>
      </c>
      <c r="AA746" s="192"/>
    </row>
    <row r="747" spans="2:27" ht="23.25" customHeight="1" x14ac:dyDescent="0.25">
      <c r="B747" s="5"/>
      <c r="C747" s="5"/>
      <c r="D747" s="5"/>
      <c r="E747" s="5"/>
      <c r="F747" s="189" t="s">
        <v>149</v>
      </c>
      <c r="G747" s="189"/>
      <c r="H747" s="189"/>
      <c r="I747" s="189"/>
      <c r="J747" s="189"/>
      <c r="K747" s="189"/>
      <c r="L747" s="189"/>
      <c r="M747" s="189"/>
      <c r="N747" s="189"/>
      <c r="O747" s="189"/>
      <c r="P747" s="190" t="s">
        <v>524</v>
      </c>
      <c r="Q747" s="190"/>
      <c r="R747" s="190"/>
      <c r="S747" s="4" t="s">
        <v>150</v>
      </c>
      <c r="T747" s="191">
        <v>20000000</v>
      </c>
      <c r="U747" s="191"/>
      <c r="V747" s="191"/>
      <c r="W747" s="191">
        <v>20000000</v>
      </c>
      <c r="X747" s="191"/>
      <c r="Y747" s="191"/>
      <c r="Z747" s="192">
        <v>100</v>
      </c>
      <c r="AA747" s="192"/>
    </row>
    <row r="748" spans="2:27" ht="15" customHeight="1" x14ac:dyDescent="0.25">
      <c r="B748" s="5"/>
      <c r="C748" s="5"/>
      <c r="D748" s="5"/>
      <c r="E748" s="5"/>
      <c r="F748" s="6"/>
      <c r="G748" s="189" t="s">
        <v>151</v>
      </c>
      <c r="H748" s="189"/>
      <c r="I748" s="189"/>
      <c r="J748" s="189"/>
      <c r="K748" s="189"/>
      <c r="L748" s="189"/>
      <c r="M748" s="189"/>
      <c r="N748" s="189"/>
      <c r="O748" s="189"/>
      <c r="P748" s="190" t="s">
        <v>524</v>
      </c>
      <c r="Q748" s="190"/>
      <c r="R748" s="190"/>
      <c r="S748" s="4" t="s">
        <v>152</v>
      </c>
      <c r="T748" s="191">
        <v>20000000</v>
      </c>
      <c r="U748" s="191"/>
      <c r="V748" s="191"/>
      <c r="W748" s="191">
        <v>20000000</v>
      </c>
      <c r="X748" s="191"/>
      <c r="Y748" s="191"/>
      <c r="Z748" s="192">
        <v>100</v>
      </c>
      <c r="AA748" s="192"/>
    </row>
    <row r="749" spans="2:27" ht="15" customHeight="1" x14ac:dyDescent="0.25">
      <c r="B749" s="5"/>
      <c r="C749" s="5"/>
      <c r="D749" s="5"/>
      <c r="E749" s="189" t="s">
        <v>525</v>
      </c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90" t="s">
        <v>526</v>
      </c>
      <c r="Q749" s="190"/>
      <c r="R749" s="190"/>
      <c r="S749" s="4"/>
      <c r="T749" s="191">
        <v>1321885.44</v>
      </c>
      <c r="U749" s="191"/>
      <c r="V749" s="191"/>
      <c r="W749" s="191">
        <v>1321885.44</v>
      </c>
      <c r="X749" s="191"/>
      <c r="Y749" s="191"/>
      <c r="Z749" s="192">
        <v>100</v>
      </c>
      <c r="AA749" s="192"/>
    </row>
    <row r="750" spans="2:27" ht="23.25" customHeight="1" x14ac:dyDescent="0.25">
      <c r="B750" s="5"/>
      <c r="C750" s="5"/>
      <c r="D750" s="5"/>
      <c r="E750" s="5"/>
      <c r="F750" s="189" t="s">
        <v>29</v>
      </c>
      <c r="G750" s="189"/>
      <c r="H750" s="189"/>
      <c r="I750" s="189"/>
      <c r="J750" s="189"/>
      <c r="K750" s="189"/>
      <c r="L750" s="189"/>
      <c r="M750" s="189"/>
      <c r="N750" s="189"/>
      <c r="O750" s="189"/>
      <c r="P750" s="190" t="s">
        <v>526</v>
      </c>
      <c r="Q750" s="190"/>
      <c r="R750" s="190"/>
      <c r="S750" s="4" t="s">
        <v>30</v>
      </c>
      <c r="T750" s="191">
        <v>1321885.44</v>
      </c>
      <c r="U750" s="191"/>
      <c r="V750" s="191"/>
      <c r="W750" s="191">
        <v>1321885.44</v>
      </c>
      <c r="X750" s="191"/>
      <c r="Y750" s="191"/>
      <c r="Z750" s="192">
        <v>100</v>
      </c>
      <c r="AA750" s="192"/>
    </row>
    <row r="751" spans="2:27" ht="23.25" customHeight="1" x14ac:dyDescent="0.25">
      <c r="B751" s="5"/>
      <c r="C751" s="5"/>
      <c r="D751" s="5"/>
      <c r="E751" s="5"/>
      <c r="F751" s="6"/>
      <c r="G751" s="189" t="s">
        <v>31</v>
      </c>
      <c r="H751" s="189"/>
      <c r="I751" s="189"/>
      <c r="J751" s="189"/>
      <c r="K751" s="189"/>
      <c r="L751" s="189"/>
      <c r="M751" s="189"/>
      <c r="N751" s="189"/>
      <c r="O751" s="189"/>
      <c r="P751" s="190" t="s">
        <v>526</v>
      </c>
      <c r="Q751" s="190"/>
      <c r="R751" s="190"/>
      <c r="S751" s="4" t="s">
        <v>32</v>
      </c>
      <c r="T751" s="191">
        <v>1321885.44</v>
      </c>
      <c r="U751" s="191"/>
      <c r="V751" s="191"/>
      <c r="W751" s="191">
        <v>1321885.44</v>
      </c>
      <c r="X751" s="191"/>
      <c r="Y751" s="191"/>
      <c r="Z751" s="192">
        <v>100</v>
      </c>
      <c r="AA751" s="192"/>
    </row>
    <row r="752" spans="2:27" ht="23.25" customHeight="1" x14ac:dyDescent="0.25">
      <c r="B752" s="5"/>
      <c r="C752" s="5"/>
      <c r="D752" s="5"/>
      <c r="E752" s="189" t="s">
        <v>527</v>
      </c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90" t="s">
        <v>528</v>
      </c>
      <c r="Q752" s="190"/>
      <c r="R752" s="190"/>
      <c r="S752" s="4"/>
      <c r="T752" s="191">
        <v>9298067.0999999996</v>
      </c>
      <c r="U752" s="191"/>
      <c r="V752" s="191"/>
      <c r="W752" s="191">
        <v>8055192.9699999997</v>
      </c>
      <c r="X752" s="191"/>
      <c r="Y752" s="191"/>
      <c r="Z752" s="192">
        <v>86.632983859623906</v>
      </c>
      <c r="AA752" s="192"/>
    </row>
    <row r="753" spans="2:27" ht="23.25" customHeight="1" x14ac:dyDescent="0.25">
      <c r="B753" s="5"/>
      <c r="C753" s="5"/>
      <c r="D753" s="5"/>
      <c r="E753" s="5"/>
      <c r="F753" s="189" t="s">
        <v>29</v>
      </c>
      <c r="G753" s="189"/>
      <c r="H753" s="189"/>
      <c r="I753" s="189"/>
      <c r="J753" s="189"/>
      <c r="K753" s="189"/>
      <c r="L753" s="189"/>
      <c r="M753" s="189"/>
      <c r="N753" s="189"/>
      <c r="O753" s="189"/>
      <c r="P753" s="190" t="s">
        <v>528</v>
      </c>
      <c r="Q753" s="190"/>
      <c r="R753" s="190"/>
      <c r="S753" s="4" t="s">
        <v>30</v>
      </c>
      <c r="T753" s="191">
        <v>9298067.0999999996</v>
      </c>
      <c r="U753" s="191"/>
      <c r="V753" s="191"/>
      <c r="W753" s="191">
        <v>8055192.9699999997</v>
      </c>
      <c r="X753" s="191"/>
      <c r="Y753" s="191"/>
      <c r="Z753" s="192">
        <v>86.632983859623906</v>
      </c>
      <c r="AA753" s="192"/>
    </row>
    <row r="754" spans="2:27" ht="23.25" customHeight="1" x14ac:dyDescent="0.25">
      <c r="B754" s="5"/>
      <c r="C754" s="5"/>
      <c r="D754" s="5"/>
      <c r="E754" s="5"/>
      <c r="F754" s="6"/>
      <c r="G754" s="189" t="s">
        <v>31</v>
      </c>
      <c r="H754" s="189"/>
      <c r="I754" s="189"/>
      <c r="J754" s="189"/>
      <c r="K754" s="189"/>
      <c r="L754" s="189"/>
      <c r="M754" s="189"/>
      <c r="N754" s="189"/>
      <c r="O754" s="189"/>
      <c r="P754" s="190" t="s">
        <v>528</v>
      </c>
      <c r="Q754" s="190"/>
      <c r="R754" s="190"/>
      <c r="S754" s="4" t="s">
        <v>32</v>
      </c>
      <c r="T754" s="191">
        <v>9298067.0999999996</v>
      </c>
      <c r="U754" s="191"/>
      <c r="V754" s="191"/>
      <c r="W754" s="191">
        <v>8055192.9699999997</v>
      </c>
      <c r="X754" s="191"/>
      <c r="Y754" s="191"/>
      <c r="Z754" s="192">
        <v>86.632983859623906</v>
      </c>
      <c r="AA754" s="192"/>
    </row>
    <row r="755" spans="2:27" ht="15" customHeight="1" x14ac:dyDescent="0.25">
      <c r="B755" s="5"/>
      <c r="C755" s="5"/>
      <c r="D755" s="5"/>
      <c r="E755" s="189" t="s">
        <v>480</v>
      </c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90" t="s">
        <v>481</v>
      </c>
      <c r="Q755" s="190"/>
      <c r="R755" s="190"/>
      <c r="S755" s="4"/>
      <c r="T755" s="191">
        <v>6131000</v>
      </c>
      <c r="U755" s="191"/>
      <c r="V755" s="191"/>
      <c r="W755" s="191">
        <v>6130964.2999999998</v>
      </c>
      <c r="X755" s="191"/>
      <c r="Y755" s="191"/>
      <c r="Z755" s="192">
        <v>99.99941771326047</v>
      </c>
      <c r="AA755" s="192"/>
    </row>
    <row r="756" spans="2:27" ht="23.25" customHeight="1" x14ac:dyDescent="0.25">
      <c r="B756" s="5"/>
      <c r="C756" s="5"/>
      <c r="D756" s="5"/>
      <c r="E756" s="5"/>
      <c r="F756" s="189" t="s">
        <v>29</v>
      </c>
      <c r="G756" s="189"/>
      <c r="H756" s="189"/>
      <c r="I756" s="189"/>
      <c r="J756" s="189"/>
      <c r="K756" s="189"/>
      <c r="L756" s="189"/>
      <c r="M756" s="189"/>
      <c r="N756" s="189"/>
      <c r="O756" s="189"/>
      <c r="P756" s="190" t="s">
        <v>481</v>
      </c>
      <c r="Q756" s="190"/>
      <c r="R756" s="190"/>
      <c r="S756" s="4" t="s">
        <v>30</v>
      </c>
      <c r="T756" s="191">
        <v>6131000</v>
      </c>
      <c r="U756" s="191"/>
      <c r="V756" s="191"/>
      <c r="W756" s="191">
        <v>6130964.2999999998</v>
      </c>
      <c r="X756" s="191"/>
      <c r="Y756" s="191"/>
      <c r="Z756" s="192">
        <v>99.99941771326047</v>
      </c>
      <c r="AA756" s="192"/>
    </row>
    <row r="757" spans="2:27" ht="23.25" customHeight="1" x14ac:dyDescent="0.25">
      <c r="B757" s="5"/>
      <c r="C757" s="5"/>
      <c r="D757" s="5"/>
      <c r="E757" s="5"/>
      <c r="F757" s="6"/>
      <c r="G757" s="189" t="s">
        <v>31</v>
      </c>
      <c r="H757" s="189"/>
      <c r="I757" s="189"/>
      <c r="J757" s="189"/>
      <c r="K757" s="189"/>
      <c r="L757" s="189"/>
      <c r="M757" s="189"/>
      <c r="N757" s="189"/>
      <c r="O757" s="189"/>
      <c r="P757" s="190" t="s">
        <v>481</v>
      </c>
      <c r="Q757" s="190"/>
      <c r="R757" s="190"/>
      <c r="S757" s="4" t="s">
        <v>32</v>
      </c>
      <c r="T757" s="191">
        <v>6131000</v>
      </c>
      <c r="U757" s="191"/>
      <c r="V757" s="191"/>
      <c r="W757" s="191">
        <v>6130964.2999999998</v>
      </c>
      <c r="X757" s="191"/>
      <c r="Y757" s="191"/>
      <c r="Z757" s="192">
        <v>99.99941771326047</v>
      </c>
      <c r="AA757" s="192"/>
    </row>
    <row r="758" spans="2:27" ht="34.5" customHeight="1" x14ac:dyDescent="0.25">
      <c r="B758" s="5"/>
      <c r="C758" s="5"/>
      <c r="D758" s="5"/>
      <c r="E758" s="189" t="s">
        <v>529</v>
      </c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90" t="s">
        <v>530</v>
      </c>
      <c r="Q758" s="190"/>
      <c r="R758" s="190"/>
      <c r="S758" s="4"/>
      <c r="T758" s="191">
        <v>584800</v>
      </c>
      <c r="U758" s="191"/>
      <c r="V758" s="191"/>
      <c r="W758" s="191">
        <v>584800</v>
      </c>
      <c r="X758" s="191"/>
      <c r="Y758" s="191"/>
      <c r="Z758" s="192">
        <v>100</v>
      </c>
      <c r="AA758" s="192"/>
    </row>
    <row r="759" spans="2:27" ht="23.25" customHeight="1" x14ac:dyDescent="0.25">
      <c r="B759" s="5"/>
      <c r="C759" s="5"/>
      <c r="D759" s="5"/>
      <c r="E759" s="5"/>
      <c r="F759" s="189" t="s">
        <v>29</v>
      </c>
      <c r="G759" s="189"/>
      <c r="H759" s="189"/>
      <c r="I759" s="189"/>
      <c r="J759" s="189"/>
      <c r="K759" s="189"/>
      <c r="L759" s="189"/>
      <c r="M759" s="189"/>
      <c r="N759" s="189"/>
      <c r="O759" s="189"/>
      <c r="P759" s="190" t="s">
        <v>530</v>
      </c>
      <c r="Q759" s="190"/>
      <c r="R759" s="190"/>
      <c r="S759" s="4" t="s">
        <v>30</v>
      </c>
      <c r="T759" s="191">
        <v>584800</v>
      </c>
      <c r="U759" s="191"/>
      <c r="V759" s="191"/>
      <c r="W759" s="191">
        <v>584800</v>
      </c>
      <c r="X759" s="191"/>
      <c r="Y759" s="191"/>
      <c r="Z759" s="192">
        <v>100</v>
      </c>
      <c r="AA759" s="192"/>
    </row>
    <row r="760" spans="2:27" ht="23.25" customHeight="1" x14ac:dyDescent="0.25">
      <c r="B760" s="5"/>
      <c r="C760" s="5"/>
      <c r="D760" s="5"/>
      <c r="E760" s="5"/>
      <c r="F760" s="6"/>
      <c r="G760" s="189" t="s">
        <v>31</v>
      </c>
      <c r="H760" s="189"/>
      <c r="I760" s="189"/>
      <c r="J760" s="189"/>
      <c r="K760" s="189"/>
      <c r="L760" s="189"/>
      <c r="M760" s="189"/>
      <c r="N760" s="189"/>
      <c r="O760" s="189"/>
      <c r="P760" s="190" t="s">
        <v>530</v>
      </c>
      <c r="Q760" s="190"/>
      <c r="R760" s="190"/>
      <c r="S760" s="4" t="s">
        <v>32</v>
      </c>
      <c r="T760" s="191">
        <v>584800</v>
      </c>
      <c r="U760" s="191"/>
      <c r="V760" s="191"/>
      <c r="W760" s="191">
        <v>584800</v>
      </c>
      <c r="X760" s="191"/>
      <c r="Y760" s="191"/>
      <c r="Z760" s="192">
        <v>100</v>
      </c>
      <c r="AA760" s="192"/>
    </row>
    <row r="761" spans="2:27" ht="15" customHeight="1" x14ac:dyDescent="0.25">
      <c r="B761" s="5"/>
      <c r="C761" s="5"/>
      <c r="D761" s="5"/>
      <c r="E761" s="189" t="s">
        <v>482</v>
      </c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90" t="s">
        <v>483</v>
      </c>
      <c r="Q761" s="190"/>
      <c r="R761" s="190"/>
      <c r="S761" s="4"/>
      <c r="T761" s="191">
        <v>15709381.17</v>
      </c>
      <c r="U761" s="191"/>
      <c r="V761" s="191"/>
      <c r="W761" s="191">
        <v>6404757.1200000001</v>
      </c>
      <c r="X761" s="191"/>
      <c r="Y761" s="191"/>
      <c r="Z761" s="192">
        <v>40.770270010578649</v>
      </c>
      <c r="AA761" s="192"/>
    </row>
    <row r="762" spans="2:27" ht="23.25" customHeight="1" x14ac:dyDescent="0.25">
      <c r="B762" s="5"/>
      <c r="C762" s="5"/>
      <c r="D762" s="5"/>
      <c r="E762" s="5"/>
      <c r="F762" s="189" t="s">
        <v>29</v>
      </c>
      <c r="G762" s="189"/>
      <c r="H762" s="189"/>
      <c r="I762" s="189"/>
      <c r="J762" s="189"/>
      <c r="K762" s="189"/>
      <c r="L762" s="189"/>
      <c r="M762" s="189"/>
      <c r="N762" s="189"/>
      <c r="O762" s="189"/>
      <c r="P762" s="190" t="s">
        <v>483</v>
      </c>
      <c r="Q762" s="190"/>
      <c r="R762" s="190"/>
      <c r="S762" s="4" t="s">
        <v>30</v>
      </c>
      <c r="T762" s="191">
        <v>15709381.17</v>
      </c>
      <c r="U762" s="191"/>
      <c r="V762" s="191"/>
      <c r="W762" s="191">
        <v>6404757.1200000001</v>
      </c>
      <c r="X762" s="191"/>
      <c r="Y762" s="191"/>
      <c r="Z762" s="192">
        <v>40.770270010578649</v>
      </c>
      <c r="AA762" s="192"/>
    </row>
    <row r="763" spans="2:27" ht="23.25" customHeight="1" x14ac:dyDescent="0.25">
      <c r="B763" s="5"/>
      <c r="C763" s="5"/>
      <c r="D763" s="5"/>
      <c r="E763" s="5"/>
      <c r="F763" s="6"/>
      <c r="G763" s="189" t="s">
        <v>31</v>
      </c>
      <c r="H763" s="189"/>
      <c r="I763" s="189"/>
      <c r="J763" s="189"/>
      <c r="K763" s="189"/>
      <c r="L763" s="189"/>
      <c r="M763" s="189"/>
      <c r="N763" s="189"/>
      <c r="O763" s="189"/>
      <c r="P763" s="190" t="s">
        <v>483</v>
      </c>
      <c r="Q763" s="190"/>
      <c r="R763" s="190"/>
      <c r="S763" s="4" t="s">
        <v>32</v>
      </c>
      <c r="T763" s="191">
        <v>15709381.17</v>
      </c>
      <c r="U763" s="191"/>
      <c r="V763" s="191"/>
      <c r="W763" s="191">
        <v>6404757.1200000001</v>
      </c>
      <c r="X763" s="191"/>
      <c r="Y763" s="191"/>
      <c r="Z763" s="192">
        <v>40.770270010578649</v>
      </c>
      <c r="AA763" s="192"/>
    </row>
    <row r="764" spans="2:27" ht="34.5" customHeight="1" x14ac:dyDescent="0.25">
      <c r="B764" s="5"/>
      <c r="C764" s="5"/>
      <c r="D764" s="5"/>
      <c r="E764" s="189" t="s">
        <v>531</v>
      </c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90" t="s">
        <v>532</v>
      </c>
      <c r="Q764" s="190"/>
      <c r="R764" s="190"/>
      <c r="S764" s="4"/>
      <c r="T764" s="191">
        <v>113191.48</v>
      </c>
      <c r="U764" s="191"/>
      <c r="V764" s="191"/>
      <c r="W764" s="191">
        <v>113191.48</v>
      </c>
      <c r="X764" s="191"/>
      <c r="Y764" s="191"/>
      <c r="Z764" s="192">
        <v>100</v>
      </c>
      <c r="AA764" s="192"/>
    </row>
    <row r="765" spans="2:27" ht="23.25" customHeight="1" x14ac:dyDescent="0.25">
      <c r="B765" s="5"/>
      <c r="C765" s="5"/>
      <c r="D765" s="5"/>
      <c r="E765" s="5"/>
      <c r="F765" s="189" t="s">
        <v>29</v>
      </c>
      <c r="G765" s="189"/>
      <c r="H765" s="189"/>
      <c r="I765" s="189"/>
      <c r="J765" s="189"/>
      <c r="K765" s="189"/>
      <c r="L765" s="189"/>
      <c r="M765" s="189"/>
      <c r="N765" s="189"/>
      <c r="O765" s="189"/>
      <c r="P765" s="190" t="s">
        <v>532</v>
      </c>
      <c r="Q765" s="190"/>
      <c r="R765" s="190"/>
      <c r="S765" s="4" t="s">
        <v>30</v>
      </c>
      <c r="T765" s="191">
        <v>113191.48</v>
      </c>
      <c r="U765" s="191"/>
      <c r="V765" s="191"/>
      <c r="W765" s="191">
        <v>113191.48</v>
      </c>
      <c r="X765" s="191"/>
      <c r="Y765" s="191"/>
      <c r="Z765" s="192">
        <v>100</v>
      </c>
      <c r="AA765" s="192"/>
    </row>
    <row r="766" spans="2:27" ht="23.25" customHeight="1" x14ac:dyDescent="0.25">
      <c r="B766" s="5"/>
      <c r="C766" s="5"/>
      <c r="D766" s="5"/>
      <c r="E766" s="5"/>
      <c r="F766" s="6"/>
      <c r="G766" s="189" t="s">
        <v>31</v>
      </c>
      <c r="H766" s="189"/>
      <c r="I766" s="189"/>
      <c r="J766" s="189"/>
      <c r="K766" s="189"/>
      <c r="L766" s="189"/>
      <c r="M766" s="189"/>
      <c r="N766" s="189"/>
      <c r="O766" s="189"/>
      <c r="P766" s="190" t="s">
        <v>532</v>
      </c>
      <c r="Q766" s="190"/>
      <c r="R766" s="190"/>
      <c r="S766" s="4" t="s">
        <v>32</v>
      </c>
      <c r="T766" s="191">
        <v>113191.48</v>
      </c>
      <c r="U766" s="191"/>
      <c r="V766" s="191"/>
      <c r="W766" s="191">
        <v>113191.48</v>
      </c>
      <c r="X766" s="191"/>
      <c r="Y766" s="191"/>
      <c r="Z766" s="192">
        <v>100</v>
      </c>
      <c r="AA766" s="192"/>
    </row>
    <row r="767" spans="2:27" ht="15" customHeight="1" x14ac:dyDescent="0.25">
      <c r="B767" s="5"/>
      <c r="C767" s="5"/>
      <c r="D767" s="5"/>
      <c r="E767" s="189" t="s">
        <v>341</v>
      </c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90" t="s">
        <v>342</v>
      </c>
      <c r="Q767" s="190"/>
      <c r="R767" s="190"/>
      <c r="S767" s="4"/>
      <c r="T767" s="191">
        <v>2980002.09</v>
      </c>
      <c r="U767" s="191"/>
      <c r="V767" s="191"/>
      <c r="W767" s="191">
        <v>2403015.71</v>
      </c>
      <c r="X767" s="191"/>
      <c r="Y767" s="191"/>
      <c r="Z767" s="192">
        <v>80.638054518948337</v>
      </c>
      <c r="AA767" s="192"/>
    </row>
    <row r="768" spans="2:27" ht="23.25" customHeight="1" x14ac:dyDescent="0.25">
      <c r="B768" s="5"/>
      <c r="C768" s="5"/>
      <c r="D768" s="5"/>
      <c r="E768" s="5"/>
      <c r="F768" s="189" t="s">
        <v>29</v>
      </c>
      <c r="G768" s="189"/>
      <c r="H768" s="189"/>
      <c r="I768" s="189"/>
      <c r="J768" s="189"/>
      <c r="K768" s="189"/>
      <c r="L768" s="189"/>
      <c r="M768" s="189"/>
      <c r="N768" s="189"/>
      <c r="O768" s="189"/>
      <c r="P768" s="190" t="s">
        <v>342</v>
      </c>
      <c r="Q768" s="190"/>
      <c r="R768" s="190"/>
      <c r="S768" s="4" t="s">
        <v>30</v>
      </c>
      <c r="T768" s="191">
        <v>2980002.09</v>
      </c>
      <c r="U768" s="191"/>
      <c r="V768" s="191"/>
      <c r="W768" s="191">
        <v>2403015.71</v>
      </c>
      <c r="X768" s="191"/>
      <c r="Y768" s="191"/>
      <c r="Z768" s="192">
        <v>80.638054518948337</v>
      </c>
      <c r="AA768" s="192"/>
    </row>
    <row r="769" spans="2:27" ht="23.25" customHeight="1" x14ac:dyDescent="0.25">
      <c r="B769" s="5"/>
      <c r="C769" s="5"/>
      <c r="D769" s="5"/>
      <c r="E769" s="5"/>
      <c r="F769" s="6"/>
      <c r="G769" s="189" t="s">
        <v>31</v>
      </c>
      <c r="H769" s="189"/>
      <c r="I769" s="189"/>
      <c r="J769" s="189"/>
      <c r="K769" s="189"/>
      <c r="L769" s="189"/>
      <c r="M769" s="189"/>
      <c r="N769" s="189"/>
      <c r="O769" s="189"/>
      <c r="P769" s="190" t="s">
        <v>342</v>
      </c>
      <c r="Q769" s="190"/>
      <c r="R769" s="190"/>
      <c r="S769" s="4" t="s">
        <v>32</v>
      </c>
      <c r="T769" s="191">
        <v>2980002.09</v>
      </c>
      <c r="U769" s="191"/>
      <c r="V769" s="191"/>
      <c r="W769" s="191">
        <v>2403015.71</v>
      </c>
      <c r="X769" s="191"/>
      <c r="Y769" s="191"/>
      <c r="Z769" s="192">
        <v>80.638054518948337</v>
      </c>
      <c r="AA769" s="192"/>
    </row>
    <row r="770" spans="2:27" ht="23.25" customHeight="1" x14ac:dyDescent="0.25">
      <c r="B770" s="5"/>
      <c r="C770" s="5"/>
      <c r="D770" s="5"/>
      <c r="E770" s="189" t="s">
        <v>533</v>
      </c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90" t="s">
        <v>534</v>
      </c>
      <c r="Q770" s="190"/>
      <c r="R770" s="190"/>
      <c r="S770" s="4"/>
      <c r="T770" s="191">
        <v>890800</v>
      </c>
      <c r="U770" s="191"/>
      <c r="V770" s="191"/>
      <c r="W770" s="191">
        <v>890790</v>
      </c>
      <c r="X770" s="191"/>
      <c r="Y770" s="191"/>
      <c r="Z770" s="192">
        <v>99.998877413560848</v>
      </c>
      <c r="AA770" s="192"/>
    </row>
    <row r="771" spans="2:27" ht="23.25" customHeight="1" x14ac:dyDescent="0.25">
      <c r="B771" s="5"/>
      <c r="C771" s="5"/>
      <c r="D771" s="5"/>
      <c r="E771" s="5"/>
      <c r="F771" s="189" t="s">
        <v>29</v>
      </c>
      <c r="G771" s="189"/>
      <c r="H771" s="189"/>
      <c r="I771" s="189"/>
      <c r="J771" s="189"/>
      <c r="K771" s="189"/>
      <c r="L771" s="189"/>
      <c r="M771" s="189"/>
      <c r="N771" s="189"/>
      <c r="O771" s="189"/>
      <c r="P771" s="190" t="s">
        <v>534</v>
      </c>
      <c r="Q771" s="190"/>
      <c r="R771" s="190"/>
      <c r="S771" s="4" t="s">
        <v>30</v>
      </c>
      <c r="T771" s="191">
        <v>890800</v>
      </c>
      <c r="U771" s="191"/>
      <c r="V771" s="191"/>
      <c r="W771" s="191">
        <v>890790</v>
      </c>
      <c r="X771" s="191"/>
      <c r="Y771" s="191"/>
      <c r="Z771" s="192">
        <v>99.998877413560848</v>
      </c>
      <c r="AA771" s="192"/>
    </row>
    <row r="772" spans="2:27" ht="23.25" customHeight="1" x14ac:dyDescent="0.25">
      <c r="B772" s="5"/>
      <c r="C772" s="5"/>
      <c r="D772" s="5"/>
      <c r="E772" s="5"/>
      <c r="F772" s="6"/>
      <c r="G772" s="189" t="s">
        <v>31</v>
      </c>
      <c r="H772" s="189"/>
      <c r="I772" s="189"/>
      <c r="J772" s="189"/>
      <c r="K772" s="189"/>
      <c r="L772" s="189"/>
      <c r="M772" s="189"/>
      <c r="N772" s="189"/>
      <c r="O772" s="189"/>
      <c r="P772" s="190" t="s">
        <v>534</v>
      </c>
      <c r="Q772" s="190"/>
      <c r="R772" s="190"/>
      <c r="S772" s="4" t="s">
        <v>32</v>
      </c>
      <c r="T772" s="191">
        <v>890800</v>
      </c>
      <c r="U772" s="191"/>
      <c r="V772" s="191"/>
      <c r="W772" s="191">
        <v>890790</v>
      </c>
      <c r="X772" s="191"/>
      <c r="Y772" s="191"/>
      <c r="Z772" s="192">
        <v>99.998877413560848</v>
      </c>
      <c r="AA772" s="192"/>
    </row>
    <row r="773" spans="2:27" ht="15" customHeight="1" x14ac:dyDescent="0.25">
      <c r="B773" s="5"/>
      <c r="C773" s="5"/>
      <c r="D773" s="5"/>
      <c r="E773" s="189" t="s">
        <v>343</v>
      </c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90" t="s">
        <v>344</v>
      </c>
      <c r="Q773" s="190"/>
      <c r="R773" s="190"/>
      <c r="S773" s="4"/>
      <c r="T773" s="191">
        <v>9613100</v>
      </c>
      <c r="U773" s="191"/>
      <c r="V773" s="191"/>
      <c r="W773" s="191">
        <v>8418234.4700000007</v>
      </c>
      <c r="X773" s="191"/>
      <c r="Y773" s="191"/>
      <c r="Z773" s="192">
        <v>87.570445225785647</v>
      </c>
      <c r="AA773" s="192"/>
    </row>
    <row r="774" spans="2:27" ht="23.25" customHeight="1" x14ac:dyDescent="0.25">
      <c r="B774" s="5"/>
      <c r="C774" s="5"/>
      <c r="D774" s="5"/>
      <c r="E774" s="5"/>
      <c r="F774" s="189" t="s">
        <v>29</v>
      </c>
      <c r="G774" s="189"/>
      <c r="H774" s="189"/>
      <c r="I774" s="189"/>
      <c r="J774" s="189"/>
      <c r="K774" s="189"/>
      <c r="L774" s="189"/>
      <c r="M774" s="189"/>
      <c r="N774" s="189"/>
      <c r="O774" s="189"/>
      <c r="P774" s="190" t="s">
        <v>344</v>
      </c>
      <c r="Q774" s="190"/>
      <c r="R774" s="190"/>
      <c r="S774" s="4" t="s">
        <v>30</v>
      </c>
      <c r="T774" s="191">
        <v>9613100</v>
      </c>
      <c r="U774" s="191"/>
      <c r="V774" s="191"/>
      <c r="W774" s="191">
        <v>8418234.4700000007</v>
      </c>
      <c r="X774" s="191"/>
      <c r="Y774" s="191"/>
      <c r="Z774" s="192">
        <v>87.570445225785647</v>
      </c>
      <c r="AA774" s="192"/>
    </row>
    <row r="775" spans="2:27" ht="23.25" customHeight="1" x14ac:dyDescent="0.25">
      <c r="B775" s="5"/>
      <c r="C775" s="5"/>
      <c r="D775" s="5"/>
      <c r="E775" s="5"/>
      <c r="F775" s="6"/>
      <c r="G775" s="189" t="s">
        <v>31</v>
      </c>
      <c r="H775" s="189"/>
      <c r="I775" s="189"/>
      <c r="J775" s="189"/>
      <c r="K775" s="189"/>
      <c r="L775" s="189"/>
      <c r="M775" s="189"/>
      <c r="N775" s="189"/>
      <c r="O775" s="189"/>
      <c r="P775" s="190" t="s">
        <v>344</v>
      </c>
      <c r="Q775" s="190"/>
      <c r="R775" s="190"/>
      <c r="S775" s="4" t="s">
        <v>32</v>
      </c>
      <c r="T775" s="191">
        <v>9613100</v>
      </c>
      <c r="U775" s="191"/>
      <c r="V775" s="191"/>
      <c r="W775" s="191">
        <v>8418234.4700000007</v>
      </c>
      <c r="X775" s="191"/>
      <c r="Y775" s="191"/>
      <c r="Z775" s="192">
        <v>87.570445225785647</v>
      </c>
      <c r="AA775" s="192"/>
    </row>
    <row r="776" spans="2:27" ht="15" customHeight="1" x14ac:dyDescent="0.25">
      <c r="B776" s="5"/>
      <c r="C776" s="5"/>
      <c r="D776" s="5"/>
      <c r="E776" s="189" t="s">
        <v>345</v>
      </c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90" t="s">
        <v>346</v>
      </c>
      <c r="Q776" s="190"/>
      <c r="R776" s="190"/>
      <c r="S776" s="4"/>
      <c r="T776" s="191">
        <v>2747800</v>
      </c>
      <c r="U776" s="191"/>
      <c r="V776" s="191"/>
      <c r="W776" s="191">
        <v>2747800</v>
      </c>
      <c r="X776" s="191"/>
      <c r="Y776" s="191"/>
      <c r="Z776" s="192">
        <v>100</v>
      </c>
      <c r="AA776" s="192"/>
    </row>
    <row r="777" spans="2:27" ht="23.25" customHeight="1" x14ac:dyDescent="0.25">
      <c r="B777" s="5"/>
      <c r="C777" s="5"/>
      <c r="D777" s="5"/>
      <c r="E777" s="5"/>
      <c r="F777" s="189" t="s">
        <v>29</v>
      </c>
      <c r="G777" s="189"/>
      <c r="H777" s="189"/>
      <c r="I777" s="189"/>
      <c r="J777" s="189"/>
      <c r="K777" s="189"/>
      <c r="L777" s="189"/>
      <c r="M777" s="189"/>
      <c r="N777" s="189"/>
      <c r="O777" s="189"/>
      <c r="P777" s="190" t="s">
        <v>346</v>
      </c>
      <c r="Q777" s="190"/>
      <c r="R777" s="190"/>
      <c r="S777" s="4" t="s">
        <v>30</v>
      </c>
      <c r="T777" s="191">
        <v>2747800</v>
      </c>
      <c r="U777" s="191"/>
      <c r="V777" s="191"/>
      <c r="W777" s="191">
        <v>2747800</v>
      </c>
      <c r="X777" s="191"/>
      <c r="Y777" s="191"/>
      <c r="Z777" s="192">
        <v>100</v>
      </c>
      <c r="AA777" s="192"/>
    </row>
    <row r="778" spans="2:27" ht="23.25" customHeight="1" x14ac:dyDescent="0.25">
      <c r="B778" s="5"/>
      <c r="C778" s="5"/>
      <c r="D778" s="5"/>
      <c r="E778" s="5"/>
      <c r="F778" s="6"/>
      <c r="G778" s="189" t="s">
        <v>31</v>
      </c>
      <c r="H778" s="189"/>
      <c r="I778" s="189"/>
      <c r="J778" s="189"/>
      <c r="K778" s="189"/>
      <c r="L778" s="189"/>
      <c r="M778" s="189"/>
      <c r="N778" s="189"/>
      <c r="O778" s="189"/>
      <c r="P778" s="190" t="s">
        <v>346</v>
      </c>
      <c r="Q778" s="190"/>
      <c r="R778" s="190"/>
      <c r="S778" s="4" t="s">
        <v>32</v>
      </c>
      <c r="T778" s="191">
        <v>2747800</v>
      </c>
      <c r="U778" s="191"/>
      <c r="V778" s="191"/>
      <c r="W778" s="191">
        <v>2747800</v>
      </c>
      <c r="X778" s="191"/>
      <c r="Y778" s="191"/>
      <c r="Z778" s="192">
        <v>100</v>
      </c>
      <c r="AA778" s="192"/>
    </row>
    <row r="779" spans="2:27" ht="15" customHeight="1" x14ac:dyDescent="0.25">
      <c r="B779" s="6"/>
      <c r="C779" s="6"/>
      <c r="D779" s="6"/>
      <c r="E779" s="189" t="s">
        <v>347</v>
      </c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90" t="s">
        <v>348</v>
      </c>
      <c r="Q779" s="190"/>
      <c r="R779" s="190"/>
      <c r="S779" s="4"/>
      <c r="T779" s="191">
        <v>64283158.579999998</v>
      </c>
      <c r="U779" s="191"/>
      <c r="V779" s="191"/>
      <c r="W779" s="191">
        <v>60601332.259999998</v>
      </c>
      <c r="X779" s="191"/>
      <c r="Y779" s="191"/>
      <c r="Z779" s="192">
        <v>94.272486913632306</v>
      </c>
      <c r="AA779" s="192"/>
    </row>
    <row r="780" spans="2:27" ht="45.75" customHeight="1" x14ac:dyDescent="0.25">
      <c r="B780" s="5"/>
      <c r="C780" s="5"/>
      <c r="D780" s="5"/>
      <c r="E780" s="189" t="s">
        <v>535</v>
      </c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90" t="s">
        <v>536</v>
      </c>
      <c r="Q780" s="190"/>
      <c r="R780" s="190"/>
      <c r="S780" s="4"/>
      <c r="T780" s="191">
        <v>19500958.579999998</v>
      </c>
      <c r="U780" s="191"/>
      <c r="V780" s="191"/>
      <c r="W780" s="191">
        <v>19277745.890000001</v>
      </c>
      <c r="X780" s="191"/>
      <c r="Y780" s="191"/>
      <c r="Z780" s="192">
        <v>98.855375805838989</v>
      </c>
      <c r="AA780" s="192"/>
    </row>
    <row r="781" spans="2:27" ht="23.25" customHeight="1" x14ac:dyDescent="0.25">
      <c r="B781" s="5"/>
      <c r="C781" s="5"/>
      <c r="D781" s="5"/>
      <c r="E781" s="5"/>
      <c r="F781" s="189" t="s">
        <v>149</v>
      </c>
      <c r="G781" s="189"/>
      <c r="H781" s="189"/>
      <c r="I781" s="189"/>
      <c r="J781" s="189"/>
      <c r="K781" s="189"/>
      <c r="L781" s="189"/>
      <c r="M781" s="189"/>
      <c r="N781" s="189"/>
      <c r="O781" s="189"/>
      <c r="P781" s="190" t="s">
        <v>536</v>
      </c>
      <c r="Q781" s="190"/>
      <c r="R781" s="190"/>
      <c r="S781" s="4" t="s">
        <v>150</v>
      </c>
      <c r="T781" s="191">
        <v>19500958.579999998</v>
      </c>
      <c r="U781" s="191"/>
      <c r="V781" s="191"/>
      <c r="W781" s="191">
        <v>19277745.890000001</v>
      </c>
      <c r="X781" s="191"/>
      <c r="Y781" s="191"/>
      <c r="Z781" s="192">
        <v>98.855375805838989</v>
      </c>
      <c r="AA781" s="192"/>
    </row>
    <row r="782" spans="2:27" ht="15" customHeight="1" x14ac:dyDescent="0.25">
      <c r="B782" s="5"/>
      <c r="C782" s="5"/>
      <c r="D782" s="5"/>
      <c r="E782" s="5"/>
      <c r="F782" s="6"/>
      <c r="G782" s="189" t="s">
        <v>151</v>
      </c>
      <c r="H782" s="189"/>
      <c r="I782" s="189"/>
      <c r="J782" s="189"/>
      <c r="K782" s="189"/>
      <c r="L782" s="189"/>
      <c r="M782" s="189"/>
      <c r="N782" s="189"/>
      <c r="O782" s="189"/>
      <c r="P782" s="190" t="s">
        <v>536</v>
      </c>
      <c r="Q782" s="190"/>
      <c r="R782" s="190"/>
      <c r="S782" s="4" t="s">
        <v>152</v>
      </c>
      <c r="T782" s="191">
        <v>19500958.579999998</v>
      </c>
      <c r="U782" s="191"/>
      <c r="V782" s="191"/>
      <c r="W782" s="191">
        <v>19277745.890000001</v>
      </c>
      <c r="X782" s="191"/>
      <c r="Y782" s="191"/>
      <c r="Z782" s="192">
        <v>98.855375805838989</v>
      </c>
      <c r="AA782" s="192"/>
    </row>
    <row r="783" spans="2:27" ht="23.25" customHeight="1" x14ac:dyDescent="0.25">
      <c r="B783" s="5"/>
      <c r="C783" s="5"/>
      <c r="D783" s="5"/>
      <c r="E783" s="189" t="s">
        <v>537</v>
      </c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90" t="s">
        <v>538</v>
      </c>
      <c r="Q783" s="190"/>
      <c r="R783" s="190"/>
      <c r="S783" s="4"/>
      <c r="T783" s="191">
        <v>20864300</v>
      </c>
      <c r="U783" s="191"/>
      <c r="V783" s="191"/>
      <c r="W783" s="191">
        <v>20863834.800000001</v>
      </c>
      <c r="X783" s="191"/>
      <c r="Y783" s="191"/>
      <c r="Z783" s="192">
        <v>99.997770354145601</v>
      </c>
      <c r="AA783" s="192"/>
    </row>
    <row r="784" spans="2:27" ht="23.25" customHeight="1" x14ac:dyDescent="0.25">
      <c r="B784" s="5"/>
      <c r="C784" s="5"/>
      <c r="D784" s="5"/>
      <c r="E784" s="5"/>
      <c r="F784" s="189" t="s">
        <v>29</v>
      </c>
      <c r="G784" s="189"/>
      <c r="H784" s="189"/>
      <c r="I784" s="189"/>
      <c r="J784" s="189"/>
      <c r="K784" s="189"/>
      <c r="L784" s="189"/>
      <c r="M784" s="189"/>
      <c r="N784" s="189"/>
      <c r="O784" s="189"/>
      <c r="P784" s="190" t="s">
        <v>538</v>
      </c>
      <c r="Q784" s="190"/>
      <c r="R784" s="190"/>
      <c r="S784" s="4" t="s">
        <v>30</v>
      </c>
      <c r="T784" s="191">
        <v>20864300</v>
      </c>
      <c r="U784" s="191"/>
      <c r="V784" s="191"/>
      <c r="W784" s="191">
        <v>20863834.800000001</v>
      </c>
      <c r="X784" s="191"/>
      <c r="Y784" s="191"/>
      <c r="Z784" s="192">
        <v>99.997770354145601</v>
      </c>
      <c r="AA784" s="192"/>
    </row>
    <row r="785" spans="2:27" ht="23.25" customHeight="1" x14ac:dyDescent="0.25">
      <c r="B785" s="5"/>
      <c r="C785" s="5"/>
      <c r="D785" s="5"/>
      <c r="E785" s="5"/>
      <c r="F785" s="6"/>
      <c r="G785" s="189" t="s">
        <v>31</v>
      </c>
      <c r="H785" s="189"/>
      <c r="I785" s="189"/>
      <c r="J785" s="189"/>
      <c r="K785" s="189"/>
      <c r="L785" s="189"/>
      <c r="M785" s="189"/>
      <c r="N785" s="189"/>
      <c r="O785" s="189"/>
      <c r="P785" s="190" t="s">
        <v>538</v>
      </c>
      <c r="Q785" s="190"/>
      <c r="R785" s="190"/>
      <c r="S785" s="4" t="s">
        <v>32</v>
      </c>
      <c r="T785" s="191">
        <v>20864300</v>
      </c>
      <c r="U785" s="191"/>
      <c r="V785" s="191"/>
      <c r="W785" s="191">
        <v>20863834.800000001</v>
      </c>
      <c r="X785" s="191"/>
      <c r="Y785" s="191"/>
      <c r="Z785" s="192">
        <v>99.997770354145601</v>
      </c>
      <c r="AA785" s="192"/>
    </row>
    <row r="786" spans="2:27" ht="15" customHeight="1" x14ac:dyDescent="0.25">
      <c r="B786" s="5"/>
      <c r="C786" s="5"/>
      <c r="D786" s="5"/>
      <c r="E786" s="189" t="s">
        <v>349</v>
      </c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90" t="s">
        <v>350</v>
      </c>
      <c r="Q786" s="190"/>
      <c r="R786" s="190"/>
      <c r="S786" s="4"/>
      <c r="T786" s="191">
        <v>23917900</v>
      </c>
      <c r="U786" s="191"/>
      <c r="V786" s="191"/>
      <c r="W786" s="191">
        <v>20459751.57</v>
      </c>
      <c r="X786" s="191"/>
      <c r="Y786" s="191"/>
      <c r="Z786" s="192">
        <v>85.54158839195749</v>
      </c>
      <c r="AA786" s="192"/>
    </row>
    <row r="787" spans="2:27" ht="23.25" customHeight="1" x14ac:dyDescent="0.25">
      <c r="B787" s="5"/>
      <c r="C787" s="5"/>
      <c r="D787" s="5"/>
      <c r="E787" s="5"/>
      <c r="F787" s="189" t="s">
        <v>29</v>
      </c>
      <c r="G787" s="189"/>
      <c r="H787" s="189"/>
      <c r="I787" s="189"/>
      <c r="J787" s="189"/>
      <c r="K787" s="189"/>
      <c r="L787" s="189"/>
      <c r="M787" s="189"/>
      <c r="N787" s="189"/>
      <c r="O787" s="189"/>
      <c r="P787" s="190" t="s">
        <v>350</v>
      </c>
      <c r="Q787" s="190"/>
      <c r="R787" s="190"/>
      <c r="S787" s="4" t="s">
        <v>30</v>
      </c>
      <c r="T787" s="191">
        <v>23917900</v>
      </c>
      <c r="U787" s="191"/>
      <c r="V787" s="191"/>
      <c r="W787" s="191">
        <v>20459751.57</v>
      </c>
      <c r="X787" s="191"/>
      <c r="Y787" s="191"/>
      <c r="Z787" s="192">
        <v>85.54158839195749</v>
      </c>
      <c r="AA787" s="192"/>
    </row>
    <row r="788" spans="2:27" ht="23.25" customHeight="1" x14ac:dyDescent="0.25">
      <c r="B788" s="5"/>
      <c r="C788" s="5"/>
      <c r="D788" s="5"/>
      <c r="E788" s="5"/>
      <c r="F788" s="6"/>
      <c r="G788" s="189" t="s">
        <v>31</v>
      </c>
      <c r="H788" s="189"/>
      <c r="I788" s="189"/>
      <c r="J788" s="189"/>
      <c r="K788" s="189"/>
      <c r="L788" s="189"/>
      <c r="M788" s="189"/>
      <c r="N788" s="189"/>
      <c r="O788" s="189"/>
      <c r="P788" s="190" t="s">
        <v>350</v>
      </c>
      <c r="Q788" s="190"/>
      <c r="R788" s="190"/>
      <c r="S788" s="4" t="s">
        <v>32</v>
      </c>
      <c r="T788" s="191">
        <v>23917900</v>
      </c>
      <c r="U788" s="191"/>
      <c r="V788" s="191"/>
      <c r="W788" s="191">
        <v>20459751.57</v>
      </c>
      <c r="X788" s="191"/>
      <c r="Y788" s="191"/>
      <c r="Z788" s="192">
        <v>85.54158839195749</v>
      </c>
      <c r="AA788" s="192"/>
    </row>
    <row r="789" spans="2:27" ht="15" customHeight="1" x14ac:dyDescent="0.25">
      <c r="B789" s="6"/>
      <c r="C789" s="189" t="s">
        <v>351</v>
      </c>
      <c r="D789" s="189"/>
      <c r="E789" s="189"/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90" t="s">
        <v>352</v>
      </c>
      <c r="Q789" s="190"/>
      <c r="R789" s="190"/>
      <c r="S789" s="4"/>
      <c r="T789" s="191">
        <v>447239154</v>
      </c>
      <c r="U789" s="191"/>
      <c r="V789" s="191"/>
      <c r="W789" s="191">
        <v>417477409.52999997</v>
      </c>
      <c r="X789" s="191"/>
      <c r="Y789" s="191"/>
      <c r="Z789" s="192">
        <v>93.345451934648821</v>
      </c>
      <c r="AA789" s="192"/>
    </row>
    <row r="790" spans="2:27" ht="23.25" customHeight="1" x14ac:dyDescent="0.25">
      <c r="B790" s="6"/>
      <c r="C790" s="6"/>
      <c r="D790" s="6"/>
      <c r="E790" s="189" t="s">
        <v>353</v>
      </c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90" t="s">
        <v>354</v>
      </c>
      <c r="Q790" s="190"/>
      <c r="R790" s="190"/>
      <c r="S790" s="4"/>
      <c r="T790" s="191">
        <v>447239154</v>
      </c>
      <c r="U790" s="191"/>
      <c r="V790" s="191"/>
      <c r="W790" s="191">
        <v>417477409.52999997</v>
      </c>
      <c r="X790" s="191"/>
      <c r="Y790" s="191"/>
      <c r="Z790" s="192">
        <v>93.345451934648821</v>
      </c>
      <c r="AA790" s="192"/>
    </row>
    <row r="791" spans="2:27" ht="15" customHeight="1" x14ac:dyDescent="0.25">
      <c r="B791" s="5"/>
      <c r="C791" s="5"/>
      <c r="D791" s="5"/>
      <c r="E791" s="189" t="s">
        <v>391</v>
      </c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90" t="s">
        <v>392</v>
      </c>
      <c r="Q791" s="190"/>
      <c r="R791" s="190"/>
      <c r="S791" s="4"/>
      <c r="T791" s="191">
        <v>323204649.12</v>
      </c>
      <c r="U791" s="191"/>
      <c r="V791" s="191"/>
      <c r="W791" s="191">
        <v>295774455.56999999</v>
      </c>
      <c r="X791" s="191"/>
      <c r="Y791" s="191"/>
      <c r="Z791" s="192">
        <v>91.513057245715643</v>
      </c>
      <c r="AA791" s="192"/>
    </row>
    <row r="792" spans="2:27" ht="23.25" customHeight="1" x14ac:dyDescent="0.25">
      <c r="B792" s="5"/>
      <c r="C792" s="5"/>
      <c r="D792" s="5"/>
      <c r="E792" s="5"/>
      <c r="F792" s="189" t="s">
        <v>29</v>
      </c>
      <c r="G792" s="189"/>
      <c r="H792" s="189"/>
      <c r="I792" s="189"/>
      <c r="J792" s="189"/>
      <c r="K792" s="189"/>
      <c r="L792" s="189"/>
      <c r="M792" s="189"/>
      <c r="N792" s="189"/>
      <c r="O792" s="189"/>
      <c r="P792" s="190" t="s">
        <v>392</v>
      </c>
      <c r="Q792" s="190"/>
      <c r="R792" s="190"/>
      <c r="S792" s="4" t="s">
        <v>30</v>
      </c>
      <c r="T792" s="191">
        <v>318710532.97000003</v>
      </c>
      <c r="U792" s="191"/>
      <c r="V792" s="191"/>
      <c r="W792" s="191">
        <v>291280339.42000002</v>
      </c>
      <c r="X792" s="191"/>
      <c r="Y792" s="191"/>
      <c r="Z792" s="192">
        <v>91.393383427154575</v>
      </c>
      <c r="AA792" s="192"/>
    </row>
    <row r="793" spans="2:27" ht="23.25" customHeight="1" x14ac:dyDescent="0.25">
      <c r="B793" s="5"/>
      <c r="C793" s="5"/>
      <c r="D793" s="5"/>
      <c r="E793" s="5"/>
      <c r="F793" s="6"/>
      <c r="G793" s="189" t="s">
        <v>31</v>
      </c>
      <c r="H793" s="189"/>
      <c r="I793" s="189"/>
      <c r="J793" s="189"/>
      <c r="K793" s="189"/>
      <c r="L793" s="189"/>
      <c r="M793" s="189"/>
      <c r="N793" s="189"/>
      <c r="O793" s="189"/>
      <c r="P793" s="190" t="s">
        <v>392</v>
      </c>
      <c r="Q793" s="190"/>
      <c r="R793" s="190"/>
      <c r="S793" s="4" t="s">
        <v>32</v>
      </c>
      <c r="T793" s="191">
        <v>318710532.97000003</v>
      </c>
      <c r="U793" s="191"/>
      <c r="V793" s="191"/>
      <c r="W793" s="191">
        <v>291280339.42000002</v>
      </c>
      <c r="X793" s="191"/>
      <c r="Y793" s="191"/>
      <c r="Z793" s="192">
        <v>91.393383427154575</v>
      </c>
      <c r="AA793" s="192"/>
    </row>
    <row r="794" spans="2:27" ht="15" customHeight="1" x14ac:dyDescent="0.25">
      <c r="B794" s="5"/>
      <c r="C794" s="5"/>
      <c r="D794" s="5"/>
      <c r="E794" s="5"/>
      <c r="F794" s="189" t="s">
        <v>33</v>
      </c>
      <c r="G794" s="189"/>
      <c r="H794" s="189"/>
      <c r="I794" s="189"/>
      <c r="J794" s="189"/>
      <c r="K794" s="189"/>
      <c r="L794" s="189"/>
      <c r="M794" s="189"/>
      <c r="N794" s="189"/>
      <c r="O794" s="189"/>
      <c r="P794" s="190" t="s">
        <v>392</v>
      </c>
      <c r="Q794" s="190"/>
      <c r="R794" s="190"/>
      <c r="S794" s="4" t="s">
        <v>34</v>
      </c>
      <c r="T794" s="191">
        <v>4494116.1500000004</v>
      </c>
      <c r="U794" s="191"/>
      <c r="V794" s="191"/>
      <c r="W794" s="191">
        <v>4494116.1500000004</v>
      </c>
      <c r="X794" s="191"/>
      <c r="Y794" s="191"/>
      <c r="Z794" s="192">
        <v>100</v>
      </c>
      <c r="AA794" s="192"/>
    </row>
    <row r="795" spans="2:27" ht="34.5" customHeight="1" x14ac:dyDescent="0.25">
      <c r="B795" s="5"/>
      <c r="C795" s="5"/>
      <c r="D795" s="5"/>
      <c r="E795" s="5"/>
      <c r="F795" s="6"/>
      <c r="G795" s="189" t="s">
        <v>153</v>
      </c>
      <c r="H795" s="189"/>
      <c r="I795" s="189"/>
      <c r="J795" s="189"/>
      <c r="K795" s="189"/>
      <c r="L795" s="189"/>
      <c r="M795" s="189"/>
      <c r="N795" s="189"/>
      <c r="O795" s="189"/>
      <c r="P795" s="190" t="s">
        <v>392</v>
      </c>
      <c r="Q795" s="190"/>
      <c r="R795" s="190"/>
      <c r="S795" s="4" t="s">
        <v>154</v>
      </c>
      <c r="T795" s="191">
        <v>4494116.1500000004</v>
      </c>
      <c r="U795" s="191"/>
      <c r="V795" s="191"/>
      <c r="W795" s="191">
        <v>4494116.1500000004</v>
      </c>
      <c r="X795" s="191"/>
      <c r="Y795" s="191"/>
      <c r="Z795" s="192">
        <v>100</v>
      </c>
      <c r="AA795" s="192"/>
    </row>
    <row r="796" spans="2:27" ht="23.25" customHeight="1" x14ac:dyDescent="0.25">
      <c r="B796" s="5"/>
      <c r="C796" s="5"/>
      <c r="D796" s="5"/>
      <c r="E796" s="189" t="s">
        <v>355</v>
      </c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90" t="s">
        <v>356</v>
      </c>
      <c r="Q796" s="190"/>
      <c r="R796" s="190"/>
      <c r="S796" s="4"/>
      <c r="T796" s="191">
        <v>10712887.9</v>
      </c>
      <c r="U796" s="191"/>
      <c r="V796" s="191"/>
      <c r="W796" s="191">
        <v>9541918.3900000006</v>
      </c>
      <c r="X796" s="191"/>
      <c r="Y796" s="191"/>
      <c r="Z796" s="192">
        <v>89.069525221112414</v>
      </c>
      <c r="AA796" s="192"/>
    </row>
    <row r="797" spans="2:27" ht="23.25" customHeight="1" x14ac:dyDescent="0.25">
      <c r="B797" s="5"/>
      <c r="C797" s="5"/>
      <c r="D797" s="5"/>
      <c r="E797" s="5"/>
      <c r="F797" s="189" t="s">
        <v>29</v>
      </c>
      <c r="G797" s="189"/>
      <c r="H797" s="189"/>
      <c r="I797" s="189"/>
      <c r="J797" s="189"/>
      <c r="K797" s="189"/>
      <c r="L797" s="189"/>
      <c r="M797" s="189"/>
      <c r="N797" s="189"/>
      <c r="O797" s="189"/>
      <c r="P797" s="190" t="s">
        <v>356</v>
      </c>
      <c r="Q797" s="190"/>
      <c r="R797" s="190"/>
      <c r="S797" s="4" t="s">
        <v>30</v>
      </c>
      <c r="T797" s="191">
        <v>10712887.9</v>
      </c>
      <c r="U797" s="191"/>
      <c r="V797" s="191"/>
      <c r="W797" s="191">
        <v>9541918.3900000006</v>
      </c>
      <c r="X797" s="191"/>
      <c r="Y797" s="191"/>
      <c r="Z797" s="192">
        <v>89.069525221112414</v>
      </c>
      <c r="AA797" s="192"/>
    </row>
    <row r="798" spans="2:27" ht="23.25" customHeight="1" x14ac:dyDescent="0.25">
      <c r="B798" s="5"/>
      <c r="C798" s="5"/>
      <c r="D798" s="5"/>
      <c r="E798" s="5"/>
      <c r="F798" s="6"/>
      <c r="G798" s="189" t="s">
        <v>31</v>
      </c>
      <c r="H798" s="189"/>
      <c r="I798" s="189"/>
      <c r="J798" s="189"/>
      <c r="K798" s="189"/>
      <c r="L798" s="189"/>
      <c r="M798" s="189"/>
      <c r="N798" s="189"/>
      <c r="O798" s="189"/>
      <c r="P798" s="190" t="s">
        <v>356</v>
      </c>
      <c r="Q798" s="190"/>
      <c r="R798" s="190"/>
      <c r="S798" s="4" t="s">
        <v>32</v>
      </c>
      <c r="T798" s="191">
        <v>10712887.9</v>
      </c>
      <c r="U798" s="191"/>
      <c r="V798" s="191"/>
      <c r="W798" s="191">
        <v>9541918.3900000006</v>
      </c>
      <c r="X798" s="191"/>
      <c r="Y798" s="191"/>
      <c r="Z798" s="192">
        <v>89.069525221112414</v>
      </c>
      <c r="AA798" s="192"/>
    </row>
    <row r="799" spans="2:27" ht="23.25" customHeight="1" x14ac:dyDescent="0.25">
      <c r="B799" s="5"/>
      <c r="C799" s="5"/>
      <c r="D799" s="5"/>
      <c r="E799" s="189" t="s">
        <v>539</v>
      </c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90" t="s">
        <v>540</v>
      </c>
      <c r="Q799" s="190"/>
      <c r="R799" s="190"/>
      <c r="S799" s="4"/>
      <c r="T799" s="191">
        <v>113321616.98</v>
      </c>
      <c r="U799" s="191"/>
      <c r="V799" s="191"/>
      <c r="W799" s="191">
        <v>112161035.56999999</v>
      </c>
      <c r="X799" s="191"/>
      <c r="Y799" s="191"/>
      <c r="Z799" s="192">
        <v>98.97585170338256</v>
      </c>
      <c r="AA799" s="192"/>
    </row>
    <row r="800" spans="2:27" ht="45.75" customHeight="1" x14ac:dyDescent="0.25">
      <c r="B800" s="5"/>
      <c r="C800" s="5"/>
      <c r="D800" s="5"/>
      <c r="E800" s="5"/>
      <c r="F800" s="189" t="s">
        <v>17</v>
      </c>
      <c r="G800" s="189"/>
      <c r="H800" s="189"/>
      <c r="I800" s="189"/>
      <c r="J800" s="189"/>
      <c r="K800" s="189"/>
      <c r="L800" s="189"/>
      <c r="M800" s="189"/>
      <c r="N800" s="189"/>
      <c r="O800" s="189"/>
      <c r="P800" s="190" t="s">
        <v>540</v>
      </c>
      <c r="Q800" s="190"/>
      <c r="R800" s="190"/>
      <c r="S800" s="4" t="s">
        <v>18</v>
      </c>
      <c r="T800" s="191">
        <v>99873123.450000003</v>
      </c>
      <c r="U800" s="191"/>
      <c r="V800" s="191"/>
      <c r="W800" s="191">
        <v>99846942.310000002</v>
      </c>
      <c r="X800" s="191"/>
      <c r="Y800" s="191"/>
      <c r="Z800" s="192">
        <v>99.973785600073768</v>
      </c>
      <c r="AA800" s="192"/>
    </row>
    <row r="801" spans="2:27" ht="15" customHeight="1" x14ac:dyDescent="0.25">
      <c r="B801" s="5"/>
      <c r="C801" s="5"/>
      <c r="D801" s="5"/>
      <c r="E801" s="5"/>
      <c r="F801" s="6"/>
      <c r="G801" s="189" t="s">
        <v>129</v>
      </c>
      <c r="H801" s="189"/>
      <c r="I801" s="189"/>
      <c r="J801" s="189"/>
      <c r="K801" s="189"/>
      <c r="L801" s="189"/>
      <c r="M801" s="189"/>
      <c r="N801" s="189"/>
      <c r="O801" s="189"/>
      <c r="P801" s="190" t="s">
        <v>540</v>
      </c>
      <c r="Q801" s="190"/>
      <c r="R801" s="190"/>
      <c r="S801" s="4" t="s">
        <v>130</v>
      </c>
      <c r="T801" s="191">
        <v>99873123.450000003</v>
      </c>
      <c r="U801" s="191"/>
      <c r="V801" s="191"/>
      <c r="W801" s="191">
        <v>99846942.310000002</v>
      </c>
      <c r="X801" s="191"/>
      <c r="Y801" s="191"/>
      <c r="Z801" s="192">
        <v>99.973785600073768</v>
      </c>
      <c r="AA801" s="192"/>
    </row>
    <row r="802" spans="2:27" ht="23.25" customHeight="1" x14ac:dyDescent="0.25">
      <c r="B802" s="5"/>
      <c r="C802" s="5"/>
      <c r="D802" s="5"/>
      <c r="E802" s="5"/>
      <c r="F802" s="189" t="s">
        <v>29</v>
      </c>
      <c r="G802" s="189"/>
      <c r="H802" s="189"/>
      <c r="I802" s="189"/>
      <c r="J802" s="189"/>
      <c r="K802" s="189"/>
      <c r="L802" s="189"/>
      <c r="M802" s="189"/>
      <c r="N802" s="189"/>
      <c r="O802" s="189"/>
      <c r="P802" s="190" t="s">
        <v>540</v>
      </c>
      <c r="Q802" s="190"/>
      <c r="R802" s="190"/>
      <c r="S802" s="4" t="s">
        <v>30</v>
      </c>
      <c r="T802" s="191">
        <v>3594558.27</v>
      </c>
      <c r="U802" s="191"/>
      <c r="V802" s="191"/>
      <c r="W802" s="191">
        <v>2460158</v>
      </c>
      <c r="X802" s="191"/>
      <c r="Y802" s="191"/>
      <c r="Z802" s="192">
        <v>68.441177335539479</v>
      </c>
      <c r="AA802" s="192"/>
    </row>
    <row r="803" spans="2:27" ht="23.25" customHeight="1" x14ac:dyDescent="0.25">
      <c r="B803" s="5"/>
      <c r="C803" s="5"/>
      <c r="D803" s="5"/>
      <c r="E803" s="5"/>
      <c r="F803" s="6"/>
      <c r="G803" s="189" t="s">
        <v>31</v>
      </c>
      <c r="H803" s="189"/>
      <c r="I803" s="189"/>
      <c r="J803" s="189"/>
      <c r="K803" s="189"/>
      <c r="L803" s="189"/>
      <c r="M803" s="189"/>
      <c r="N803" s="189"/>
      <c r="O803" s="189"/>
      <c r="P803" s="190" t="s">
        <v>540</v>
      </c>
      <c r="Q803" s="190"/>
      <c r="R803" s="190"/>
      <c r="S803" s="4" t="s">
        <v>32</v>
      </c>
      <c r="T803" s="191">
        <v>3594558.27</v>
      </c>
      <c r="U803" s="191"/>
      <c r="V803" s="191"/>
      <c r="W803" s="191">
        <v>2460158</v>
      </c>
      <c r="X803" s="191"/>
      <c r="Y803" s="191"/>
      <c r="Z803" s="192">
        <v>68.441177335539479</v>
      </c>
      <c r="AA803" s="192"/>
    </row>
    <row r="804" spans="2:27" ht="15" customHeight="1" x14ac:dyDescent="0.25">
      <c r="B804" s="5"/>
      <c r="C804" s="5"/>
      <c r="D804" s="5"/>
      <c r="E804" s="5"/>
      <c r="F804" s="189" t="s">
        <v>91</v>
      </c>
      <c r="G804" s="189"/>
      <c r="H804" s="189"/>
      <c r="I804" s="189"/>
      <c r="J804" s="189"/>
      <c r="K804" s="189"/>
      <c r="L804" s="189"/>
      <c r="M804" s="189"/>
      <c r="N804" s="189"/>
      <c r="O804" s="189"/>
      <c r="P804" s="190" t="s">
        <v>540</v>
      </c>
      <c r="Q804" s="190"/>
      <c r="R804" s="190"/>
      <c r="S804" s="4" t="s">
        <v>92</v>
      </c>
      <c r="T804" s="191">
        <v>2632.26</v>
      </c>
      <c r="U804" s="191"/>
      <c r="V804" s="191"/>
      <c r="W804" s="191">
        <v>2632.26</v>
      </c>
      <c r="X804" s="191"/>
      <c r="Y804" s="191"/>
      <c r="Z804" s="192">
        <v>100</v>
      </c>
      <c r="AA804" s="192"/>
    </row>
    <row r="805" spans="2:27" ht="23.25" customHeight="1" x14ac:dyDescent="0.25">
      <c r="B805" s="5"/>
      <c r="C805" s="5"/>
      <c r="D805" s="5"/>
      <c r="E805" s="5"/>
      <c r="F805" s="6"/>
      <c r="G805" s="189" t="s">
        <v>93</v>
      </c>
      <c r="H805" s="189"/>
      <c r="I805" s="189"/>
      <c r="J805" s="189"/>
      <c r="K805" s="189"/>
      <c r="L805" s="189"/>
      <c r="M805" s="189"/>
      <c r="N805" s="189"/>
      <c r="O805" s="189"/>
      <c r="P805" s="190" t="s">
        <v>540</v>
      </c>
      <c r="Q805" s="190"/>
      <c r="R805" s="190"/>
      <c r="S805" s="4" t="s">
        <v>94</v>
      </c>
      <c r="T805" s="191">
        <v>2632.26</v>
      </c>
      <c r="U805" s="191"/>
      <c r="V805" s="191"/>
      <c r="W805" s="191">
        <v>2632.26</v>
      </c>
      <c r="X805" s="191"/>
      <c r="Y805" s="191"/>
      <c r="Z805" s="192">
        <v>100</v>
      </c>
      <c r="AA805" s="192"/>
    </row>
    <row r="806" spans="2:27" ht="15" customHeight="1" x14ac:dyDescent="0.25">
      <c r="B806" s="5"/>
      <c r="C806" s="5"/>
      <c r="D806" s="5"/>
      <c r="E806" s="5"/>
      <c r="F806" s="189" t="s">
        <v>33</v>
      </c>
      <c r="G806" s="189"/>
      <c r="H806" s="189"/>
      <c r="I806" s="189"/>
      <c r="J806" s="189"/>
      <c r="K806" s="189"/>
      <c r="L806" s="189"/>
      <c r="M806" s="189"/>
      <c r="N806" s="189"/>
      <c r="O806" s="189"/>
      <c r="P806" s="190" t="s">
        <v>540</v>
      </c>
      <c r="Q806" s="190"/>
      <c r="R806" s="190"/>
      <c r="S806" s="4" t="s">
        <v>34</v>
      </c>
      <c r="T806" s="191">
        <v>9851303</v>
      </c>
      <c r="U806" s="191"/>
      <c r="V806" s="191"/>
      <c r="W806" s="191">
        <v>9851303</v>
      </c>
      <c r="X806" s="191"/>
      <c r="Y806" s="191"/>
      <c r="Z806" s="192">
        <v>100</v>
      </c>
      <c r="AA806" s="192"/>
    </row>
    <row r="807" spans="2:27" ht="15" customHeight="1" x14ac:dyDescent="0.25">
      <c r="B807" s="5"/>
      <c r="C807" s="5"/>
      <c r="D807" s="5"/>
      <c r="E807" s="5"/>
      <c r="F807" s="6"/>
      <c r="G807" s="189" t="s">
        <v>168</v>
      </c>
      <c r="H807" s="189"/>
      <c r="I807" s="189"/>
      <c r="J807" s="189"/>
      <c r="K807" s="189"/>
      <c r="L807" s="189"/>
      <c r="M807" s="189"/>
      <c r="N807" s="189"/>
      <c r="O807" s="189"/>
      <c r="P807" s="190" t="s">
        <v>540</v>
      </c>
      <c r="Q807" s="190"/>
      <c r="R807" s="190"/>
      <c r="S807" s="4" t="s">
        <v>169</v>
      </c>
      <c r="T807" s="191">
        <v>10000</v>
      </c>
      <c r="U807" s="191"/>
      <c r="V807" s="191"/>
      <c r="W807" s="191">
        <v>10000</v>
      </c>
      <c r="X807" s="191"/>
      <c r="Y807" s="191"/>
      <c r="Z807" s="192">
        <v>100</v>
      </c>
      <c r="AA807" s="192"/>
    </row>
    <row r="808" spans="2:27" ht="15" customHeight="1" x14ac:dyDescent="0.25">
      <c r="B808" s="5"/>
      <c r="C808" s="5"/>
      <c r="D808" s="5"/>
      <c r="E808" s="5"/>
      <c r="F808" s="6"/>
      <c r="G808" s="189" t="s">
        <v>35</v>
      </c>
      <c r="H808" s="189"/>
      <c r="I808" s="189"/>
      <c r="J808" s="189"/>
      <c r="K808" s="189"/>
      <c r="L808" s="189"/>
      <c r="M808" s="189"/>
      <c r="N808" s="189"/>
      <c r="O808" s="189"/>
      <c r="P808" s="190" t="s">
        <v>540</v>
      </c>
      <c r="Q808" s="190"/>
      <c r="R808" s="190"/>
      <c r="S808" s="4" t="s">
        <v>36</v>
      </c>
      <c r="T808" s="191">
        <v>9841303</v>
      </c>
      <c r="U808" s="191"/>
      <c r="V808" s="191"/>
      <c r="W808" s="191">
        <v>9841303</v>
      </c>
      <c r="X808" s="191"/>
      <c r="Y808" s="191"/>
      <c r="Z808" s="192">
        <v>100</v>
      </c>
      <c r="AA808" s="192"/>
    </row>
    <row r="809" spans="2:27" ht="23.25" customHeight="1" x14ac:dyDescent="0.25">
      <c r="B809" s="6"/>
      <c r="C809" s="189" t="s">
        <v>393</v>
      </c>
      <c r="D809" s="189"/>
      <c r="E809" s="189"/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90" t="s">
        <v>394</v>
      </c>
      <c r="Q809" s="190"/>
      <c r="R809" s="190"/>
      <c r="S809" s="4"/>
      <c r="T809" s="191">
        <v>18619720</v>
      </c>
      <c r="U809" s="191"/>
      <c r="V809" s="191"/>
      <c r="W809" s="191">
        <v>15640473.550000001</v>
      </c>
      <c r="X809" s="191"/>
      <c r="Y809" s="191"/>
      <c r="Z809" s="192">
        <v>83.99950992818367</v>
      </c>
      <c r="AA809" s="192"/>
    </row>
    <row r="810" spans="2:27" ht="23.25" customHeight="1" x14ac:dyDescent="0.25">
      <c r="B810" s="6"/>
      <c r="C810" s="6"/>
      <c r="D810" s="6"/>
      <c r="E810" s="189" t="s">
        <v>395</v>
      </c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90" t="s">
        <v>396</v>
      </c>
      <c r="Q810" s="190"/>
      <c r="R810" s="190"/>
      <c r="S810" s="4"/>
      <c r="T810" s="191">
        <v>13347500</v>
      </c>
      <c r="U810" s="191"/>
      <c r="V810" s="191"/>
      <c r="W810" s="191">
        <v>10368260.779999999</v>
      </c>
      <c r="X810" s="191"/>
      <c r="Y810" s="191"/>
      <c r="Z810" s="192">
        <v>77.67942146469376</v>
      </c>
      <c r="AA810" s="192"/>
    </row>
    <row r="811" spans="2:27" ht="15" customHeight="1" x14ac:dyDescent="0.25">
      <c r="B811" s="5"/>
      <c r="C811" s="5"/>
      <c r="D811" s="5"/>
      <c r="E811" s="189" t="s">
        <v>397</v>
      </c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90" t="s">
        <v>398</v>
      </c>
      <c r="Q811" s="190"/>
      <c r="R811" s="190"/>
      <c r="S811" s="4"/>
      <c r="T811" s="191">
        <v>13347500</v>
      </c>
      <c r="U811" s="191"/>
      <c r="V811" s="191"/>
      <c r="W811" s="191">
        <v>10368260.779999999</v>
      </c>
      <c r="X811" s="191"/>
      <c r="Y811" s="191"/>
      <c r="Z811" s="192">
        <v>77.67942146469376</v>
      </c>
      <c r="AA811" s="192"/>
    </row>
    <row r="812" spans="2:27" ht="15" customHeight="1" x14ac:dyDescent="0.25">
      <c r="B812" s="5"/>
      <c r="C812" s="5"/>
      <c r="D812" s="5"/>
      <c r="E812" s="5"/>
      <c r="F812" s="189" t="s">
        <v>33</v>
      </c>
      <c r="G812" s="189"/>
      <c r="H812" s="189"/>
      <c r="I812" s="189"/>
      <c r="J812" s="189"/>
      <c r="K812" s="189"/>
      <c r="L812" s="189"/>
      <c r="M812" s="189"/>
      <c r="N812" s="189"/>
      <c r="O812" s="189"/>
      <c r="P812" s="190" t="s">
        <v>398</v>
      </c>
      <c r="Q812" s="190"/>
      <c r="R812" s="190"/>
      <c r="S812" s="4" t="s">
        <v>34</v>
      </c>
      <c r="T812" s="191">
        <v>13347500</v>
      </c>
      <c r="U812" s="191"/>
      <c r="V812" s="191"/>
      <c r="W812" s="191">
        <v>10368260.779999999</v>
      </c>
      <c r="X812" s="191"/>
      <c r="Y812" s="191"/>
      <c r="Z812" s="192">
        <v>77.67942146469376</v>
      </c>
      <c r="AA812" s="192"/>
    </row>
    <row r="813" spans="2:27" ht="34.5" customHeight="1" x14ac:dyDescent="0.25">
      <c r="B813" s="5"/>
      <c r="C813" s="5"/>
      <c r="D813" s="5"/>
      <c r="E813" s="5"/>
      <c r="F813" s="6"/>
      <c r="G813" s="189" t="s">
        <v>153</v>
      </c>
      <c r="H813" s="189"/>
      <c r="I813" s="189"/>
      <c r="J813" s="189"/>
      <c r="K813" s="189"/>
      <c r="L813" s="189"/>
      <c r="M813" s="189"/>
      <c r="N813" s="189"/>
      <c r="O813" s="189"/>
      <c r="P813" s="190" t="s">
        <v>398</v>
      </c>
      <c r="Q813" s="190"/>
      <c r="R813" s="190"/>
      <c r="S813" s="4" t="s">
        <v>154</v>
      </c>
      <c r="T813" s="191">
        <v>13347500</v>
      </c>
      <c r="U813" s="191"/>
      <c r="V813" s="191"/>
      <c r="W813" s="191">
        <v>10368260.779999999</v>
      </c>
      <c r="X813" s="191"/>
      <c r="Y813" s="191"/>
      <c r="Z813" s="192">
        <v>77.67942146469376</v>
      </c>
      <c r="AA813" s="192"/>
    </row>
    <row r="814" spans="2:27" ht="34.5" customHeight="1" x14ac:dyDescent="0.25">
      <c r="B814" s="6"/>
      <c r="C814" s="6"/>
      <c r="D814" s="6"/>
      <c r="E814" s="189" t="s">
        <v>399</v>
      </c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90" t="s">
        <v>400</v>
      </c>
      <c r="Q814" s="190"/>
      <c r="R814" s="190"/>
      <c r="S814" s="4"/>
      <c r="T814" s="191">
        <v>5272220</v>
      </c>
      <c r="U814" s="191"/>
      <c r="V814" s="191"/>
      <c r="W814" s="191">
        <v>5272212.7699999996</v>
      </c>
      <c r="X814" s="191"/>
      <c r="Y814" s="191"/>
      <c r="Z814" s="192">
        <v>99.999862866117113</v>
      </c>
      <c r="AA814" s="192"/>
    </row>
    <row r="815" spans="2:27" ht="15" customHeight="1" x14ac:dyDescent="0.25">
      <c r="B815" s="5"/>
      <c r="C815" s="5"/>
      <c r="D815" s="5"/>
      <c r="E815" s="189" t="s">
        <v>401</v>
      </c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90" t="s">
        <v>402</v>
      </c>
      <c r="Q815" s="190"/>
      <c r="R815" s="190"/>
      <c r="S815" s="4"/>
      <c r="T815" s="191">
        <v>5272220</v>
      </c>
      <c r="U815" s="191"/>
      <c r="V815" s="191"/>
      <c r="W815" s="191">
        <v>5272212.7699999996</v>
      </c>
      <c r="X815" s="191"/>
      <c r="Y815" s="191"/>
      <c r="Z815" s="192">
        <v>99.999862866117113</v>
      </c>
      <c r="AA815" s="192"/>
    </row>
    <row r="816" spans="2:27" ht="15" customHeight="1" x14ac:dyDescent="0.25">
      <c r="B816" s="5"/>
      <c r="C816" s="5"/>
      <c r="D816" s="5"/>
      <c r="E816" s="5"/>
      <c r="F816" s="189" t="s">
        <v>33</v>
      </c>
      <c r="G816" s="189"/>
      <c r="H816" s="189"/>
      <c r="I816" s="189"/>
      <c r="J816" s="189"/>
      <c r="K816" s="189"/>
      <c r="L816" s="189"/>
      <c r="M816" s="189"/>
      <c r="N816" s="189"/>
      <c r="O816" s="189"/>
      <c r="P816" s="190" t="s">
        <v>402</v>
      </c>
      <c r="Q816" s="190"/>
      <c r="R816" s="190"/>
      <c r="S816" s="4" t="s">
        <v>34</v>
      </c>
      <c r="T816" s="191">
        <v>5272220</v>
      </c>
      <c r="U816" s="191"/>
      <c r="V816" s="191"/>
      <c r="W816" s="191">
        <v>5272212.7699999996</v>
      </c>
      <c r="X816" s="191"/>
      <c r="Y816" s="191"/>
      <c r="Z816" s="192">
        <v>99.999862866117113</v>
      </c>
      <c r="AA816" s="192"/>
    </row>
    <row r="817" spans="2:27" ht="34.5" customHeight="1" x14ac:dyDescent="0.25">
      <c r="B817" s="5"/>
      <c r="C817" s="5"/>
      <c r="D817" s="5"/>
      <c r="E817" s="5"/>
      <c r="F817" s="6"/>
      <c r="G817" s="189" t="s">
        <v>153</v>
      </c>
      <c r="H817" s="189"/>
      <c r="I817" s="189"/>
      <c r="J817" s="189"/>
      <c r="K817" s="189"/>
      <c r="L817" s="189"/>
      <c r="M817" s="189"/>
      <c r="N817" s="189"/>
      <c r="O817" s="189"/>
      <c r="P817" s="190" t="s">
        <v>402</v>
      </c>
      <c r="Q817" s="190"/>
      <c r="R817" s="190"/>
      <c r="S817" s="4" t="s">
        <v>154</v>
      </c>
      <c r="T817" s="191">
        <v>5272220</v>
      </c>
      <c r="U817" s="191"/>
      <c r="V817" s="191"/>
      <c r="W817" s="191">
        <v>5272212.7699999996</v>
      </c>
      <c r="X817" s="191"/>
      <c r="Y817" s="191"/>
      <c r="Z817" s="192">
        <v>99.999862866117113</v>
      </c>
      <c r="AA817" s="192"/>
    </row>
    <row r="818" spans="2:27" ht="23.25" customHeight="1" x14ac:dyDescent="0.25">
      <c r="B818" s="6"/>
      <c r="C818" s="189" t="s">
        <v>590</v>
      </c>
      <c r="D818" s="189"/>
      <c r="E818" s="189"/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90" t="s">
        <v>591</v>
      </c>
      <c r="Q818" s="190"/>
      <c r="R818" s="190"/>
      <c r="S818" s="4"/>
      <c r="T818" s="191">
        <v>45975170</v>
      </c>
      <c r="U818" s="191"/>
      <c r="V818" s="191"/>
      <c r="W818" s="191">
        <v>30440645.280000001</v>
      </c>
      <c r="X818" s="191"/>
      <c r="Y818" s="191"/>
      <c r="Z818" s="192">
        <v>66.211055402296509</v>
      </c>
      <c r="AA818" s="192"/>
    </row>
    <row r="819" spans="2:27" ht="15" customHeight="1" x14ac:dyDescent="0.25">
      <c r="B819" s="6"/>
      <c r="C819" s="189" t="s">
        <v>592</v>
      </c>
      <c r="D819" s="189"/>
      <c r="E819" s="189"/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90" t="s">
        <v>593</v>
      </c>
      <c r="Q819" s="190"/>
      <c r="R819" s="190"/>
      <c r="S819" s="4"/>
      <c r="T819" s="191">
        <v>38523110</v>
      </c>
      <c r="U819" s="191"/>
      <c r="V819" s="191"/>
      <c r="W819" s="191">
        <v>27162948.199999999</v>
      </c>
      <c r="X819" s="191"/>
      <c r="Y819" s="191"/>
      <c r="Z819" s="192">
        <v>70.510787420849454</v>
      </c>
      <c r="AA819" s="192"/>
    </row>
    <row r="820" spans="2:27" ht="23.25" customHeight="1" x14ac:dyDescent="0.25">
      <c r="B820" s="6"/>
      <c r="C820" s="6"/>
      <c r="D820" s="6"/>
      <c r="E820" s="189" t="s">
        <v>594</v>
      </c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90" t="s">
        <v>595</v>
      </c>
      <c r="Q820" s="190"/>
      <c r="R820" s="190"/>
      <c r="S820" s="4"/>
      <c r="T820" s="191">
        <v>11269970</v>
      </c>
      <c r="U820" s="191"/>
      <c r="V820" s="191"/>
      <c r="W820" s="191">
        <v>0</v>
      </c>
      <c r="X820" s="191"/>
      <c r="Y820" s="191"/>
      <c r="Z820" s="192">
        <v>0</v>
      </c>
      <c r="AA820" s="192"/>
    </row>
    <row r="821" spans="2:27" ht="23.25" customHeight="1" x14ac:dyDescent="0.25">
      <c r="B821" s="5"/>
      <c r="C821" s="5"/>
      <c r="D821" s="5"/>
      <c r="E821" s="189" t="s">
        <v>596</v>
      </c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90" t="s">
        <v>597</v>
      </c>
      <c r="Q821" s="190"/>
      <c r="R821" s="190"/>
      <c r="S821" s="4"/>
      <c r="T821" s="191">
        <v>11269970</v>
      </c>
      <c r="U821" s="191"/>
      <c r="V821" s="191"/>
      <c r="W821" s="191">
        <v>0</v>
      </c>
      <c r="X821" s="191"/>
      <c r="Y821" s="191"/>
      <c r="Z821" s="192">
        <v>0</v>
      </c>
      <c r="AA821" s="192"/>
    </row>
    <row r="822" spans="2:27" ht="23.25" customHeight="1" x14ac:dyDescent="0.25">
      <c r="B822" s="5"/>
      <c r="C822" s="5"/>
      <c r="D822" s="5"/>
      <c r="E822" s="5"/>
      <c r="F822" s="189" t="s">
        <v>411</v>
      </c>
      <c r="G822" s="189"/>
      <c r="H822" s="189"/>
      <c r="I822" s="189"/>
      <c r="J822" s="189"/>
      <c r="K822" s="189"/>
      <c r="L822" s="189"/>
      <c r="M822" s="189"/>
      <c r="N822" s="189"/>
      <c r="O822" s="189"/>
      <c r="P822" s="190" t="s">
        <v>597</v>
      </c>
      <c r="Q822" s="190"/>
      <c r="R822" s="190"/>
      <c r="S822" s="4" t="s">
        <v>412</v>
      </c>
      <c r="T822" s="191">
        <v>11269970</v>
      </c>
      <c r="U822" s="191"/>
      <c r="V822" s="191"/>
      <c r="W822" s="191">
        <v>0</v>
      </c>
      <c r="X822" s="191"/>
      <c r="Y822" s="191"/>
      <c r="Z822" s="192">
        <v>0</v>
      </c>
      <c r="AA822" s="192"/>
    </row>
    <row r="823" spans="2:27" ht="15" customHeight="1" x14ac:dyDescent="0.25">
      <c r="B823" s="5"/>
      <c r="C823" s="5"/>
      <c r="D823" s="5"/>
      <c r="E823" s="5"/>
      <c r="F823" s="6"/>
      <c r="G823" s="189" t="s">
        <v>413</v>
      </c>
      <c r="H823" s="189"/>
      <c r="I823" s="189"/>
      <c r="J823" s="189"/>
      <c r="K823" s="189"/>
      <c r="L823" s="189"/>
      <c r="M823" s="189"/>
      <c r="N823" s="189"/>
      <c r="O823" s="189"/>
      <c r="P823" s="190" t="s">
        <v>597</v>
      </c>
      <c r="Q823" s="190"/>
      <c r="R823" s="190"/>
      <c r="S823" s="4" t="s">
        <v>414</v>
      </c>
      <c r="T823" s="191">
        <v>11269970</v>
      </c>
      <c r="U823" s="191"/>
      <c r="V823" s="191"/>
      <c r="W823" s="191">
        <v>0</v>
      </c>
      <c r="X823" s="191"/>
      <c r="Y823" s="191"/>
      <c r="Z823" s="192">
        <v>0</v>
      </c>
      <c r="AA823" s="192"/>
    </row>
    <row r="824" spans="2:27" ht="23.25" customHeight="1" x14ac:dyDescent="0.25">
      <c r="B824" s="6"/>
      <c r="C824" s="6"/>
      <c r="D824" s="6"/>
      <c r="E824" s="189" t="s">
        <v>654</v>
      </c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90" t="s">
        <v>655</v>
      </c>
      <c r="Q824" s="190"/>
      <c r="R824" s="190"/>
      <c r="S824" s="4"/>
      <c r="T824" s="191">
        <v>1395000</v>
      </c>
      <c r="U824" s="191"/>
      <c r="V824" s="191"/>
      <c r="W824" s="191">
        <v>1314408.6200000001</v>
      </c>
      <c r="X824" s="191"/>
      <c r="Y824" s="191"/>
      <c r="Z824" s="192">
        <v>94.222840143369183</v>
      </c>
      <c r="AA824" s="192"/>
    </row>
    <row r="825" spans="2:27" ht="23.25" customHeight="1" x14ac:dyDescent="0.25">
      <c r="B825" s="5"/>
      <c r="C825" s="5"/>
      <c r="D825" s="5"/>
      <c r="E825" s="189" t="s">
        <v>656</v>
      </c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90" t="s">
        <v>657</v>
      </c>
      <c r="Q825" s="190"/>
      <c r="R825" s="190"/>
      <c r="S825" s="4"/>
      <c r="T825" s="191">
        <v>1395000</v>
      </c>
      <c r="U825" s="191"/>
      <c r="V825" s="191"/>
      <c r="W825" s="191">
        <v>1314408.6200000001</v>
      </c>
      <c r="X825" s="191"/>
      <c r="Y825" s="191"/>
      <c r="Z825" s="192">
        <v>94.222840143369183</v>
      </c>
      <c r="AA825" s="192"/>
    </row>
    <row r="826" spans="2:27" ht="23.25" customHeight="1" x14ac:dyDescent="0.25">
      <c r="B826" s="5"/>
      <c r="C826" s="5"/>
      <c r="D826" s="5"/>
      <c r="E826" s="5"/>
      <c r="F826" s="189" t="s">
        <v>411</v>
      </c>
      <c r="G826" s="189"/>
      <c r="H826" s="189"/>
      <c r="I826" s="189"/>
      <c r="J826" s="189"/>
      <c r="K826" s="189"/>
      <c r="L826" s="189"/>
      <c r="M826" s="189"/>
      <c r="N826" s="189"/>
      <c r="O826" s="189"/>
      <c r="P826" s="190" t="s">
        <v>657</v>
      </c>
      <c r="Q826" s="190"/>
      <c r="R826" s="190"/>
      <c r="S826" s="4" t="s">
        <v>412</v>
      </c>
      <c r="T826" s="191">
        <v>1395000</v>
      </c>
      <c r="U826" s="191"/>
      <c r="V826" s="191"/>
      <c r="W826" s="191">
        <v>1314408.6200000001</v>
      </c>
      <c r="X826" s="191"/>
      <c r="Y826" s="191"/>
      <c r="Z826" s="192">
        <v>94.222840143369183</v>
      </c>
      <c r="AA826" s="192"/>
    </row>
    <row r="827" spans="2:27" ht="15" customHeight="1" x14ac:dyDescent="0.25">
      <c r="B827" s="5"/>
      <c r="C827" s="5"/>
      <c r="D827" s="5"/>
      <c r="E827" s="5"/>
      <c r="F827" s="6"/>
      <c r="G827" s="189" t="s">
        <v>413</v>
      </c>
      <c r="H827" s="189"/>
      <c r="I827" s="189"/>
      <c r="J827" s="189"/>
      <c r="K827" s="189"/>
      <c r="L827" s="189"/>
      <c r="M827" s="189"/>
      <c r="N827" s="189"/>
      <c r="O827" s="189"/>
      <c r="P827" s="190" t="s">
        <v>657</v>
      </c>
      <c r="Q827" s="190"/>
      <c r="R827" s="190"/>
      <c r="S827" s="4" t="s">
        <v>414</v>
      </c>
      <c r="T827" s="191">
        <v>1395000</v>
      </c>
      <c r="U827" s="191"/>
      <c r="V827" s="191"/>
      <c r="W827" s="191">
        <v>1314408.6200000001</v>
      </c>
      <c r="X827" s="191"/>
      <c r="Y827" s="191"/>
      <c r="Z827" s="192">
        <v>94.222840143369183</v>
      </c>
      <c r="AA827" s="192"/>
    </row>
    <row r="828" spans="2:27" ht="15" customHeight="1" x14ac:dyDescent="0.25">
      <c r="B828" s="6"/>
      <c r="C828" s="6"/>
      <c r="D828" s="6"/>
      <c r="E828" s="189" t="s">
        <v>633</v>
      </c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90" t="s">
        <v>658</v>
      </c>
      <c r="Q828" s="190"/>
      <c r="R828" s="190"/>
      <c r="S828" s="4"/>
      <c r="T828" s="191">
        <v>25858140</v>
      </c>
      <c r="U828" s="191"/>
      <c r="V828" s="191"/>
      <c r="W828" s="191">
        <v>25848539.579999998</v>
      </c>
      <c r="X828" s="191"/>
      <c r="Y828" s="191"/>
      <c r="Z828" s="192">
        <v>99.962872735625979</v>
      </c>
      <c r="AA828" s="192"/>
    </row>
    <row r="829" spans="2:27" ht="23.25" customHeight="1" x14ac:dyDescent="0.25">
      <c r="B829" s="5"/>
      <c r="C829" s="5"/>
      <c r="D829" s="5"/>
      <c r="E829" s="189" t="s">
        <v>659</v>
      </c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90" t="s">
        <v>660</v>
      </c>
      <c r="Q829" s="190"/>
      <c r="R829" s="190"/>
      <c r="S829" s="4"/>
      <c r="T829" s="191">
        <v>25858140</v>
      </c>
      <c r="U829" s="191"/>
      <c r="V829" s="191"/>
      <c r="W829" s="191">
        <v>25848539.579999998</v>
      </c>
      <c r="X829" s="191"/>
      <c r="Y829" s="191"/>
      <c r="Z829" s="192">
        <v>99.962872735625979</v>
      </c>
      <c r="AA829" s="192"/>
    </row>
    <row r="830" spans="2:27" ht="23.25" customHeight="1" x14ac:dyDescent="0.25">
      <c r="B830" s="5"/>
      <c r="C830" s="5"/>
      <c r="D830" s="5"/>
      <c r="E830" s="5"/>
      <c r="F830" s="189" t="s">
        <v>411</v>
      </c>
      <c r="G830" s="189"/>
      <c r="H830" s="189"/>
      <c r="I830" s="189"/>
      <c r="J830" s="189"/>
      <c r="K830" s="189"/>
      <c r="L830" s="189"/>
      <c r="M830" s="189"/>
      <c r="N830" s="189"/>
      <c r="O830" s="189"/>
      <c r="P830" s="190" t="s">
        <v>660</v>
      </c>
      <c r="Q830" s="190"/>
      <c r="R830" s="190"/>
      <c r="S830" s="4" t="s">
        <v>412</v>
      </c>
      <c r="T830" s="191">
        <v>25858140</v>
      </c>
      <c r="U830" s="191"/>
      <c r="V830" s="191"/>
      <c r="W830" s="191">
        <v>25848539.579999998</v>
      </c>
      <c r="X830" s="191"/>
      <c r="Y830" s="191"/>
      <c r="Z830" s="192">
        <v>99.962872735625979</v>
      </c>
      <c r="AA830" s="192"/>
    </row>
    <row r="831" spans="2:27" ht="15" customHeight="1" x14ac:dyDescent="0.25">
      <c r="B831" s="5"/>
      <c r="C831" s="5"/>
      <c r="D831" s="5"/>
      <c r="E831" s="5"/>
      <c r="F831" s="6"/>
      <c r="G831" s="189" t="s">
        <v>413</v>
      </c>
      <c r="H831" s="189"/>
      <c r="I831" s="189"/>
      <c r="J831" s="189"/>
      <c r="K831" s="189"/>
      <c r="L831" s="189"/>
      <c r="M831" s="189"/>
      <c r="N831" s="189"/>
      <c r="O831" s="189"/>
      <c r="P831" s="190" t="s">
        <v>660</v>
      </c>
      <c r="Q831" s="190"/>
      <c r="R831" s="190"/>
      <c r="S831" s="4" t="s">
        <v>414</v>
      </c>
      <c r="T831" s="191">
        <v>25858140</v>
      </c>
      <c r="U831" s="191"/>
      <c r="V831" s="191"/>
      <c r="W831" s="191">
        <v>25848539.579999998</v>
      </c>
      <c r="X831" s="191"/>
      <c r="Y831" s="191"/>
      <c r="Z831" s="192">
        <v>99.962872735625979</v>
      </c>
      <c r="AA831" s="192"/>
    </row>
    <row r="832" spans="2:27" ht="23.25" customHeight="1" x14ac:dyDescent="0.25">
      <c r="B832" s="6"/>
      <c r="C832" s="189" t="s">
        <v>837</v>
      </c>
      <c r="D832" s="189"/>
      <c r="E832" s="189"/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90" t="s">
        <v>838</v>
      </c>
      <c r="Q832" s="190"/>
      <c r="R832" s="190"/>
      <c r="S832" s="4"/>
      <c r="T832" s="191">
        <v>7452060</v>
      </c>
      <c r="U832" s="191"/>
      <c r="V832" s="191"/>
      <c r="W832" s="191">
        <v>3277697.08</v>
      </c>
      <c r="X832" s="191"/>
      <c r="Y832" s="191"/>
      <c r="Z832" s="192">
        <v>43.983772003982793</v>
      </c>
      <c r="AA832" s="192"/>
    </row>
    <row r="833" spans="2:27" ht="15" customHeight="1" x14ac:dyDescent="0.25">
      <c r="B833" s="6"/>
      <c r="C833" s="6"/>
      <c r="D833" s="6"/>
      <c r="E833" s="189" t="s">
        <v>839</v>
      </c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90" t="s">
        <v>840</v>
      </c>
      <c r="Q833" s="190"/>
      <c r="R833" s="190"/>
      <c r="S833" s="4"/>
      <c r="T833" s="191">
        <v>7452060</v>
      </c>
      <c r="U833" s="191"/>
      <c r="V833" s="191"/>
      <c r="W833" s="191">
        <v>3277697.08</v>
      </c>
      <c r="X833" s="191"/>
      <c r="Y833" s="191"/>
      <c r="Z833" s="192">
        <v>43.983772003982793</v>
      </c>
      <c r="AA833" s="192"/>
    </row>
    <row r="834" spans="2:27" ht="15" customHeight="1" x14ac:dyDescent="0.25">
      <c r="B834" s="5"/>
      <c r="C834" s="5"/>
      <c r="D834" s="5"/>
      <c r="E834" s="189" t="s">
        <v>841</v>
      </c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90" t="s">
        <v>842</v>
      </c>
      <c r="Q834" s="190"/>
      <c r="R834" s="190"/>
      <c r="S834" s="4"/>
      <c r="T834" s="191">
        <v>7452060</v>
      </c>
      <c r="U834" s="191"/>
      <c r="V834" s="191"/>
      <c r="W834" s="191">
        <v>3277697.08</v>
      </c>
      <c r="X834" s="191"/>
      <c r="Y834" s="191"/>
      <c r="Z834" s="192">
        <v>43.983772003982793</v>
      </c>
      <c r="AA834" s="192"/>
    </row>
    <row r="835" spans="2:27" ht="23.25" customHeight="1" x14ac:dyDescent="0.25">
      <c r="B835" s="5"/>
      <c r="C835" s="5"/>
      <c r="D835" s="5"/>
      <c r="E835" s="5"/>
      <c r="F835" s="189" t="s">
        <v>411</v>
      </c>
      <c r="G835" s="189"/>
      <c r="H835" s="189"/>
      <c r="I835" s="189"/>
      <c r="J835" s="189"/>
      <c r="K835" s="189"/>
      <c r="L835" s="189"/>
      <c r="M835" s="189"/>
      <c r="N835" s="189"/>
      <c r="O835" s="189"/>
      <c r="P835" s="190" t="s">
        <v>842</v>
      </c>
      <c r="Q835" s="190"/>
      <c r="R835" s="190"/>
      <c r="S835" s="4" t="s">
        <v>412</v>
      </c>
      <c r="T835" s="191">
        <v>7452060</v>
      </c>
      <c r="U835" s="191"/>
      <c r="V835" s="191"/>
      <c r="W835" s="191">
        <v>3277697.08</v>
      </c>
      <c r="X835" s="191"/>
      <c r="Y835" s="191"/>
      <c r="Z835" s="192">
        <v>43.983772003982793</v>
      </c>
      <c r="AA835" s="192"/>
    </row>
    <row r="836" spans="2:27" ht="15" customHeight="1" x14ac:dyDescent="0.25">
      <c r="B836" s="5"/>
      <c r="C836" s="5"/>
      <c r="D836" s="5"/>
      <c r="E836" s="5"/>
      <c r="F836" s="6"/>
      <c r="G836" s="189" t="s">
        <v>413</v>
      </c>
      <c r="H836" s="189"/>
      <c r="I836" s="189"/>
      <c r="J836" s="189"/>
      <c r="K836" s="189"/>
      <c r="L836" s="189"/>
      <c r="M836" s="189"/>
      <c r="N836" s="189"/>
      <c r="O836" s="189"/>
      <c r="P836" s="190" t="s">
        <v>842</v>
      </c>
      <c r="Q836" s="190"/>
      <c r="R836" s="190"/>
      <c r="S836" s="4" t="s">
        <v>414</v>
      </c>
      <c r="T836" s="191">
        <v>7452060</v>
      </c>
      <c r="U836" s="191"/>
      <c r="V836" s="191"/>
      <c r="W836" s="191">
        <v>3277697.08</v>
      </c>
      <c r="X836" s="191"/>
      <c r="Y836" s="191"/>
      <c r="Z836" s="192">
        <v>43.983772003982793</v>
      </c>
      <c r="AA836" s="192"/>
    </row>
    <row r="837" spans="2:27" ht="23.25" customHeight="1" x14ac:dyDescent="0.25">
      <c r="B837" s="6"/>
      <c r="C837" s="189" t="s">
        <v>403</v>
      </c>
      <c r="D837" s="189"/>
      <c r="E837" s="189"/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90" t="s">
        <v>404</v>
      </c>
      <c r="Q837" s="190"/>
      <c r="R837" s="190"/>
      <c r="S837" s="4"/>
      <c r="T837" s="191">
        <v>70290659.620000005</v>
      </c>
      <c r="U837" s="191"/>
      <c r="V837" s="191"/>
      <c r="W837" s="191">
        <v>52212642.43</v>
      </c>
      <c r="X837" s="191"/>
      <c r="Y837" s="191"/>
      <c r="Z837" s="192">
        <v>74.281053431946717</v>
      </c>
      <c r="AA837" s="192"/>
    </row>
    <row r="838" spans="2:27" ht="23.25" customHeight="1" x14ac:dyDescent="0.25">
      <c r="B838" s="6"/>
      <c r="C838" s="189" t="s">
        <v>405</v>
      </c>
      <c r="D838" s="189"/>
      <c r="E838" s="189"/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90" t="s">
        <v>406</v>
      </c>
      <c r="Q838" s="190"/>
      <c r="R838" s="190"/>
      <c r="S838" s="4"/>
      <c r="T838" s="191">
        <v>19768327.300000001</v>
      </c>
      <c r="U838" s="191"/>
      <c r="V838" s="191"/>
      <c r="W838" s="191">
        <v>17691600</v>
      </c>
      <c r="X838" s="191"/>
      <c r="Y838" s="191"/>
      <c r="Z838" s="192">
        <v>89.494673633818266</v>
      </c>
      <c r="AA838" s="192"/>
    </row>
    <row r="839" spans="2:27" ht="23.25" customHeight="1" x14ac:dyDescent="0.25">
      <c r="B839" s="6"/>
      <c r="C839" s="6"/>
      <c r="D839" s="6"/>
      <c r="E839" s="189" t="s">
        <v>407</v>
      </c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90" t="s">
        <v>408</v>
      </c>
      <c r="Q839" s="190"/>
      <c r="R839" s="190"/>
      <c r="S839" s="4"/>
      <c r="T839" s="191">
        <v>19768327.300000001</v>
      </c>
      <c r="U839" s="191"/>
      <c r="V839" s="191"/>
      <c r="W839" s="191">
        <v>17691600</v>
      </c>
      <c r="X839" s="191"/>
      <c r="Y839" s="191"/>
      <c r="Z839" s="192">
        <v>89.494673633818266</v>
      </c>
      <c r="AA839" s="192"/>
    </row>
    <row r="840" spans="2:27" ht="23.25" customHeight="1" x14ac:dyDescent="0.25">
      <c r="B840" s="5"/>
      <c r="C840" s="5"/>
      <c r="D840" s="5"/>
      <c r="E840" s="189" t="s">
        <v>409</v>
      </c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90" t="s">
        <v>410</v>
      </c>
      <c r="Q840" s="190"/>
      <c r="R840" s="190"/>
      <c r="S840" s="4"/>
      <c r="T840" s="191">
        <v>19768327.300000001</v>
      </c>
      <c r="U840" s="191"/>
      <c r="V840" s="191"/>
      <c r="W840" s="191">
        <v>17691600</v>
      </c>
      <c r="X840" s="191"/>
      <c r="Y840" s="191"/>
      <c r="Z840" s="192">
        <v>89.494673633818266</v>
      </c>
      <c r="AA840" s="192"/>
    </row>
    <row r="841" spans="2:27" ht="23.25" customHeight="1" x14ac:dyDescent="0.25">
      <c r="B841" s="5"/>
      <c r="C841" s="5"/>
      <c r="D841" s="5"/>
      <c r="E841" s="5"/>
      <c r="F841" s="189" t="s">
        <v>411</v>
      </c>
      <c r="G841" s="189"/>
      <c r="H841" s="189"/>
      <c r="I841" s="189"/>
      <c r="J841" s="189"/>
      <c r="K841" s="189"/>
      <c r="L841" s="189"/>
      <c r="M841" s="189"/>
      <c r="N841" s="189"/>
      <c r="O841" s="189"/>
      <c r="P841" s="190" t="s">
        <v>410</v>
      </c>
      <c r="Q841" s="190"/>
      <c r="R841" s="190"/>
      <c r="S841" s="4" t="s">
        <v>412</v>
      </c>
      <c r="T841" s="191">
        <v>19768327.300000001</v>
      </c>
      <c r="U841" s="191"/>
      <c r="V841" s="191"/>
      <c r="W841" s="191">
        <v>17691600</v>
      </c>
      <c r="X841" s="191"/>
      <c r="Y841" s="191"/>
      <c r="Z841" s="192">
        <v>89.494673633818266</v>
      </c>
      <c r="AA841" s="192"/>
    </row>
    <row r="842" spans="2:27" ht="15" customHeight="1" x14ac:dyDescent="0.25">
      <c r="B842" s="5"/>
      <c r="C842" s="5"/>
      <c r="D842" s="5"/>
      <c r="E842" s="5"/>
      <c r="F842" s="6"/>
      <c r="G842" s="189" t="s">
        <v>413</v>
      </c>
      <c r="H842" s="189"/>
      <c r="I842" s="189"/>
      <c r="J842" s="189"/>
      <c r="K842" s="189"/>
      <c r="L842" s="189"/>
      <c r="M842" s="189"/>
      <c r="N842" s="189"/>
      <c r="O842" s="189"/>
      <c r="P842" s="190" t="s">
        <v>410</v>
      </c>
      <c r="Q842" s="190"/>
      <c r="R842" s="190"/>
      <c r="S842" s="4" t="s">
        <v>414</v>
      </c>
      <c r="T842" s="191">
        <v>19768327.300000001</v>
      </c>
      <c r="U842" s="191"/>
      <c r="V842" s="191"/>
      <c r="W842" s="191">
        <v>17691600</v>
      </c>
      <c r="X842" s="191"/>
      <c r="Y842" s="191"/>
      <c r="Z842" s="192">
        <v>89.494673633818266</v>
      </c>
      <c r="AA842" s="192"/>
    </row>
    <row r="843" spans="2:27" ht="34.5" customHeight="1" x14ac:dyDescent="0.25">
      <c r="B843" s="6"/>
      <c r="C843" s="189" t="s">
        <v>415</v>
      </c>
      <c r="D843" s="189"/>
      <c r="E843" s="189"/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90" t="s">
        <v>416</v>
      </c>
      <c r="Q843" s="190"/>
      <c r="R843" s="190"/>
      <c r="S843" s="4"/>
      <c r="T843" s="191">
        <v>50522332.32</v>
      </c>
      <c r="U843" s="191"/>
      <c r="V843" s="191"/>
      <c r="W843" s="191">
        <v>34521042.43</v>
      </c>
      <c r="X843" s="191"/>
      <c r="Y843" s="191"/>
      <c r="Z843" s="192">
        <v>68.328283443744226</v>
      </c>
      <c r="AA843" s="192"/>
    </row>
    <row r="844" spans="2:27" ht="23.25" customHeight="1" x14ac:dyDescent="0.25">
      <c r="B844" s="6"/>
      <c r="C844" s="6"/>
      <c r="D844" s="6"/>
      <c r="E844" s="189" t="s">
        <v>407</v>
      </c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90" t="s">
        <v>417</v>
      </c>
      <c r="Q844" s="190"/>
      <c r="R844" s="190"/>
      <c r="S844" s="4"/>
      <c r="T844" s="191">
        <v>50522332.32</v>
      </c>
      <c r="U844" s="191"/>
      <c r="V844" s="191"/>
      <c r="W844" s="191">
        <v>34521042.43</v>
      </c>
      <c r="X844" s="191"/>
      <c r="Y844" s="191"/>
      <c r="Z844" s="192">
        <v>68.328283443744226</v>
      </c>
      <c r="AA844" s="192"/>
    </row>
    <row r="845" spans="2:27" ht="23.25" customHeight="1" x14ac:dyDescent="0.25">
      <c r="B845" s="5"/>
      <c r="C845" s="5"/>
      <c r="D845" s="5"/>
      <c r="E845" s="189" t="s">
        <v>409</v>
      </c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90" t="s">
        <v>418</v>
      </c>
      <c r="Q845" s="190"/>
      <c r="R845" s="190"/>
      <c r="S845" s="4"/>
      <c r="T845" s="191">
        <v>50522332.32</v>
      </c>
      <c r="U845" s="191"/>
      <c r="V845" s="191"/>
      <c r="W845" s="191">
        <v>34521042.43</v>
      </c>
      <c r="X845" s="191"/>
      <c r="Y845" s="191"/>
      <c r="Z845" s="192">
        <v>68.328283443744226</v>
      </c>
      <c r="AA845" s="192"/>
    </row>
    <row r="846" spans="2:27" ht="23.25" customHeight="1" x14ac:dyDescent="0.25">
      <c r="B846" s="5"/>
      <c r="C846" s="5"/>
      <c r="D846" s="5"/>
      <c r="E846" s="5"/>
      <c r="F846" s="189" t="s">
        <v>411</v>
      </c>
      <c r="G846" s="189"/>
      <c r="H846" s="189"/>
      <c r="I846" s="189"/>
      <c r="J846" s="189"/>
      <c r="K846" s="189"/>
      <c r="L846" s="189"/>
      <c r="M846" s="189"/>
      <c r="N846" s="189"/>
      <c r="O846" s="189"/>
      <c r="P846" s="190" t="s">
        <v>418</v>
      </c>
      <c r="Q846" s="190"/>
      <c r="R846" s="190"/>
      <c r="S846" s="4" t="s">
        <v>412</v>
      </c>
      <c r="T846" s="191">
        <v>50522332.32</v>
      </c>
      <c r="U846" s="191"/>
      <c r="V846" s="191"/>
      <c r="W846" s="191">
        <v>34521042.43</v>
      </c>
      <c r="X846" s="191"/>
      <c r="Y846" s="191"/>
      <c r="Z846" s="192">
        <v>68.328283443744226</v>
      </c>
      <c r="AA846" s="192"/>
    </row>
    <row r="847" spans="2:27" ht="15" customHeight="1" x14ac:dyDescent="0.25">
      <c r="B847" s="5"/>
      <c r="C847" s="5"/>
      <c r="D847" s="5"/>
      <c r="E847" s="5"/>
      <c r="F847" s="6"/>
      <c r="G847" s="189" t="s">
        <v>413</v>
      </c>
      <c r="H847" s="189"/>
      <c r="I847" s="189"/>
      <c r="J847" s="189"/>
      <c r="K847" s="189"/>
      <c r="L847" s="189"/>
      <c r="M847" s="189"/>
      <c r="N847" s="189"/>
      <c r="O847" s="189"/>
      <c r="P847" s="190" t="s">
        <v>418</v>
      </c>
      <c r="Q847" s="190"/>
      <c r="R847" s="190"/>
      <c r="S847" s="4" t="s">
        <v>414</v>
      </c>
      <c r="T847" s="191">
        <v>50522332.32</v>
      </c>
      <c r="U847" s="191"/>
      <c r="V847" s="191"/>
      <c r="W847" s="191">
        <v>34521042.43</v>
      </c>
      <c r="X847" s="191"/>
      <c r="Y847" s="191"/>
      <c r="Z847" s="192">
        <v>68.328283443744226</v>
      </c>
      <c r="AA847" s="192"/>
    </row>
    <row r="848" spans="2:27" ht="23.25" customHeight="1" x14ac:dyDescent="0.25">
      <c r="B848" s="6"/>
      <c r="C848" s="189" t="s">
        <v>23</v>
      </c>
      <c r="D848" s="189"/>
      <c r="E848" s="189"/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90" t="s">
        <v>24</v>
      </c>
      <c r="Q848" s="190"/>
      <c r="R848" s="190"/>
      <c r="S848" s="4"/>
      <c r="T848" s="191">
        <v>17038000</v>
      </c>
      <c r="U848" s="191"/>
      <c r="V848" s="191"/>
      <c r="W848" s="191">
        <v>16014069.609999999</v>
      </c>
      <c r="X848" s="191"/>
      <c r="Y848" s="191"/>
      <c r="Z848" s="192">
        <v>93.990313475760061</v>
      </c>
      <c r="AA848" s="192"/>
    </row>
    <row r="849" spans="2:27" ht="15" customHeight="1" x14ac:dyDescent="0.25">
      <c r="B849" s="5"/>
      <c r="C849" s="5"/>
      <c r="D849" s="5"/>
      <c r="E849" s="189" t="s">
        <v>25</v>
      </c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90" t="s">
        <v>26</v>
      </c>
      <c r="Q849" s="190"/>
      <c r="R849" s="190"/>
      <c r="S849" s="4"/>
      <c r="T849" s="191">
        <v>4995500</v>
      </c>
      <c r="U849" s="191"/>
      <c r="V849" s="191"/>
      <c r="W849" s="191">
        <v>4946022.74</v>
      </c>
      <c r="X849" s="191"/>
      <c r="Y849" s="191"/>
      <c r="Z849" s="192">
        <v>99.009563407066352</v>
      </c>
      <c r="AA849" s="192"/>
    </row>
    <row r="850" spans="2:27" ht="45.75" customHeight="1" x14ac:dyDescent="0.25">
      <c r="B850" s="5"/>
      <c r="C850" s="5"/>
      <c r="D850" s="5"/>
      <c r="E850" s="5"/>
      <c r="F850" s="189" t="s">
        <v>17</v>
      </c>
      <c r="G850" s="189"/>
      <c r="H850" s="189"/>
      <c r="I850" s="189"/>
      <c r="J850" s="189"/>
      <c r="K850" s="189"/>
      <c r="L850" s="189"/>
      <c r="M850" s="189"/>
      <c r="N850" s="189"/>
      <c r="O850" s="189"/>
      <c r="P850" s="190" t="s">
        <v>26</v>
      </c>
      <c r="Q850" s="190"/>
      <c r="R850" s="190"/>
      <c r="S850" s="4" t="s">
        <v>18</v>
      </c>
      <c r="T850" s="191">
        <v>4995500</v>
      </c>
      <c r="U850" s="191"/>
      <c r="V850" s="191"/>
      <c r="W850" s="191">
        <v>4946022.74</v>
      </c>
      <c r="X850" s="191"/>
      <c r="Y850" s="191"/>
      <c r="Z850" s="192">
        <v>99.009563407066352</v>
      </c>
      <c r="AA850" s="192"/>
    </row>
    <row r="851" spans="2:27" ht="23.25" customHeight="1" x14ac:dyDescent="0.25">
      <c r="B851" s="5"/>
      <c r="C851" s="5"/>
      <c r="D851" s="5"/>
      <c r="E851" s="5"/>
      <c r="F851" s="6"/>
      <c r="G851" s="189" t="s">
        <v>19</v>
      </c>
      <c r="H851" s="189"/>
      <c r="I851" s="189"/>
      <c r="J851" s="189"/>
      <c r="K851" s="189"/>
      <c r="L851" s="189"/>
      <c r="M851" s="189"/>
      <c r="N851" s="189"/>
      <c r="O851" s="189"/>
      <c r="P851" s="190" t="s">
        <v>26</v>
      </c>
      <c r="Q851" s="190"/>
      <c r="R851" s="190"/>
      <c r="S851" s="4" t="s">
        <v>20</v>
      </c>
      <c r="T851" s="191">
        <v>4995500</v>
      </c>
      <c r="U851" s="191"/>
      <c r="V851" s="191"/>
      <c r="W851" s="191">
        <v>4946022.74</v>
      </c>
      <c r="X851" s="191"/>
      <c r="Y851" s="191"/>
      <c r="Z851" s="192">
        <v>99.009563407066352</v>
      </c>
      <c r="AA851" s="192"/>
    </row>
    <row r="852" spans="2:27" ht="23.25" customHeight="1" x14ac:dyDescent="0.25">
      <c r="B852" s="5"/>
      <c r="C852" s="5"/>
      <c r="D852" s="5"/>
      <c r="E852" s="189" t="s">
        <v>27</v>
      </c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90" t="s">
        <v>28</v>
      </c>
      <c r="Q852" s="190"/>
      <c r="R852" s="190"/>
      <c r="S852" s="4"/>
      <c r="T852" s="191">
        <v>3741500</v>
      </c>
      <c r="U852" s="191"/>
      <c r="V852" s="191"/>
      <c r="W852" s="191">
        <v>3351565.86</v>
      </c>
      <c r="X852" s="191"/>
      <c r="Y852" s="191"/>
      <c r="Z852" s="192">
        <v>89.57813336896966</v>
      </c>
      <c r="AA852" s="192"/>
    </row>
    <row r="853" spans="2:27" ht="45.75" customHeight="1" x14ac:dyDescent="0.25">
      <c r="B853" s="5"/>
      <c r="C853" s="5"/>
      <c r="D853" s="5"/>
      <c r="E853" s="5"/>
      <c r="F853" s="189" t="s">
        <v>17</v>
      </c>
      <c r="G853" s="189"/>
      <c r="H853" s="189"/>
      <c r="I853" s="189"/>
      <c r="J853" s="189"/>
      <c r="K853" s="189"/>
      <c r="L853" s="189"/>
      <c r="M853" s="189"/>
      <c r="N853" s="189"/>
      <c r="O853" s="189"/>
      <c r="P853" s="190" t="s">
        <v>28</v>
      </c>
      <c r="Q853" s="190"/>
      <c r="R853" s="190"/>
      <c r="S853" s="4" t="s">
        <v>18</v>
      </c>
      <c r="T853" s="191">
        <v>2788000</v>
      </c>
      <c r="U853" s="191"/>
      <c r="V853" s="191"/>
      <c r="W853" s="191">
        <v>2760855.13</v>
      </c>
      <c r="X853" s="191"/>
      <c r="Y853" s="191"/>
      <c r="Z853" s="192">
        <v>99.026367647058819</v>
      </c>
      <c r="AA853" s="192"/>
    </row>
    <row r="854" spans="2:27" ht="23.25" customHeight="1" x14ac:dyDescent="0.25">
      <c r="B854" s="5"/>
      <c r="C854" s="5"/>
      <c r="D854" s="5"/>
      <c r="E854" s="5"/>
      <c r="F854" s="6"/>
      <c r="G854" s="189" t="s">
        <v>19</v>
      </c>
      <c r="H854" s="189"/>
      <c r="I854" s="189"/>
      <c r="J854" s="189"/>
      <c r="K854" s="189"/>
      <c r="L854" s="189"/>
      <c r="M854" s="189"/>
      <c r="N854" s="189"/>
      <c r="O854" s="189"/>
      <c r="P854" s="190" t="s">
        <v>28</v>
      </c>
      <c r="Q854" s="190"/>
      <c r="R854" s="190"/>
      <c r="S854" s="4" t="s">
        <v>20</v>
      </c>
      <c r="T854" s="191">
        <v>2788000</v>
      </c>
      <c r="U854" s="191"/>
      <c r="V854" s="191"/>
      <c r="W854" s="191">
        <v>2760855.13</v>
      </c>
      <c r="X854" s="191"/>
      <c r="Y854" s="191"/>
      <c r="Z854" s="192">
        <v>99.026367647058819</v>
      </c>
      <c r="AA854" s="192"/>
    </row>
    <row r="855" spans="2:27" ht="23.25" customHeight="1" x14ac:dyDescent="0.25">
      <c r="B855" s="5"/>
      <c r="C855" s="5"/>
      <c r="D855" s="5"/>
      <c r="E855" s="5"/>
      <c r="F855" s="189" t="s">
        <v>29</v>
      </c>
      <c r="G855" s="189"/>
      <c r="H855" s="189"/>
      <c r="I855" s="189"/>
      <c r="J855" s="189"/>
      <c r="K855" s="189"/>
      <c r="L855" s="189"/>
      <c r="M855" s="189"/>
      <c r="N855" s="189"/>
      <c r="O855" s="189"/>
      <c r="P855" s="190" t="s">
        <v>28</v>
      </c>
      <c r="Q855" s="190"/>
      <c r="R855" s="190"/>
      <c r="S855" s="4" t="s">
        <v>30</v>
      </c>
      <c r="T855" s="191">
        <v>948500</v>
      </c>
      <c r="U855" s="191"/>
      <c r="V855" s="191"/>
      <c r="W855" s="191">
        <v>590710.73</v>
      </c>
      <c r="X855" s="191"/>
      <c r="Y855" s="191"/>
      <c r="Z855" s="192">
        <v>62.278411175540327</v>
      </c>
      <c r="AA855" s="192"/>
    </row>
    <row r="856" spans="2:27" ht="23.25" customHeight="1" x14ac:dyDescent="0.25">
      <c r="B856" s="5"/>
      <c r="C856" s="5"/>
      <c r="D856" s="5"/>
      <c r="E856" s="5"/>
      <c r="F856" s="6"/>
      <c r="G856" s="189" t="s">
        <v>31</v>
      </c>
      <c r="H856" s="189"/>
      <c r="I856" s="189"/>
      <c r="J856" s="189"/>
      <c r="K856" s="189"/>
      <c r="L856" s="189"/>
      <c r="M856" s="189"/>
      <c r="N856" s="189"/>
      <c r="O856" s="189"/>
      <c r="P856" s="190" t="s">
        <v>28</v>
      </c>
      <c r="Q856" s="190"/>
      <c r="R856" s="190"/>
      <c r="S856" s="4" t="s">
        <v>32</v>
      </c>
      <c r="T856" s="191">
        <v>948500</v>
      </c>
      <c r="U856" s="191"/>
      <c r="V856" s="191"/>
      <c r="W856" s="191">
        <v>590710.73</v>
      </c>
      <c r="X856" s="191"/>
      <c r="Y856" s="191"/>
      <c r="Z856" s="192">
        <v>62.278411175540327</v>
      </c>
      <c r="AA856" s="192"/>
    </row>
    <row r="857" spans="2:27" ht="15" customHeight="1" x14ac:dyDescent="0.25">
      <c r="B857" s="5"/>
      <c r="C857" s="5"/>
      <c r="D857" s="5"/>
      <c r="E857" s="5"/>
      <c r="F857" s="189" t="s">
        <v>33</v>
      </c>
      <c r="G857" s="189"/>
      <c r="H857" s="189"/>
      <c r="I857" s="189"/>
      <c r="J857" s="189"/>
      <c r="K857" s="189"/>
      <c r="L857" s="189"/>
      <c r="M857" s="189"/>
      <c r="N857" s="189"/>
      <c r="O857" s="189"/>
      <c r="P857" s="190" t="s">
        <v>28</v>
      </c>
      <c r="Q857" s="190"/>
      <c r="R857" s="190"/>
      <c r="S857" s="4" t="s">
        <v>34</v>
      </c>
      <c r="T857" s="191">
        <v>5000</v>
      </c>
      <c r="U857" s="191"/>
      <c r="V857" s="191"/>
      <c r="W857" s="191">
        <v>0</v>
      </c>
      <c r="X857" s="191"/>
      <c r="Y857" s="191"/>
      <c r="Z857" s="192">
        <v>0</v>
      </c>
      <c r="AA857" s="192"/>
    </row>
    <row r="858" spans="2:27" ht="15" customHeight="1" x14ac:dyDescent="0.25">
      <c r="B858" s="5"/>
      <c r="C858" s="5"/>
      <c r="D858" s="5"/>
      <c r="E858" s="5"/>
      <c r="F858" s="6"/>
      <c r="G858" s="189" t="s">
        <v>35</v>
      </c>
      <c r="H858" s="189"/>
      <c r="I858" s="189"/>
      <c r="J858" s="189"/>
      <c r="K858" s="189"/>
      <c r="L858" s="189"/>
      <c r="M858" s="189"/>
      <c r="N858" s="189"/>
      <c r="O858" s="189"/>
      <c r="P858" s="190" t="s">
        <v>28</v>
      </c>
      <c r="Q858" s="190"/>
      <c r="R858" s="190"/>
      <c r="S858" s="4" t="s">
        <v>36</v>
      </c>
      <c r="T858" s="191">
        <v>5000</v>
      </c>
      <c r="U858" s="191"/>
      <c r="V858" s="191"/>
      <c r="W858" s="191">
        <v>0</v>
      </c>
      <c r="X858" s="191"/>
      <c r="Y858" s="191"/>
      <c r="Z858" s="192">
        <v>0</v>
      </c>
      <c r="AA858" s="192"/>
    </row>
    <row r="859" spans="2:27" ht="15" customHeight="1" x14ac:dyDescent="0.25">
      <c r="B859" s="5"/>
      <c r="C859" s="5"/>
      <c r="D859" s="5"/>
      <c r="E859" s="189" t="s">
        <v>107</v>
      </c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90" t="s">
        <v>108</v>
      </c>
      <c r="Q859" s="190"/>
      <c r="R859" s="190"/>
      <c r="S859" s="4"/>
      <c r="T859" s="191">
        <v>3289000</v>
      </c>
      <c r="U859" s="191"/>
      <c r="V859" s="191"/>
      <c r="W859" s="191">
        <v>3213478.57</v>
      </c>
      <c r="X859" s="191"/>
      <c r="Y859" s="191"/>
      <c r="Z859" s="192">
        <v>97.703817877774384</v>
      </c>
      <c r="AA859" s="192"/>
    </row>
    <row r="860" spans="2:27" ht="45.75" customHeight="1" x14ac:dyDescent="0.25">
      <c r="B860" s="5"/>
      <c r="C860" s="5"/>
      <c r="D860" s="5"/>
      <c r="E860" s="5"/>
      <c r="F860" s="189" t="s">
        <v>17</v>
      </c>
      <c r="G860" s="189"/>
      <c r="H860" s="189"/>
      <c r="I860" s="189"/>
      <c r="J860" s="189"/>
      <c r="K860" s="189"/>
      <c r="L860" s="189"/>
      <c r="M860" s="189"/>
      <c r="N860" s="189"/>
      <c r="O860" s="189"/>
      <c r="P860" s="190" t="s">
        <v>108</v>
      </c>
      <c r="Q860" s="190"/>
      <c r="R860" s="190"/>
      <c r="S860" s="4" t="s">
        <v>18</v>
      </c>
      <c r="T860" s="191">
        <v>3289000</v>
      </c>
      <c r="U860" s="191"/>
      <c r="V860" s="191"/>
      <c r="W860" s="191">
        <v>3213478.57</v>
      </c>
      <c r="X860" s="191"/>
      <c r="Y860" s="191"/>
      <c r="Z860" s="192">
        <v>97.703817877774384</v>
      </c>
      <c r="AA860" s="192"/>
    </row>
    <row r="861" spans="2:27" ht="23.25" customHeight="1" x14ac:dyDescent="0.25">
      <c r="B861" s="5"/>
      <c r="C861" s="5"/>
      <c r="D861" s="5"/>
      <c r="E861" s="5"/>
      <c r="F861" s="6"/>
      <c r="G861" s="189" t="s">
        <v>19</v>
      </c>
      <c r="H861" s="189"/>
      <c r="I861" s="189"/>
      <c r="J861" s="189"/>
      <c r="K861" s="189"/>
      <c r="L861" s="189"/>
      <c r="M861" s="189"/>
      <c r="N861" s="189"/>
      <c r="O861" s="189"/>
      <c r="P861" s="190" t="s">
        <v>108</v>
      </c>
      <c r="Q861" s="190"/>
      <c r="R861" s="190"/>
      <c r="S861" s="4" t="s">
        <v>20</v>
      </c>
      <c r="T861" s="191">
        <v>3289000</v>
      </c>
      <c r="U861" s="191"/>
      <c r="V861" s="191"/>
      <c r="W861" s="191">
        <v>3213478.57</v>
      </c>
      <c r="X861" s="191"/>
      <c r="Y861" s="191"/>
      <c r="Z861" s="192">
        <v>97.703817877774384</v>
      </c>
      <c r="AA861" s="192"/>
    </row>
    <row r="862" spans="2:27" ht="15" customHeight="1" x14ac:dyDescent="0.25">
      <c r="B862" s="5"/>
      <c r="C862" s="5"/>
      <c r="D862" s="5"/>
      <c r="E862" s="189" t="s">
        <v>109</v>
      </c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90" t="s">
        <v>110</v>
      </c>
      <c r="Q862" s="190"/>
      <c r="R862" s="190"/>
      <c r="S862" s="4"/>
      <c r="T862" s="191">
        <v>5012000</v>
      </c>
      <c r="U862" s="191"/>
      <c r="V862" s="191"/>
      <c r="W862" s="191">
        <v>4503002.4400000004</v>
      </c>
      <c r="X862" s="191"/>
      <c r="Y862" s="191"/>
      <c r="Z862" s="192">
        <v>89.8444221867518</v>
      </c>
      <c r="AA862" s="192"/>
    </row>
    <row r="863" spans="2:27" ht="45.75" customHeight="1" x14ac:dyDescent="0.25">
      <c r="B863" s="5"/>
      <c r="C863" s="5"/>
      <c r="D863" s="5"/>
      <c r="E863" s="5"/>
      <c r="F863" s="189" t="s">
        <v>17</v>
      </c>
      <c r="G863" s="189"/>
      <c r="H863" s="189"/>
      <c r="I863" s="189"/>
      <c r="J863" s="189"/>
      <c r="K863" s="189"/>
      <c r="L863" s="189"/>
      <c r="M863" s="189"/>
      <c r="N863" s="189"/>
      <c r="O863" s="189"/>
      <c r="P863" s="190" t="s">
        <v>110</v>
      </c>
      <c r="Q863" s="190"/>
      <c r="R863" s="190"/>
      <c r="S863" s="4" t="s">
        <v>18</v>
      </c>
      <c r="T863" s="191">
        <v>4424000</v>
      </c>
      <c r="U863" s="191"/>
      <c r="V863" s="191"/>
      <c r="W863" s="191">
        <v>4079373.58</v>
      </c>
      <c r="X863" s="191"/>
      <c r="Y863" s="191"/>
      <c r="Z863" s="192">
        <v>92.210071880651</v>
      </c>
      <c r="AA863" s="192"/>
    </row>
    <row r="864" spans="2:27" ht="23.25" customHeight="1" x14ac:dyDescent="0.25">
      <c r="B864" s="5"/>
      <c r="C864" s="5"/>
      <c r="D864" s="5"/>
      <c r="E864" s="5"/>
      <c r="F864" s="6"/>
      <c r="G864" s="189" t="s">
        <v>19</v>
      </c>
      <c r="H864" s="189"/>
      <c r="I864" s="189"/>
      <c r="J864" s="189"/>
      <c r="K864" s="189"/>
      <c r="L864" s="189"/>
      <c r="M864" s="189"/>
      <c r="N864" s="189"/>
      <c r="O864" s="189"/>
      <c r="P864" s="190" t="s">
        <v>110</v>
      </c>
      <c r="Q864" s="190"/>
      <c r="R864" s="190"/>
      <c r="S864" s="4" t="s">
        <v>20</v>
      </c>
      <c r="T864" s="191">
        <v>4424000</v>
      </c>
      <c r="U864" s="191"/>
      <c r="V864" s="191"/>
      <c r="W864" s="191">
        <v>4079373.58</v>
      </c>
      <c r="X864" s="191"/>
      <c r="Y864" s="191"/>
      <c r="Z864" s="192">
        <v>92.210071880651</v>
      </c>
      <c r="AA864" s="192"/>
    </row>
    <row r="865" spans="2:27" ht="23.25" customHeight="1" x14ac:dyDescent="0.25">
      <c r="B865" s="5"/>
      <c r="C865" s="5"/>
      <c r="D865" s="5"/>
      <c r="E865" s="5"/>
      <c r="F865" s="189" t="s">
        <v>29</v>
      </c>
      <c r="G865" s="189"/>
      <c r="H865" s="189"/>
      <c r="I865" s="189"/>
      <c r="J865" s="189"/>
      <c r="K865" s="189"/>
      <c r="L865" s="189"/>
      <c r="M865" s="189"/>
      <c r="N865" s="189"/>
      <c r="O865" s="189"/>
      <c r="P865" s="190" t="s">
        <v>110</v>
      </c>
      <c r="Q865" s="190"/>
      <c r="R865" s="190"/>
      <c r="S865" s="4" t="s">
        <v>30</v>
      </c>
      <c r="T865" s="191">
        <v>588000</v>
      </c>
      <c r="U865" s="191"/>
      <c r="V865" s="191"/>
      <c r="W865" s="191">
        <v>423628.86</v>
      </c>
      <c r="X865" s="191"/>
      <c r="Y865" s="191"/>
      <c r="Z865" s="192">
        <v>72.045724489795916</v>
      </c>
      <c r="AA865" s="192"/>
    </row>
    <row r="866" spans="2:27" ht="23.25" customHeight="1" x14ac:dyDescent="0.25">
      <c r="B866" s="5"/>
      <c r="C866" s="5"/>
      <c r="D866" s="5"/>
      <c r="E866" s="5"/>
      <c r="F866" s="6"/>
      <c r="G866" s="189" t="s">
        <v>31</v>
      </c>
      <c r="H866" s="189"/>
      <c r="I866" s="189"/>
      <c r="J866" s="189"/>
      <c r="K866" s="189"/>
      <c r="L866" s="189"/>
      <c r="M866" s="189"/>
      <c r="N866" s="189"/>
      <c r="O866" s="189"/>
      <c r="P866" s="190" t="s">
        <v>110</v>
      </c>
      <c r="Q866" s="190"/>
      <c r="R866" s="190"/>
      <c r="S866" s="4" t="s">
        <v>32</v>
      </c>
      <c r="T866" s="191">
        <v>588000</v>
      </c>
      <c r="U866" s="191"/>
      <c r="V866" s="191"/>
      <c r="W866" s="191">
        <v>423628.86</v>
      </c>
      <c r="X866" s="191"/>
      <c r="Y866" s="191"/>
      <c r="Z866" s="192">
        <v>72.045724489795916</v>
      </c>
      <c r="AA866" s="192"/>
    </row>
    <row r="867" spans="2:27" ht="15" customHeight="1" x14ac:dyDescent="0.25">
      <c r="B867" s="6"/>
      <c r="C867" s="189" t="s">
        <v>113</v>
      </c>
      <c r="D867" s="189"/>
      <c r="E867" s="189"/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90" t="s">
        <v>114</v>
      </c>
      <c r="Q867" s="190"/>
      <c r="R867" s="190"/>
      <c r="S867" s="4"/>
      <c r="T867" s="191">
        <v>160423271.75</v>
      </c>
      <c r="U867" s="191"/>
      <c r="V867" s="191"/>
      <c r="W867" s="191">
        <v>38628262.149999999</v>
      </c>
      <c r="X867" s="191"/>
      <c r="Y867" s="191"/>
      <c r="Z867" s="192">
        <v>24.078964185568669</v>
      </c>
      <c r="AA867" s="192"/>
    </row>
    <row r="868" spans="2:27" ht="15" customHeight="1" x14ac:dyDescent="0.25">
      <c r="B868" s="5"/>
      <c r="C868" s="5"/>
      <c r="D868" s="5"/>
      <c r="E868" s="189" t="s">
        <v>115</v>
      </c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90" t="s">
        <v>116</v>
      </c>
      <c r="Q868" s="190"/>
      <c r="R868" s="190"/>
      <c r="S868" s="4"/>
      <c r="T868" s="191">
        <v>1893373.09</v>
      </c>
      <c r="U868" s="191"/>
      <c r="V868" s="191"/>
      <c r="W868" s="191">
        <v>0</v>
      </c>
      <c r="X868" s="191"/>
      <c r="Y868" s="191"/>
      <c r="Z868" s="192">
        <v>0</v>
      </c>
      <c r="AA868" s="192"/>
    </row>
    <row r="869" spans="2:27" ht="15" customHeight="1" x14ac:dyDescent="0.25">
      <c r="B869" s="5"/>
      <c r="C869" s="5"/>
      <c r="D869" s="5"/>
      <c r="E869" s="5"/>
      <c r="F869" s="189" t="s">
        <v>33</v>
      </c>
      <c r="G869" s="189"/>
      <c r="H869" s="189"/>
      <c r="I869" s="189"/>
      <c r="J869" s="189"/>
      <c r="K869" s="189"/>
      <c r="L869" s="189"/>
      <c r="M869" s="189"/>
      <c r="N869" s="189"/>
      <c r="O869" s="189"/>
      <c r="P869" s="190" t="s">
        <v>116</v>
      </c>
      <c r="Q869" s="190"/>
      <c r="R869" s="190"/>
      <c r="S869" s="4" t="s">
        <v>34</v>
      </c>
      <c r="T869" s="191">
        <v>1893373.09</v>
      </c>
      <c r="U869" s="191"/>
      <c r="V869" s="191"/>
      <c r="W869" s="191">
        <v>0</v>
      </c>
      <c r="X869" s="191"/>
      <c r="Y869" s="191"/>
      <c r="Z869" s="192">
        <v>0</v>
      </c>
      <c r="AA869" s="192"/>
    </row>
    <row r="870" spans="2:27" ht="15" customHeight="1" x14ac:dyDescent="0.25">
      <c r="B870" s="5"/>
      <c r="C870" s="5"/>
      <c r="D870" s="5"/>
      <c r="E870" s="5"/>
      <c r="F870" s="6"/>
      <c r="G870" s="189" t="s">
        <v>117</v>
      </c>
      <c r="H870" s="189"/>
      <c r="I870" s="189"/>
      <c r="J870" s="189"/>
      <c r="K870" s="189"/>
      <c r="L870" s="189"/>
      <c r="M870" s="189"/>
      <c r="N870" s="189"/>
      <c r="O870" s="189"/>
      <c r="P870" s="190" t="s">
        <v>116</v>
      </c>
      <c r="Q870" s="190"/>
      <c r="R870" s="190"/>
      <c r="S870" s="4" t="s">
        <v>118</v>
      </c>
      <c r="T870" s="191">
        <v>1893373.09</v>
      </c>
      <c r="U870" s="191"/>
      <c r="V870" s="191"/>
      <c r="W870" s="191">
        <v>0</v>
      </c>
      <c r="X870" s="191"/>
      <c r="Y870" s="191"/>
      <c r="Z870" s="192">
        <v>0</v>
      </c>
      <c r="AA870" s="192"/>
    </row>
    <row r="871" spans="2:27" ht="23.25" customHeight="1" x14ac:dyDescent="0.25">
      <c r="B871" s="5"/>
      <c r="C871" s="5"/>
      <c r="D871" s="5"/>
      <c r="E871" s="189" t="s">
        <v>277</v>
      </c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90" t="s">
        <v>278</v>
      </c>
      <c r="Q871" s="190"/>
      <c r="R871" s="190"/>
      <c r="S871" s="4"/>
      <c r="T871" s="191">
        <v>15106626.91</v>
      </c>
      <c r="U871" s="191"/>
      <c r="V871" s="191"/>
      <c r="W871" s="191">
        <v>12830961.33</v>
      </c>
      <c r="X871" s="191"/>
      <c r="Y871" s="191"/>
      <c r="Z871" s="192">
        <v>84.935978140205492</v>
      </c>
      <c r="AA871" s="192"/>
    </row>
    <row r="872" spans="2:27" ht="23.25" customHeight="1" x14ac:dyDescent="0.25">
      <c r="B872" s="5"/>
      <c r="C872" s="5"/>
      <c r="D872" s="5"/>
      <c r="E872" s="5"/>
      <c r="F872" s="189" t="s">
        <v>29</v>
      </c>
      <c r="G872" s="189"/>
      <c r="H872" s="189"/>
      <c r="I872" s="189"/>
      <c r="J872" s="189"/>
      <c r="K872" s="189"/>
      <c r="L872" s="189"/>
      <c r="M872" s="189"/>
      <c r="N872" s="189"/>
      <c r="O872" s="189"/>
      <c r="P872" s="190" t="s">
        <v>278</v>
      </c>
      <c r="Q872" s="190"/>
      <c r="R872" s="190"/>
      <c r="S872" s="4" t="s">
        <v>30</v>
      </c>
      <c r="T872" s="191">
        <v>1321848.9099999999</v>
      </c>
      <c r="U872" s="191"/>
      <c r="V872" s="191"/>
      <c r="W872" s="191">
        <v>409983.33</v>
      </c>
      <c r="X872" s="191"/>
      <c r="Y872" s="191"/>
      <c r="Z872" s="192">
        <v>31.015899540288611</v>
      </c>
      <c r="AA872" s="192"/>
    </row>
    <row r="873" spans="2:27" ht="23.25" customHeight="1" x14ac:dyDescent="0.25">
      <c r="B873" s="5"/>
      <c r="C873" s="5"/>
      <c r="D873" s="5"/>
      <c r="E873" s="5"/>
      <c r="F873" s="6"/>
      <c r="G873" s="189" t="s">
        <v>31</v>
      </c>
      <c r="H873" s="189"/>
      <c r="I873" s="189"/>
      <c r="J873" s="189"/>
      <c r="K873" s="189"/>
      <c r="L873" s="189"/>
      <c r="M873" s="189"/>
      <c r="N873" s="189"/>
      <c r="O873" s="189"/>
      <c r="P873" s="190" t="s">
        <v>278</v>
      </c>
      <c r="Q873" s="190"/>
      <c r="R873" s="190"/>
      <c r="S873" s="4" t="s">
        <v>32</v>
      </c>
      <c r="T873" s="191">
        <v>1321848.9099999999</v>
      </c>
      <c r="U873" s="191"/>
      <c r="V873" s="191"/>
      <c r="W873" s="191">
        <v>409983.33</v>
      </c>
      <c r="X873" s="191"/>
      <c r="Y873" s="191"/>
      <c r="Z873" s="192">
        <v>31.015899540288611</v>
      </c>
      <c r="AA873" s="192"/>
    </row>
    <row r="874" spans="2:27" ht="15" customHeight="1" x14ac:dyDescent="0.25">
      <c r="B874" s="5"/>
      <c r="C874" s="5"/>
      <c r="D874" s="5"/>
      <c r="E874" s="5"/>
      <c r="F874" s="189" t="s">
        <v>33</v>
      </c>
      <c r="G874" s="189"/>
      <c r="H874" s="189"/>
      <c r="I874" s="189"/>
      <c r="J874" s="189"/>
      <c r="K874" s="189"/>
      <c r="L874" s="189"/>
      <c r="M874" s="189"/>
      <c r="N874" s="189"/>
      <c r="O874" s="189"/>
      <c r="P874" s="190" t="s">
        <v>278</v>
      </c>
      <c r="Q874" s="190"/>
      <c r="R874" s="190"/>
      <c r="S874" s="4" t="s">
        <v>34</v>
      </c>
      <c r="T874" s="191">
        <v>13784778</v>
      </c>
      <c r="U874" s="191"/>
      <c r="V874" s="191"/>
      <c r="W874" s="191">
        <v>12420978</v>
      </c>
      <c r="X874" s="191"/>
      <c r="Y874" s="191"/>
      <c r="Z874" s="192">
        <v>90.106478319781431</v>
      </c>
      <c r="AA874" s="192"/>
    </row>
    <row r="875" spans="2:27" ht="34.5" customHeight="1" x14ac:dyDescent="0.25">
      <c r="B875" s="5"/>
      <c r="C875" s="5"/>
      <c r="D875" s="5"/>
      <c r="E875" s="5"/>
      <c r="F875" s="6"/>
      <c r="G875" s="189" t="s">
        <v>153</v>
      </c>
      <c r="H875" s="189"/>
      <c r="I875" s="189"/>
      <c r="J875" s="189"/>
      <c r="K875" s="189"/>
      <c r="L875" s="189"/>
      <c r="M875" s="189"/>
      <c r="N875" s="189"/>
      <c r="O875" s="189"/>
      <c r="P875" s="190" t="s">
        <v>278</v>
      </c>
      <c r="Q875" s="190"/>
      <c r="R875" s="190"/>
      <c r="S875" s="4" t="s">
        <v>154</v>
      </c>
      <c r="T875" s="191">
        <v>13784778</v>
      </c>
      <c r="U875" s="191"/>
      <c r="V875" s="191"/>
      <c r="W875" s="191">
        <v>12420978</v>
      </c>
      <c r="X875" s="191"/>
      <c r="Y875" s="191"/>
      <c r="Z875" s="192">
        <v>90.106478319781431</v>
      </c>
      <c r="AA875" s="192"/>
    </row>
    <row r="876" spans="2:27" ht="23.25" customHeight="1" x14ac:dyDescent="0.25">
      <c r="B876" s="5"/>
      <c r="C876" s="5"/>
      <c r="D876" s="5"/>
      <c r="E876" s="189" t="s">
        <v>119</v>
      </c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90" t="s">
        <v>120</v>
      </c>
      <c r="Q876" s="190"/>
      <c r="R876" s="190"/>
      <c r="S876" s="4"/>
      <c r="T876" s="191">
        <v>1000000</v>
      </c>
      <c r="U876" s="191"/>
      <c r="V876" s="191"/>
      <c r="W876" s="191">
        <v>0</v>
      </c>
      <c r="X876" s="191"/>
      <c r="Y876" s="191"/>
      <c r="Z876" s="192">
        <v>0</v>
      </c>
      <c r="AA876" s="192"/>
    </row>
    <row r="877" spans="2:27" ht="15" customHeight="1" x14ac:dyDescent="0.25">
      <c r="B877" s="5"/>
      <c r="C877" s="5"/>
      <c r="D877" s="5"/>
      <c r="E877" s="5"/>
      <c r="F877" s="189" t="s">
        <v>33</v>
      </c>
      <c r="G877" s="189"/>
      <c r="H877" s="189"/>
      <c r="I877" s="189"/>
      <c r="J877" s="189"/>
      <c r="K877" s="189"/>
      <c r="L877" s="189"/>
      <c r="M877" s="189"/>
      <c r="N877" s="189"/>
      <c r="O877" s="189"/>
      <c r="P877" s="190" t="s">
        <v>120</v>
      </c>
      <c r="Q877" s="190"/>
      <c r="R877" s="190"/>
      <c r="S877" s="4" t="s">
        <v>34</v>
      </c>
      <c r="T877" s="191">
        <v>1000000</v>
      </c>
      <c r="U877" s="191"/>
      <c r="V877" s="191"/>
      <c r="W877" s="191">
        <v>0</v>
      </c>
      <c r="X877" s="191"/>
      <c r="Y877" s="191"/>
      <c r="Z877" s="192">
        <v>0</v>
      </c>
      <c r="AA877" s="192"/>
    </row>
    <row r="878" spans="2:27" ht="15" customHeight="1" x14ac:dyDescent="0.25">
      <c r="B878" s="5"/>
      <c r="C878" s="5"/>
      <c r="D878" s="5"/>
      <c r="E878" s="5"/>
      <c r="F878" s="6"/>
      <c r="G878" s="189" t="s">
        <v>117</v>
      </c>
      <c r="H878" s="189"/>
      <c r="I878" s="189"/>
      <c r="J878" s="189"/>
      <c r="K878" s="189"/>
      <c r="L878" s="189"/>
      <c r="M878" s="189"/>
      <c r="N878" s="189"/>
      <c r="O878" s="189"/>
      <c r="P878" s="190" t="s">
        <v>120</v>
      </c>
      <c r="Q878" s="190"/>
      <c r="R878" s="190"/>
      <c r="S878" s="4" t="s">
        <v>118</v>
      </c>
      <c r="T878" s="191">
        <v>1000000</v>
      </c>
      <c r="U878" s="191"/>
      <c r="V878" s="191"/>
      <c r="W878" s="191">
        <v>0</v>
      </c>
      <c r="X878" s="191"/>
      <c r="Y878" s="191"/>
      <c r="Z878" s="192">
        <v>0</v>
      </c>
      <c r="AA878" s="192"/>
    </row>
    <row r="879" spans="2:27" ht="15" customHeight="1" x14ac:dyDescent="0.25">
      <c r="B879" s="5"/>
      <c r="C879" s="5"/>
      <c r="D879" s="5"/>
      <c r="E879" s="189" t="s">
        <v>213</v>
      </c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90" t="s">
        <v>214</v>
      </c>
      <c r="Q879" s="190"/>
      <c r="R879" s="190"/>
      <c r="S879" s="4"/>
      <c r="T879" s="191">
        <v>28506286.469999999</v>
      </c>
      <c r="U879" s="191"/>
      <c r="V879" s="191"/>
      <c r="W879" s="191">
        <v>23909934.02</v>
      </c>
      <c r="X879" s="191"/>
      <c r="Y879" s="191"/>
      <c r="Z879" s="192">
        <v>83.876004140920983</v>
      </c>
      <c r="AA879" s="192"/>
    </row>
    <row r="880" spans="2:27" ht="23.25" customHeight="1" x14ac:dyDescent="0.25">
      <c r="B880" s="5"/>
      <c r="C880" s="5"/>
      <c r="D880" s="5"/>
      <c r="E880" s="5"/>
      <c r="F880" s="189" t="s">
        <v>29</v>
      </c>
      <c r="G880" s="189"/>
      <c r="H880" s="189"/>
      <c r="I880" s="189"/>
      <c r="J880" s="189"/>
      <c r="K880" s="189"/>
      <c r="L880" s="189"/>
      <c r="M880" s="189"/>
      <c r="N880" s="189"/>
      <c r="O880" s="189"/>
      <c r="P880" s="190" t="s">
        <v>214</v>
      </c>
      <c r="Q880" s="190"/>
      <c r="R880" s="190"/>
      <c r="S880" s="4" t="s">
        <v>30</v>
      </c>
      <c r="T880" s="191">
        <v>640440.07999999996</v>
      </c>
      <c r="U880" s="191"/>
      <c r="V880" s="191"/>
      <c r="W880" s="191">
        <v>640440.07999999996</v>
      </c>
      <c r="X880" s="191"/>
      <c r="Y880" s="191"/>
      <c r="Z880" s="192">
        <v>100</v>
      </c>
      <c r="AA880" s="192"/>
    </row>
    <row r="881" spans="1:29" ht="23.25" customHeight="1" x14ac:dyDescent="0.25">
      <c r="B881" s="5"/>
      <c r="C881" s="5"/>
      <c r="D881" s="5"/>
      <c r="E881" s="5"/>
      <c r="F881" s="6"/>
      <c r="G881" s="189" t="s">
        <v>31</v>
      </c>
      <c r="H881" s="189"/>
      <c r="I881" s="189"/>
      <c r="J881" s="189"/>
      <c r="K881" s="189"/>
      <c r="L881" s="189"/>
      <c r="M881" s="189"/>
      <c r="N881" s="189"/>
      <c r="O881" s="189"/>
      <c r="P881" s="190" t="s">
        <v>214</v>
      </c>
      <c r="Q881" s="190"/>
      <c r="R881" s="190"/>
      <c r="S881" s="4" t="s">
        <v>32</v>
      </c>
      <c r="T881" s="191">
        <v>640440.07999999996</v>
      </c>
      <c r="U881" s="191"/>
      <c r="V881" s="191"/>
      <c r="W881" s="191">
        <v>640440.07999999996</v>
      </c>
      <c r="X881" s="191"/>
      <c r="Y881" s="191"/>
      <c r="Z881" s="192">
        <v>100</v>
      </c>
      <c r="AA881" s="192"/>
    </row>
    <row r="882" spans="1:29" ht="15" customHeight="1" x14ac:dyDescent="0.25">
      <c r="B882" s="5"/>
      <c r="C882" s="5"/>
      <c r="D882" s="5"/>
      <c r="E882" s="5"/>
      <c r="F882" s="189" t="s">
        <v>33</v>
      </c>
      <c r="G882" s="189"/>
      <c r="H882" s="189"/>
      <c r="I882" s="189"/>
      <c r="J882" s="189"/>
      <c r="K882" s="189"/>
      <c r="L882" s="189"/>
      <c r="M882" s="189"/>
      <c r="N882" s="189"/>
      <c r="O882" s="189"/>
      <c r="P882" s="190" t="s">
        <v>214</v>
      </c>
      <c r="Q882" s="190"/>
      <c r="R882" s="190"/>
      <c r="S882" s="4" t="s">
        <v>34</v>
      </c>
      <c r="T882" s="191">
        <v>27865846.390000001</v>
      </c>
      <c r="U882" s="191"/>
      <c r="V882" s="191"/>
      <c r="W882" s="191">
        <v>23269493.940000001</v>
      </c>
      <c r="X882" s="191"/>
      <c r="Y882" s="191"/>
      <c r="Z882" s="192">
        <v>83.505426730373927</v>
      </c>
      <c r="AA882" s="192"/>
    </row>
    <row r="883" spans="1:29" ht="15" customHeight="1" x14ac:dyDescent="0.25">
      <c r="B883" s="5"/>
      <c r="C883" s="5"/>
      <c r="D883" s="5"/>
      <c r="E883" s="5"/>
      <c r="F883" s="6"/>
      <c r="G883" s="189" t="s">
        <v>168</v>
      </c>
      <c r="H883" s="189"/>
      <c r="I883" s="189"/>
      <c r="J883" s="189"/>
      <c r="K883" s="189"/>
      <c r="L883" s="189"/>
      <c r="M883" s="189"/>
      <c r="N883" s="189"/>
      <c r="O883" s="189"/>
      <c r="P883" s="190" t="s">
        <v>214</v>
      </c>
      <c r="Q883" s="190"/>
      <c r="R883" s="190"/>
      <c r="S883" s="4" t="s">
        <v>169</v>
      </c>
      <c r="T883" s="191">
        <v>27665846.390000001</v>
      </c>
      <c r="U883" s="191"/>
      <c r="V883" s="191"/>
      <c r="W883" s="191">
        <v>23069493.940000001</v>
      </c>
      <c r="X883" s="191"/>
      <c r="Y883" s="191"/>
      <c r="Z883" s="192">
        <v>83.386185315980867</v>
      </c>
      <c r="AA883" s="192"/>
    </row>
    <row r="884" spans="1:29" ht="15" customHeight="1" x14ac:dyDescent="0.25">
      <c r="B884" s="5"/>
      <c r="C884" s="5"/>
      <c r="D884" s="5"/>
      <c r="E884" s="5"/>
      <c r="F884" s="6"/>
      <c r="G884" s="189" t="s">
        <v>35</v>
      </c>
      <c r="H884" s="189"/>
      <c r="I884" s="189"/>
      <c r="J884" s="189"/>
      <c r="K884" s="189"/>
      <c r="L884" s="189"/>
      <c r="M884" s="189"/>
      <c r="N884" s="189"/>
      <c r="O884" s="189"/>
      <c r="P884" s="190" t="s">
        <v>214</v>
      </c>
      <c r="Q884" s="190"/>
      <c r="R884" s="190"/>
      <c r="S884" s="4" t="s">
        <v>36</v>
      </c>
      <c r="T884" s="191">
        <v>200000</v>
      </c>
      <c r="U884" s="191"/>
      <c r="V884" s="191"/>
      <c r="W884" s="191">
        <v>200000</v>
      </c>
      <c r="X884" s="191"/>
      <c r="Y884" s="191"/>
      <c r="Z884" s="192">
        <v>100</v>
      </c>
      <c r="AA884" s="192"/>
    </row>
    <row r="885" spans="1:29" ht="23.25" customHeight="1" x14ac:dyDescent="0.25">
      <c r="B885" s="5"/>
      <c r="C885" s="5"/>
      <c r="D885" s="5"/>
      <c r="E885" s="189" t="s">
        <v>215</v>
      </c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90" t="s">
        <v>216</v>
      </c>
      <c r="Q885" s="190"/>
      <c r="R885" s="190"/>
      <c r="S885" s="4"/>
      <c r="T885" s="191">
        <v>53387509</v>
      </c>
      <c r="U885" s="191"/>
      <c r="V885" s="191"/>
      <c r="W885" s="191">
        <v>1267366.8</v>
      </c>
      <c r="X885" s="191"/>
      <c r="Y885" s="191"/>
      <c r="Z885" s="192">
        <v>2.3739013558396218</v>
      </c>
      <c r="AA885" s="192"/>
    </row>
    <row r="886" spans="1:29" ht="45.75" customHeight="1" x14ac:dyDescent="0.25">
      <c r="B886" s="5"/>
      <c r="C886" s="5"/>
      <c r="D886" s="5"/>
      <c r="E886" s="5"/>
      <c r="F886" s="189" t="s">
        <v>17</v>
      </c>
      <c r="G886" s="189"/>
      <c r="H886" s="189"/>
      <c r="I886" s="189"/>
      <c r="J886" s="189"/>
      <c r="K886" s="189"/>
      <c r="L886" s="189"/>
      <c r="M886" s="189"/>
      <c r="N886" s="189"/>
      <c r="O886" s="189"/>
      <c r="P886" s="190" t="s">
        <v>216</v>
      </c>
      <c r="Q886" s="190"/>
      <c r="R886" s="190"/>
      <c r="S886" s="4" t="s">
        <v>18</v>
      </c>
      <c r="T886" s="191">
        <v>1267367</v>
      </c>
      <c r="U886" s="191"/>
      <c r="V886" s="191"/>
      <c r="W886" s="191">
        <v>1267366.8</v>
      </c>
      <c r="X886" s="191"/>
      <c r="Y886" s="191"/>
      <c r="Z886" s="192">
        <v>99.999984219251417</v>
      </c>
      <c r="AA886" s="192"/>
    </row>
    <row r="887" spans="1:29" ht="15" customHeight="1" x14ac:dyDescent="0.25">
      <c r="B887" s="5"/>
      <c r="C887" s="5"/>
      <c r="D887" s="5"/>
      <c r="E887" s="5"/>
      <c r="F887" s="6"/>
      <c r="G887" s="189" t="s">
        <v>129</v>
      </c>
      <c r="H887" s="189"/>
      <c r="I887" s="189"/>
      <c r="J887" s="189"/>
      <c r="K887" s="189"/>
      <c r="L887" s="189"/>
      <c r="M887" s="189"/>
      <c r="N887" s="189"/>
      <c r="O887" s="189"/>
      <c r="P887" s="190" t="s">
        <v>216</v>
      </c>
      <c r="Q887" s="190"/>
      <c r="R887" s="190"/>
      <c r="S887" s="4" t="s">
        <v>130</v>
      </c>
      <c r="T887" s="191">
        <v>1267367</v>
      </c>
      <c r="U887" s="191"/>
      <c r="V887" s="191"/>
      <c r="W887" s="191">
        <v>1267366.8</v>
      </c>
      <c r="X887" s="191"/>
      <c r="Y887" s="191"/>
      <c r="Z887" s="192">
        <v>99.999984219251417</v>
      </c>
      <c r="AA887" s="192"/>
    </row>
    <row r="888" spans="1:29" ht="23.25" customHeight="1" x14ac:dyDescent="0.25">
      <c r="B888" s="5"/>
      <c r="C888" s="5"/>
      <c r="D888" s="5"/>
      <c r="E888" s="5"/>
      <c r="F888" s="189" t="s">
        <v>29</v>
      </c>
      <c r="G888" s="189"/>
      <c r="H888" s="189"/>
      <c r="I888" s="189"/>
      <c r="J888" s="189"/>
      <c r="K888" s="189"/>
      <c r="L888" s="189"/>
      <c r="M888" s="189"/>
      <c r="N888" s="189"/>
      <c r="O888" s="189"/>
      <c r="P888" s="190" t="s">
        <v>216</v>
      </c>
      <c r="Q888" s="190"/>
      <c r="R888" s="190"/>
      <c r="S888" s="4" t="s">
        <v>30</v>
      </c>
      <c r="T888" s="191">
        <v>52120142</v>
      </c>
      <c r="U888" s="191"/>
      <c r="V888" s="191"/>
      <c r="W888" s="191">
        <v>0</v>
      </c>
      <c r="X888" s="191"/>
      <c r="Y888" s="191"/>
      <c r="Z888" s="192">
        <v>0</v>
      </c>
      <c r="AA888" s="192"/>
    </row>
    <row r="889" spans="1:29" ht="23.25" customHeight="1" x14ac:dyDescent="0.25">
      <c r="B889" s="5"/>
      <c r="C889" s="5"/>
      <c r="D889" s="5"/>
      <c r="E889" s="5"/>
      <c r="F889" s="6"/>
      <c r="G889" s="189" t="s">
        <v>31</v>
      </c>
      <c r="H889" s="189"/>
      <c r="I889" s="189"/>
      <c r="J889" s="189"/>
      <c r="K889" s="189"/>
      <c r="L889" s="189"/>
      <c r="M889" s="189"/>
      <c r="N889" s="189"/>
      <c r="O889" s="189"/>
      <c r="P889" s="190" t="s">
        <v>216</v>
      </c>
      <c r="Q889" s="190"/>
      <c r="R889" s="190"/>
      <c r="S889" s="4" t="s">
        <v>32</v>
      </c>
      <c r="T889" s="191">
        <v>52120142</v>
      </c>
      <c r="U889" s="191"/>
      <c r="V889" s="191"/>
      <c r="W889" s="191">
        <v>0</v>
      </c>
      <c r="X889" s="191"/>
      <c r="Y889" s="191"/>
      <c r="Z889" s="192">
        <v>0</v>
      </c>
      <c r="AA889" s="192"/>
    </row>
    <row r="890" spans="1:29" ht="15" customHeight="1" x14ac:dyDescent="0.25">
      <c r="B890" s="5"/>
      <c r="C890" s="5"/>
      <c r="D890" s="5"/>
      <c r="E890" s="189" t="s">
        <v>217</v>
      </c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90" t="s">
        <v>218</v>
      </c>
      <c r="Q890" s="190"/>
      <c r="R890" s="190"/>
      <c r="S890" s="4"/>
      <c r="T890" s="191">
        <v>60529476.280000001</v>
      </c>
      <c r="U890" s="191"/>
      <c r="V890" s="191"/>
      <c r="W890" s="191">
        <v>620000</v>
      </c>
      <c r="X890" s="191"/>
      <c r="Y890" s="191"/>
      <c r="Z890" s="192">
        <v>1.0242943407142264</v>
      </c>
      <c r="AA890" s="192"/>
    </row>
    <row r="891" spans="1:29" ht="15" customHeight="1" x14ac:dyDescent="0.25">
      <c r="B891" s="5"/>
      <c r="C891" s="5"/>
      <c r="D891" s="5"/>
      <c r="E891" s="5"/>
      <c r="F891" s="189" t="s">
        <v>33</v>
      </c>
      <c r="G891" s="189"/>
      <c r="H891" s="189"/>
      <c r="I891" s="189"/>
      <c r="J891" s="189"/>
      <c r="K891" s="189"/>
      <c r="L891" s="189"/>
      <c r="M891" s="189"/>
      <c r="N891" s="189"/>
      <c r="O891" s="189"/>
      <c r="P891" s="190" t="s">
        <v>218</v>
      </c>
      <c r="Q891" s="190"/>
      <c r="R891" s="190"/>
      <c r="S891" s="4" t="s">
        <v>34</v>
      </c>
      <c r="T891" s="191">
        <v>60529476.280000001</v>
      </c>
      <c r="U891" s="191"/>
      <c r="V891" s="191"/>
      <c r="W891" s="191">
        <v>620000</v>
      </c>
      <c r="X891" s="191"/>
      <c r="Y891" s="191"/>
      <c r="Z891" s="192">
        <v>1.0242943407142264</v>
      </c>
      <c r="AA891" s="192"/>
    </row>
    <row r="892" spans="1:29" ht="15" customHeight="1" x14ac:dyDescent="0.25">
      <c r="B892" s="5"/>
      <c r="C892" s="5"/>
      <c r="D892" s="5"/>
      <c r="E892" s="5"/>
      <c r="F892" s="6"/>
      <c r="G892" s="189" t="s">
        <v>35</v>
      </c>
      <c r="H892" s="189"/>
      <c r="I892" s="189"/>
      <c r="J892" s="189"/>
      <c r="K892" s="189"/>
      <c r="L892" s="189"/>
      <c r="M892" s="189"/>
      <c r="N892" s="189"/>
      <c r="O892" s="189"/>
      <c r="P892" s="190" t="s">
        <v>218</v>
      </c>
      <c r="Q892" s="190"/>
      <c r="R892" s="190"/>
      <c r="S892" s="4" t="s">
        <v>36</v>
      </c>
      <c r="T892" s="191">
        <v>620000</v>
      </c>
      <c r="U892" s="191"/>
      <c r="V892" s="191"/>
      <c r="W892" s="191">
        <v>620000</v>
      </c>
      <c r="X892" s="191"/>
      <c r="Y892" s="191"/>
      <c r="Z892" s="192">
        <v>100</v>
      </c>
      <c r="AA892" s="192"/>
    </row>
    <row r="893" spans="1:29" ht="15" customHeight="1" x14ac:dyDescent="0.25">
      <c r="B893" s="5"/>
      <c r="C893" s="5"/>
      <c r="D893" s="5"/>
      <c r="E893" s="5"/>
      <c r="F893" s="6"/>
      <c r="G893" s="189" t="s">
        <v>117</v>
      </c>
      <c r="H893" s="189"/>
      <c r="I893" s="189"/>
      <c r="J893" s="189"/>
      <c r="K893" s="189"/>
      <c r="L893" s="189"/>
      <c r="M893" s="189"/>
      <c r="N893" s="189"/>
      <c r="O893" s="189"/>
      <c r="P893" s="190" t="s">
        <v>218</v>
      </c>
      <c r="Q893" s="190"/>
      <c r="R893" s="190"/>
      <c r="S893" s="4" t="s">
        <v>118</v>
      </c>
      <c r="T893" s="191">
        <v>59909476.280000001</v>
      </c>
      <c r="U893" s="191"/>
      <c r="V893" s="191"/>
      <c r="W893" s="191">
        <v>0</v>
      </c>
      <c r="X893" s="191"/>
      <c r="Y893" s="191"/>
      <c r="Z893" s="192">
        <v>0</v>
      </c>
      <c r="AA893" s="192"/>
    </row>
    <row r="894" spans="1:29" x14ac:dyDescent="0.25">
      <c r="B894" s="186" t="s">
        <v>856</v>
      </c>
      <c r="C894" s="186"/>
      <c r="D894" s="186"/>
      <c r="E894" s="186"/>
      <c r="F894" s="186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7">
        <v>7237555485.9799995</v>
      </c>
      <c r="U894" s="187"/>
      <c r="V894" s="187"/>
      <c r="W894" s="187">
        <v>6713239732.1199999</v>
      </c>
      <c r="X894" s="187"/>
      <c r="Y894" s="187"/>
      <c r="Z894" s="188">
        <v>92.755623706434292</v>
      </c>
      <c r="AA894" s="188"/>
    </row>
    <row r="895" spans="1:29" x14ac:dyDescent="0.25">
      <c r="A895" s="206"/>
      <c r="B895" s="206"/>
      <c r="C895" s="206"/>
      <c r="D895" s="206"/>
      <c r="E895" s="206"/>
      <c r="F895" s="206"/>
      <c r="G895" s="206"/>
      <c r="H895" s="206"/>
      <c r="I895" s="8"/>
      <c r="J895" s="8"/>
      <c r="K895" s="8"/>
      <c r="L895" s="8"/>
      <c r="M895" s="8"/>
      <c r="N895" s="8"/>
      <c r="O895" s="206"/>
      <c r="P895" s="206"/>
      <c r="Q895" s="8"/>
      <c r="R895" s="206"/>
      <c r="S895" s="206"/>
      <c r="T895" s="206"/>
      <c r="U895" s="8"/>
      <c r="V895" s="206"/>
      <c r="W895" s="206"/>
      <c r="X895" s="8"/>
      <c r="Y895" s="206"/>
      <c r="Z895" s="206"/>
      <c r="AA895" s="206"/>
      <c r="AB895" s="206"/>
      <c r="AC895" s="9"/>
    </row>
  </sheetData>
  <mergeCells count="4458">
    <mergeCell ref="H5:O5"/>
    <mergeCell ref="P5:R5"/>
    <mergeCell ref="T5:V5"/>
    <mergeCell ref="W5:Y5"/>
    <mergeCell ref="Z5:AA5"/>
    <mergeCell ref="B6:O6"/>
    <mergeCell ref="P6:R6"/>
    <mergeCell ref="T6:V6"/>
    <mergeCell ref="W6:Y6"/>
    <mergeCell ref="Z6:AA6"/>
    <mergeCell ref="A1:AA1"/>
    <mergeCell ref="A2:AA2"/>
    <mergeCell ref="A3:AA3"/>
    <mergeCell ref="C9:O9"/>
    <mergeCell ref="P9:R9"/>
    <mergeCell ref="T9:V9"/>
    <mergeCell ref="W9:Y9"/>
    <mergeCell ref="Z9:AA9"/>
    <mergeCell ref="E10:O10"/>
    <mergeCell ref="P10:R10"/>
    <mergeCell ref="T10:V10"/>
    <mergeCell ref="W10:Y10"/>
    <mergeCell ref="Z10:AA10"/>
    <mergeCell ref="B7:O7"/>
    <mergeCell ref="P7:R7"/>
    <mergeCell ref="T7:V7"/>
    <mergeCell ref="W7:Y7"/>
    <mergeCell ref="Z7:AA7"/>
    <mergeCell ref="C8:O8"/>
    <mergeCell ref="P8:R8"/>
    <mergeCell ref="T8:V8"/>
    <mergeCell ref="W8:Y8"/>
    <mergeCell ref="Z8:AA8"/>
    <mergeCell ref="G13:O13"/>
    <mergeCell ref="P13:R13"/>
    <mergeCell ref="T13:V13"/>
    <mergeCell ref="W13:Y13"/>
    <mergeCell ref="Z13:AA13"/>
    <mergeCell ref="C14:O14"/>
    <mergeCell ref="P14:R14"/>
    <mergeCell ref="T14:V14"/>
    <mergeCell ref="W14:Y14"/>
    <mergeCell ref="Z14:AA14"/>
    <mergeCell ref="E11:O11"/>
    <mergeCell ref="P11:R11"/>
    <mergeCell ref="T11:V11"/>
    <mergeCell ref="W11:Y11"/>
    <mergeCell ref="Z11:AA11"/>
    <mergeCell ref="F12:O12"/>
    <mergeCell ref="P12:R12"/>
    <mergeCell ref="T12:V12"/>
    <mergeCell ref="W12:Y12"/>
    <mergeCell ref="Z12:AA12"/>
    <mergeCell ref="E17:O17"/>
    <mergeCell ref="P17:R17"/>
    <mergeCell ref="T17:V17"/>
    <mergeCell ref="W17:Y17"/>
    <mergeCell ref="Z17:AA17"/>
    <mergeCell ref="F18:O18"/>
    <mergeCell ref="P18:R18"/>
    <mergeCell ref="T18:V18"/>
    <mergeCell ref="W18:Y18"/>
    <mergeCell ref="Z18:AA18"/>
    <mergeCell ref="C15:O15"/>
    <mergeCell ref="P15:R15"/>
    <mergeCell ref="T15:V15"/>
    <mergeCell ref="W15:Y15"/>
    <mergeCell ref="Z15:AA15"/>
    <mergeCell ref="E16:O16"/>
    <mergeCell ref="P16:R16"/>
    <mergeCell ref="T16:V16"/>
    <mergeCell ref="W16:Y16"/>
    <mergeCell ref="Z16:AA16"/>
    <mergeCell ref="E21:O21"/>
    <mergeCell ref="P21:R21"/>
    <mergeCell ref="T21:V21"/>
    <mergeCell ref="W21:Y21"/>
    <mergeCell ref="Z21:AA21"/>
    <mergeCell ref="E22:O22"/>
    <mergeCell ref="P22:R22"/>
    <mergeCell ref="T22:V22"/>
    <mergeCell ref="W22:Y22"/>
    <mergeCell ref="Z22:AA22"/>
    <mergeCell ref="G19:O19"/>
    <mergeCell ref="P19:R19"/>
    <mergeCell ref="T19:V19"/>
    <mergeCell ref="W19:Y19"/>
    <mergeCell ref="Z19:AA19"/>
    <mergeCell ref="C20:O20"/>
    <mergeCell ref="P20:R20"/>
    <mergeCell ref="T20:V20"/>
    <mergeCell ref="W20:Y20"/>
    <mergeCell ref="Z20:AA20"/>
    <mergeCell ref="E25:O25"/>
    <mergeCell ref="P25:R25"/>
    <mergeCell ref="T25:V25"/>
    <mergeCell ref="W25:Y25"/>
    <mergeCell ref="Z25:AA25"/>
    <mergeCell ref="F26:O26"/>
    <mergeCell ref="P26:R26"/>
    <mergeCell ref="T26:V26"/>
    <mergeCell ref="W26:Y26"/>
    <mergeCell ref="Z26:AA26"/>
    <mergeCell ref="F23:O23"/>
    <mergeCell ref="P23:R23"/>
    <mergeCell ref="T23:V23"/>
    <mergeCell ref="W23:Y23"/>
    <mergeCell ref="Z23:AA23"/>
    <mergeCell ref="G24:O24"/>
    <mergeCell ref="P24:R24"/>
    <mergeCell ref="T24:V24"/>
    <mergeCell ref="W24:Y24"/>
    <mergeCell ref="Z24:AA24"/>
    <mergeCell ref="E29:O29"/>
    <mergeCell ref="P29:R29"/>
    <mergeCell ref="T29:V29"/>
    <mergeCell ref="W29:Y29"/>
    <mergeCell ref="Z29:AA29"/>
    <mergeCell ref="E30:O30"/>
    <mergeCell ref="P30:R30"/>
    <mergeCell ref="T30:V30"/>
    <mergeCell ref="W30:Y30"/>
    <mergeCell ref="Z30:AA30"/>
    <mergeCell ref="G27:O27"/>
    <mergeCell ref="P27:R27"/>
    <mergeCell ref="T27:V27"/>
    <mergeCell ref="W27:Y27"/>
    <mergeCell ref="Z27:AA27"/>
    <mergeCell ref="C28:O28"/>
    <mergeCell ref="P28:R28"/>
    <mergeCell ref="T28:V28"/>
    <mergeCell ref="W28:Y28"/>
    <mergeCell ref="Z28:AA28"/>
    <mergeCell ref="E33:O33"/>
    <mergeCell ref="P33:R33"/>
    <mergeCell ref="T33:V33"/>
    <mergeCell ref="W33:Y33"/>
    <mergeCell ref="Z33:AA33"/>
    <mergeCell ref="E34:O34"/>
    <mergeCell ref="P34:R34"/>
    <mergeCell ref="T34:V34"/>
    <mergeCell ref="W34:Y34"/>
    <mergeCell ref="Z34:AA34"/>
    <mergeCell ref="F31:O31"/>
    <mergeCell ref="P31:R31"/>
    <mergeCell ref="T31:V31"/>
    <mergeCell ref="W31:Y31"/>
    <mergeCell ref="Z31:AA31"/>
    <mergeCell ref="G32:O32"/>
    <mergeCell ref="P32:R32"/>
    <mergeCell ref="T32:V32"/>
    <mergeCell ref="W32:Y32"/>
    <mergeCell ref="Z32:AA32"/>
    <mergeCell ref="E37:O37"/>
    <mergeCell ref="P37:R37"/>
    <mergeCell ref="T37:V37"/>
    <mergeCell ref="W37:Y37"/>
    <mergeCell ref="Z37:AA37"/>
    <mergeCell ref="E38:O38"/>
    <mergeCell ref="P38:R38"/>
    <mergeCell ref="T38:V38"/>
    <mergeCell ref="W38:Y38"/>
    <mergeCell ref="Z38:AA38"/>
    <mergeCell ref="F35:O35"/>
    <mergeCell ref="P35:R35"/>
    <mergeCell ref="T35:V35"/>
    <mergeCell ref="W35:Y35"/>
    <mergeCell ref="Z35:AA35"/>
    <mergeCell ref="G36:O36"/>
    <mergeCell ref="P36:R36"/>
    <mergeCell ref="T36:V36"/>
    <mergeCell ref="W36:Y36"/>
    <mergeCell ref="Z36:AA36"/>
    <mergeCell ref="C41:O41"/>
    <mergeCell ref="P41:R41"/>
    <mergeCell ref="T41:V41"/>
    <mergeCell ref="W41:Y41"/>
    <mergeCell ref="Z41:AA41"/>
    <mergeCell ref="E42:O42"/>
    <mergeCell ref="P42:R42"/>
    <mergeCell ref="T42:V42"/>
    <mergeCell ref="W42:Y42"/>
    <mergeCell ref="Z42:AA42"/>
    <mergeCell ref="F39:O39"/>
    <mergeCell ref="P39:R39"/>
    <mergeCell ref="T39:V39"/>
    <mergeCell ref="W39:Y39"/>
    <mergeCell ref="Z39:AA39"/>
    <mergeCell ref="G40:O40"/>
    <mergeCell ref="P40:R40"/>
    <mergeCell ref="T40:V40"/>
    <mergeCell ref="W40:Y40"/>
    <mergeCell ref="Z40:AA40"/>
    <mergeCell ref="G45:O45"/>
    <mergeCell ref="P45:R45"/>
    <mergeCell ref="T45:V45"/>
    <mergeCell ref="W45:Y45"/>
    <mergeCell ref="Z45:AA45"/>
    <mergeCell ref="C46:O46"/>
    <mergeCell ref="P46:R46"/>
    <mergeCell ref="T46:V46"/>
    <mergeCell ref="W46:Y46"/>
    <mergeCell ref="Z46:AA46"/>
    <mergeCell ref="E43:O43"/>
    <mergeCell ref="P43:R43"/>
    <mergeCell ref="T43:V43"/>
    <mergeCell ref="W43:Y43"/>
    <mergeCell ref="Z43:AA43"/>
    <mergeCell ref="F44:O44"/>
    <mergeCell ref="P44:R44"/>
    <mergeCell ref="T44:V44"/>
    <mergeCell ref="W44:Y44"/>
    <mergeCell ref="Z44:AA44"/>
    <mergeCell ref="F49:O49"/>
    <mergeCell ref="P49:R49"/>
    <mergeCell ref="T49:V49"/>
    <mergeCell ref="W49:Y49"/>
    <mergeCell ref="Z49:AA49"/>
    <mergeCell ref="G50:O50"/>
    <mergeCell ref="P50:R50"/>
    <mergeCell ref="T50:V50"/>
    <mergeCell ref="W50:Y50"/>
    <mergeCell ref="Z50:AA50"/>
    <mergeCell ref="E47:O47"/>
    <mergeCell ref="P47:R47"/>
    <mergeCell ref="T47:V47"/>
    <mergeCell ref="W47:Y47"/>
    <mergeCell ref="Z47:AA47"/>
    <mergeCell ref="E48:O48"/>
    <mergeCell ref="P48:R48"/>
    <mergeCell ref="T48:V48"/>
    <mergeCell ref="W48:Y48"/>
    <mergeCell ref="Z48:AA48"/>
    <mergeCell ref="E53:O53"/>
    <mergeCell ref="P53:R53"/>
    <mergeCell ref="T53:V53"/>
    <mergeCell ref="W53:Y53"/>
    <mergeCell ref="Z53:AA53"/>
    <mergeCell ref="E54:O54"/>
    <mergeCell ref="P54:R54"/>
    <mergeCell ref="T54:V54"/>
    <mergeCell ref="W54:Y54"/>
    <mergeCell ref="Z54:AA54"/>
    <mergeCell ref="G51:O51"/>
    <mergeCell ref="P51:R51"/>
    <mergeCell ref="T51:V51"/>
    <mergeCell ref="W51:Y51"/>
    <mergeCell ref="Z51:AA51"/>
    <mergeCell ref="C52:O52"/>
    <mergeCell ref="P52:R52"/>
    <mergeCell ref="T52:V52"/>
    <mergeCell ref="W52:Y52"/>
    <mergeCell ref="Z52:AA52"/>
    <mergeCell ref="F57:O57"/>
    <mergeCell ref="P57:R57"/>
    <mergeCell ref="T57:V57"/>
    <mergeCell ref="W57:Y57"/>
    <mergeCell ref="Z57:AA57"/>
    <mergeCell ref="G58:O58"/>
    <mergeCell ref="P58:R58"/>
    <mergeCell ref="T58:V58"/>
    <mergeCell ref="W58:Y58"/>
    <mergeCell ref="Z58:AA58"/>
    <mergeCell ref="F55:O55"/>
    <mergeCell ref="P55:R55"/>
    <mergeCell ref="T55:V55"/>
    <mergeCell ref="W55:Y55"/>
    <mergeCell ref="Z55:AA55"/>
    <mergeCell ref="G56:O56"/>
    <mergeCell ref="P56:R56"/>
    <mergeCell ref="T56:V56"/>
    <mergeCell ref="W56:Y56"/>
    <mergeCell ref="Z56:AA56"/>
    <mergeCell ref="E61:O61"/>
    <mergeCell ref="P61:R61"/>
    <mergeCell ref="T61:V61"/>
    <mergeCell ref="W61:Y61"/>
    <mergeCell ref="Z61:AA61"/>
    <mergeCell ref="F62:O62"/>
    <mergeCell ref="P62:R62"/>
    <mergeCell ref="T62:V62"/>
    <mergeCell ref="W62:Y62"/>
    <mergeCell ref="Z62:AA62"/>
    <mergeCell ref="C59:O59"/>
    <mergeCell ref="P59:R59"/>
    <mergeCell ref="T59:V59"/>
    <mergeCell ref="W59:Y59"/>
    <mergeCell ref="Z59:AA59"/>
    <mergeCell ref="E60:O60"/>
    <mergeCell ref="P60:R60"/>
    <mergeCell ref="T60:V60"/>
    <mergeCell ref="W60:Y60"/>
    <mergeCell ref="Z60:AA60"/>
    <mergeCell ref="E65:O65"/>
    <mergeCell ref="P65:R65"/>
    <mergeCell ref="T65:V65"/>
    <mergeCell ref="W65:Y65"/>
    <mergeCell ref="Z65:AA65"/>
    <mergeCell ref="E66:O66"/>
    <mergeCell ref="P66:R66"/>
    <mergeCell ref="T66:V66"/>
    <mergeCell ref="W66:Y66"/>
    <mergeCell ref="Z66:AA66"/>
    <mergeCell ref="G63:O63"/>
    <mergeCell ref="P63:R63"/>
    <mergeCell ref="T63:V63"/>
    <mergeCell ref="W63:Y63"/>
    <mergeCell ref="Z63:AA63"/>
    <mergeCell ref="C64:O64"/>
    <mergeCell ref="P64:R64"/>
    <mergeCell ref="T64:V64"/>
    <mergeCell ref="W64:Y64"/>
    <mergeCell ref="Z64:AA64"/>
    <mergeCell ref="E69:O69"/>
    <mergeCell ref="P69:R69"/>
    <mergeCell ref="T69:V69"/>
    <mergeCell ref="W69:Y69"/>
    <mergeCell ref="Z69:AA69"/>
    <mergeCell ref="F70:O70"/>
    <mergeCell ref="P70:R70"/>
    <mergeCell ref="T70:V70"/>
    <mergeCell ref="W70:Y70"/>
    <mergeCell ref="Z70:AA70"/>
    <mergeCell ref="F67:O67"/>
    <mergeCell ref="P67:R67"/>
    <mergeCell ref="T67:V67"/>
    <mergeCell ref="W67:Y67"/>
    <mergeCell ref="Z67:AA67"/>
    <mergeCell ref="G68:O68"/>
    <mergeCell ref="P68:R68"/>
    <mergeCell ref="T68:V68"/>
    <mergeCell ref="W68:Y68"/>
    <mergeCell ref="Z68:AA68"/>
    <mergeCell ref="C73:O73"/>
    <mergeCell ref="P73:R73"/>
    <mergeCell ref="T73:V73"/>
    <mergeCell ref="W73:Y73"/>
    <mergeCell ref="Z73:AA73"/>
    <mergeCell ref="E74:O74"/>
    <mergeCell ref="P74:R74"/>
    <mergeCell ref="T74:V74"/>
    <mergeCell ref="W74:Y74"/>
    <mergeCell ref="Z74:AA74"/>
    <mergeCell ref="G71:O71"/>
    <mergeCell ref="P71:R71"/>
    <mergeCell ref="T71:V71"/>
    <mergeCell ref="W71:Y71"/>
    <mergeCell ref="Z71:AA71"/>
    <mergeCell ref="C72:O72"/>
    <mergeCell ref="P72:R72"/>
    <mergeCell ref="T72:V72"/>
    <mergeCell ref="W72:Y72"/>
    <mergeCell ref="Z72:AA72"/>
    <mergeCell ref="G77:O77"/>
    <mergeCell ref="P77:R77"/>
    <mergeCell ref="T77:V77"/>
    <mergeCell ref="W77:Y77"/>
    <mergeCell ref="Z77:AA77"/>
    <mergeCell ref="F78:O78"/>
    <mergeCell ref="P78:R78"/>
    <mergeCell ref="T78:V78"/>
    <mergeCell ref="W78:Y78"/>
    <mergeCell ref="Z78:AA78"/>
    <mergeCell ref="E75:O75"/>
    <mergeCell ref="P75:R75"/>
    <mergeCell ref="T75:V75"/>
    <mergeCell ref="W75:Y75"/>
    <mergeCell ref="Z75:AA75"/>
    <mergeCell ref="F76:O76"/>
    <mergeCell ref="P76:R76"/>
    <mergeCell ref="T76:V76"/>
    <mergeCell ref="W76:Y76"/>
    <mergeCell ref="Z76:AA76"/>
    <mergeCell ref="F81:O81"/>
    <mergeCell ref="P81:R81"/>
    <mergeCell ref="T81:V81"/>
    <mergeCell ref="W81:Y81"/>
    <mergeCell ref="Z81:AA81"/>
    <mergeCell ref="G82:O82"/>
    <mergeCell ref="P82:R82"/>
    <mergeCell ref="T82:V82"/>
    <mergeCell ref="W82:Y82"/>
    <mergeCell ref="Z82:AA82"/>
    <mergeCell ref="G79:O79"/>
    <mergeCell ref="P79:R79"/>
    <mergeCell ref="T79:V79"/>
    <mergeCell ref="W79:Y79"/>
    <mergeCell ref="Z79:AA79"/>
    <mergeCell ref="E80:O80"/>
    <mergeCell ref="P80:R80"/>
    <mergeCell ref="T80:V80"/>
    <mergeCell ref="W80:Y80"/>
    <mergeCell ref="Z80:AA80"/>
    <mergeCell ref="G85:O85"/>
    <mergeCell ref="P85:R85"/>
    <mergeCell ref="T85:V85"/>
    <mergeCell ref="W85:Y85"/>
    <mergeCell ref="Z85:AA85"/>
    <mergeCell ref="F86:O86"/>
    <mergeCell ref="P86:R86"/>
    <mergeCell ref="T86:V86"/>
    <mergeCell ref="W86:Y86"/>
    <mergeCell ref="Z86:AA86"/>
    <mergeCell ref="E83:O83"/>
    <mergeCell ref="P83:R83"/>
    <mergeCell ref="T83:V83"/>
    <mergeCell ref="W83:Y83"/>
    <mergeCell ref="Z83:AA83"/>
    <mergeCell ref="F84:O84"/>
    <mergeCell ref="P84:R84"/>
    <mergeCell ref="T84:V84"/>
    <mergeCell ref="W84:Y84"/>
    <mergeCell ref="Z84:AA84"/>
    <mergeCell ref="G89:O89"/>
    <mergeCell ref="P89:R89"/>
    <mergeCell ref="T89:V89"/>
    <mergeCell ref="W89:Y89"/>
    <mergeCell ref="Z89:AA89"/>
    <mergeCell ref="C90:O90"/>
    <mergeCell ref="P90:R90"/>
    <mergeCell ref="T90:V90"/>
    <mergeCell ref="W90:Y90"/>
    <mergeCell ref="Z90:AA90"/>
    <mergeCell ref="G87:O87"/>
    <mergeCell ref="P87:R87"/>
    <mergeCell ref="T87:V87"/>
    <mergeCell ref="W87:Y87"/>
    <mergeCell ref="Z87:AA87"/>
    <mergeCell ref="F88:O88"/>
    <mergeCell ref="P88:R88"/>
    <mergeCell ref="T88:V88"/>
    <mergeCell ref="W88:Y88"/>
    <mergeCell ref="Z88:AA88"/>
    <mergeCell ref="F93:O93"/>
    <mergeCell ref="P93:R93"/>
    <mergeCell ref="T93:V93"/>
    <mergeCell ref="W93:Y93"/>
    <mergeCell ref="Z93:AA93"/>
    <mergeCell ref="G94:O94"/>
    <mergeCell ref="P94:R94"/>
    <mergeCell ref="T94:V94"/>
    <mergeCell ref="W94:Y94"/>
    <mergeCell ref="Z94:AA94"/>
    <mergeCell ref="E91:O91"/>
    <mergeCell ref="P91:R91"/>
    <mergeCell ref="T91:V91"/>
    <mergeCell ref="W91:Y91"/>
    <mergeCell ref="Z91:AA91"/>
    <mergeCell ref="E92:O92"/>
    <mergeCell ref="P92:R92"/>
    <mergeCell ref="T92:V92"/>
    <mergeCell ref="W92:Y92"/>
    <mergeCell ref="Z92:AA92"/>
    <mergeCell ref="F97:O97"/>
    <mergeCell ref="P97:R97"/>
    <mergeCell ref="T97:V97"/>
    <mergeCell ref="W97:Y97"/>
    <mergeCell ref="Z97:AA97"/>
    <mergeCell ref="G98:O98"/>
    <mergeCell ref="P98:R98"/>
    <mergeCell ref="T98:V98"/>
    <mergeCell ref="W98:Y98"/>
    <mergeCell ref="Z98:AA98"/>
    <mergeCell ref="F95:O95"/>
    <mergeCell ref="P95:R95"/>
    <mergeCell ref="T95:V95"/>
    <mergeCell ref="W95:Y95"/>
    <mergeCell ref="Z95:AA95"/>
    <mergeCell ref="G96:O96"/>
    <mergeCell ref="P96:R96"/>
    <mergeCell ref="T96:V96"/>
    <mergeCell ref="W96:Y96"/>
    <mergeCell ref="Z96:AA96"/>
    <mergeCell ref="E101:O101"/>
    <mergeCell ref="P101:R101"/>
    <mergeCell ref="T101:V101"/>
    <mergeCell ref="W101:Y101"/>
    <mergeCell ref="Z101:AA101"/>
    <mergeCell ref="F102:O102"/>
    <mergeCell ref="P102:R102"/>
    <mergeCell ref="T102:V102"/>
    <mergeCell ref="W102:Y102"/>
    <mergeCell ref="Z102:AA102"/>
    <mergeCell ref="F99:O99"/>
    <mergeCell ref="P99:R99"/>
    <mergeCell ref="T99:V99"/>
    <mergeCell ref="W99:Y99"/>
    <mergeCell ref="Z99:AA99"/>
    <mergeCell ref="G100:O100"/>
    <mergeCell ref="P100:R100"/>
    <mergeCell ref="T100:V100"/>
    <mergeCell ref="W100:Y100"/>
    <mergeCell ref="Z100:AA100"/>
    <mergeCell ref="G105:O105"/>
    <mergeCell ref="P105:R105"/>
    <mergeCell ref="T105:V105"/>
    <mergeCell ref="W105:Y105"/>
    <mergeCell ref="Z105:AA105"/>
    <mergeCell ref="E106:O106"/>
    <mergeCell ref="P106:R106"/>
    <mergeCell ref="T106:V106"/>
    <mergeCell ref="W106:Y106"/>
    <mergeCell ref="Z106:AA106"/>
    <mergeCell ref="G103:O103"/>
    <mergeCell ref="P103:R103"/>
    <mergeCell ref="T103:V103"/>
    <mergeCell ref="W103:Y103"/>
    <mergeCell ref="Z103:AA103"/>
    <mergeCell ref="F104:O104"/>
    <mergeCell ref="P104:R104"/>
    <mergeCell ref="T104:V104"/>
    <mergeCell ref="W104:Y104"/>
    <mergeCell ref="Z104:AA104"/>
    <mergeCell ref="F109:O109"/>
    <mergeCell ref="P109:R109"/>
    <mergeCell ref="T109:V109"/>
    <mergeCell ref="W109:Y109"/>
    <mergeCell ref="Z109:AA109"/>
    <mergeCell ref="G110:O110"/>
    <mergeCell ref="P110:R110"/>
    <mergeCell ref="T110:V110"/>
    <mergeCell ref="W110:Y110"/>
    <mergeCell ref="Z110:AA110"/>
    <mergeCell ref="F107:O107"/>
    <mergeCell ref="P107:R107"/>
    <mergeCell ref="T107:V107"/>
    <mergeCell ref="W107:Y107"/>
    <mergeCell ref="Z107:AA107"/>
    <mergeCell ref="G108:O108"/>
    <mergeCell ref="P108:R108"/>
    <mergeCell ref="T108:V108"/>
    <mergeCell ref="W108:Y108"/>
    <mergeCell ref="Z108:AA108"/>
    <mergeCell ref="E113:O113"/>
    <mergeCell ref="P113:R113"/>
    <mergeCell ref="T113:V113"/>
    <mergeCell ref="W113:Y113"/>
    <mergeCell ref="Z113:AA113"/>
    <mergeCell ref="F114:O114"/>
    <mergeCell ref="P114:R114"/>
    <mergeCell ref="T114:V114"/>
    <mergeCell ref="W114:Y114"/>
    <mergeCell ref="Z114:AA114"/>
    <mergeCell ref="F111:O111"/>
    <mergeCell ref="P111:R111"/>
    <mergeCell ref="T111:V111"/>
    <mergeCell ref="W111:Y111"/>
    <mergeCell ref="Z111:AA111"/>
    <mergeCell ref="G112:O112"/>
    <mergeCell ref="P112:R112"/>
    <mergeCell ref="T112:V112"/>
    <mergeCell ref="W112:Y112"/>
    <mergeCell ref="Z112:AA112"/>
    <mergeCell ref="F117:O117"/>
    <mergeCell ref="P117:R117"/>
    <mergeCell ref="T117:V117"/>
    <mergeCell ref="W117:Y117"/>
    <mergeCell ref="Z117:AA117"/>
    <mergeCell ref="G118:O118"/>
    <mergeCell ref="P118:R118"/>
    <mergeCell ref="T118:V118"/>
    <mergeCell ref="W118:Y118"/>
    <mergeCell ref="Z118:AA118"/>
    <mergeCell ref="G115:O115"/>
    <mergeCell ref="P115:R115"/>
    <mergeCell ref="T115:V115"/>
    <mergeCell ref="W115:Y115"/>
    <mergeCell ref="Z115:AA115"/>
    <mergeCell ref="E116:O116"/>
    <mergeCell ref="P116:R116"/>
    <mergeCell ref="T116:V116"/>
    <mergeCell ref="W116:Y116"/>
    <mergeCell ref="Z116:AA116"/>
    <mergeCell ref="F121:O121"/>
    <mergeCell ref="P121:R121"/>
    <mergeCell ref="T121:V121"/>
    <mergeCell ref="W121:Y121"/>
    <mergeCell ref="Z121:AA121"/>
    <mergeCell ref="G122:O122"/>
    <mergeCell ref="P122:R122"/>
    <mergeCell ref="T122:V122"/>
    <mergeCell ref="W122:Y122"/>
    <mergeCell ref="Z122:AA122"/>
    <mergeCell ref="E119:O119"/>
    <mergeCell ref="P119:R119"/>
    <mergeCell ref="T119:V119"/>
    <mergeCell ref="W119:Y119"/>
    <mergeCell ref="Z119:AA119"/>
    <mergeCell ref="E120:O120"/>
    <mergeCell ref="P120:R120"/>
    <mergeCell ref="T120:V120"/>
    <mergeCell ref="W120:Y120"/>
    <mergeCell ref="Z120:AA120"/>
    <mergeCell ref="E125:O125"/>
    <mergeCell ref="P125:R125"/>
    <mergeCell ref="T125:V125"/>
    <mergeCell ref="W125:Y125"/>
    <mergeCell ref="Z125:AA125"/>
    <mergeCell ref="F126:O126"/>
    <mergeCell ref="P126:R126"/>
    <mergeCell ref="T126:V126"/>
    <mergeCell ref="W126:Y126"/>
    <mergeCell ref="Z126:AA126"/>
    <mergeCell ref="F123:O123"/>
    <mergeCell ref="P123:R123"/>
    <mergeCell ref="T123:V123"/>
    <mergeCell ref="W123:Y123"/>
    <mergeCell ref="Z123:AA123"/>
    <mergeCell ref="G124:O124"/>
    <mergeCell ref="P124:R124"/>
    <mergeCell ref="T124:V124"/>
    <mergeCell ref="W124:Y124"/>
    <mergeCell ref="Z124:AA124"/>
    <mergeCell ref="G129:O129"/>
    <mergeCell ref="P129:R129"/>
    <mergeCell ref="T129:V129"/>
    <mergeCell ref="W129:Y129"/>
    <mergeCell ref="Z129:AA129"/>
    <mergeCell ref="E130:O130"/>
    <mergeCell ref="P130:R130"/>
    <mergeCell ref="T130:V130"/>
    <mergeCell ref="W130:Y130"/>
    <mergeCell ref="Z130:AA130"/>
    <mergeCell ref="G127:O127"/>
    <mergeCell ref="P127:R127"/>
    <mergeCell ref="T127:V127"/>
    <mergeCell ref="W127:Y127"/>
    <mergeCell ref="Z127:AA127"/>
    <mergeCell ref="F128:O128"/>
    <mergeCell ref="P128:R128"/>
    <mergeCell ref="T128:V128"/>
    <mergeCell ref="W128:Y128"/>
    <mergeCell ref="Z128:AA128"/>
    <mergeCell ref="E133:O133"/>
    <mergeCell ref="P133:R133"/>
    <mergeCell ref="T133:V133"/>
    <mergeCell ref="W133:Y133"/>
    <mergeCell ref="Z133:AA133"/>
    <mergeCell ref="F134:O134"/>
    <mergeCell ref="P134:R134"/>
    <mergeCell ref="T134:V134"/>
    <mergeCell ref="W134:Y134"/>
    <mergeCell ref="Z134:AA134"/>
    <mergeCell ref="F131:O131"/>
    <mergeCell ref="P131:R131"/>
    <mergeCell ref="T131:V131"/>
    <mergeCell ref="W131:Y131"/>
    <mergeCell ref="Z131:AA131"/>
    <mergeCell ref="G132:O132"/>
    <mergeCell ref="P132:R132"/>
    <mergeCell ref="T132:V132"/>
    <mergeCell ref="W132:Y132"/>
    <mergeCell ref="Z132:AA132"/>
    <mergeCell ref="F137:O137"/>
    <mergeCell ref="P137:R137"/>
    <mergeCell ref="T137:V137"/>
    <mergeCell ref="W137:Y137"/>
    <mergeCell ref="Z137:AA137"/>
    <mergeCell ref="G138:O138"/>
    <mergeCell ref="P138:R138"/>
    <mergeCell ref="T138:V138"/>
    <mergeCell ref="W138:Y138"/>
    <mergeCell ref="Z138:AA138"/>
    <mergeCell ref="G135:O135"/>
    <mergeCell ref="P135:R135"/>
    <mergeCell ref="T135:V135"/>
    <mergeCell ref="W135:Y135"/>
    <mergeCell ref="Z135:AA135"/>
    <mergeCell ref="E136:O136"/>
    <mergeCell ref="P136:R136"/>
    <mergeCell ref="T136:V136"/>
    <mergeCell ref="W136:Y136"/>
    <mergeCell ref="Z136:AA136"/>
    <mergeCell ref="G141:O141"/>
    <mergeCell ref="P141:R141"/>
    <mergeCell ref="T141:V141"/>
    <mergeCell ref="W141:Y141"/>
    <mergeCell ref="Z141:AA141"/>
    <mergeCell ref="E142:O142"/>
    <mergeCell ref="P142:R142"/>
    <mergeCell ref="T142:V142"/>
    <mergeCell ref="W142:Y142"/>
    <mergeCell ref="Z142:AA142"/>
    <mergeCell ref="E139:O139"/>
    <mergeCell ref="P139:R139"/>
    <mergeCell ref="T139:V139"/>
    <mergeCell ref="W139:Y139"/>
    <mergeCell ref="Z139:AA139"/>
    <mergeCell ref="F140:O140"/>
    <mergeCell ref="P140:R140"/>
    <mergeCell ref="T140:V140"/>
    <mergeCell ref="W140:Y140"/>
    <mergeCell ref="Z140:AA140"/>
    <mergeCell ref="E145:O145"/>
    <mergeCell ref="P145:R145"/>
    <mergeCell ref="T145:V145"/>
    <mergeCell ref="W145:Y145"/>
    <mergeCell ref="Z145:AA145"/>
    <mergeCell ref="F146:O146"/>
    <mergeCell ref="P146:R146"/>
    <mergeCell ref="T146:V146"/>
    <mergeCell ref="W146:Y146"/>
    <mergeCell ref="Z146:AA146"/>
    <mergeCell ref="F143:O143"/>
    <mergeCell ref="P143:R143"/>
    <mergeCell ref="T143:V143"/>
    <mergeCell ref="W143:Y143"/>
    <mergeCell ref="Z143:AA143"/>
    <mergeCell ref="G144:O144"/>
    <mergeCell ref="P144:R144"/>
    <mergeCell ref="T144:V144"/>
    <mergeCell ref="W144:Y144"/>
    <mergeCell ref="Z144:AA144"/>
    <mergeCell ref="G149:O149"/>
    <mergeCell ref="P149:R149"/>
    <mergeCell ref="T149:V149"/>
    <mergeCell ref="W149:Y149"/>
    <mergeCell ref="Z149:AA149"/>
    <mergeCell ref="E150:O150"/>
    <mergeCell ref="P150:R150"/>
    <mergeCell ref="T150:V150"/>
    <mergeCell ref="W150:Y150"/>
    <mergeCell ref="Z150:AA150"/>
    <mergeCell ref="G147:O147"/>
    <mergeCell ref="P147:R147"/>
    <mergeCell ref="T147:V147"/>
    <mergeCell ref="W147:Y147"/>
    <mergeCell ref="Z147:AA147"/>
    <mergeCell ref="F148:O148"/>
    <mergeCell ref="P148:R148"/>
    <mergeCell ref="T148:V148"/>
    <mergeCell ref="W148:Y148"/>
    <mergeCell ref="Z148:AA148"/>
    <mergeCell ref="E153:O153"/>
    <mergeCell ref="P153:R153"/>
    <mergeCell ref="T153:V153"/>
    <mergeCell ref="W153:Y153"/>
    <mergeCell ref="Z153:AA153"/>
    <mergeCell ref="E154:O154"/>
    <mergeCell ref="P154:R154"/>
    <mergeCell ref="T154:V154"/>
    <mergeCell ref="W154:Y154"/>
    <mergeCell ref="Z154:AA154"/>
    <mergeCell ref="F151:O151"/>
    <mergeCell ref="P151:R151"/>
    <mergeCell ref="T151:V151"/>
    <mergeCell ref="W151:Y151"/>
    <mergeCell ref="Z151:AA151"/>
    <mergeCell ref="G152:O152"/>
    <mergeCell ref="P152:R152"/>
    <mergeCell ref="T152:V152"/>
    <mergeCell ref="W152:Y152"/>
    <mergeCell ref="Z152:AA152"/>
    <mergeCell ref="E157:O157"/>
    <mergeCell ref="P157:R157"/>
    <mergeCell ref="T157:V157"/>
    <mergeCell ref="W157:Y157"/>
    <mergeCell ref="Z157:AA157"/>
    <mergeCell ref="E158:O158"/>
    <mergeCell ref="P158:R158"/>
    <mergeCell ref="T158:V158"/>
    <mergeCell ref="W158:Y158"/>
    <mergeCell ref="Z158:AA158"/>
    <mergeCell ref="F155:O155"/>
    <mergeCell ref="P155:R155"/>
    <mergeCell ref="T155:V155"/>
    <mergeCell ref="W155:Y155"/>
    <mergeCell ref="Z155:AA155"/>
    <mergeCell ref="G156:O156"/>
    <mergeCell ref="P156:R156"/>
    <mergeCell ref="T156:V156"/>
    <mergeCell ref="W156:Y156"/>
    <mergeCell ref="Z156:AA156"/>
    <mergeCell ref="E161:O161"/>
    <mergeCell ref="P161:R161"/>
    <mergeCell ref="T161:V161"/>
    <mergeCell ref="W161:Y161"/>
    <mergeCell ref="Z161:AA161"/>
    <mergeCell ref="F162:O162"/>
    <mergeCell ref="P162:R162"/>
    <mergeCell ref="T162:V162"/>
    <mergeCell ref="W162:Y162"/>
    <mergeCell ref="Z162:AA162"/>
    <mergeCell ref="F159:O159"/>
    <mergeCell ref="P159:R159"/>
    <mergeCell ref="T159:V159"/>
    <mergeCell ref="W159:Y159"/>
    <mergeCell ref="Z159:AA159"/>
    <mergeCell ref="G160:O160"/>
    <mergeCell ref="P160:R160"/>
    <mergeCell ref="T160:V160"/>
    <mergeCell ref="W160:Y160"/>
    <mergeCell ref="Z160:AA160"/>
    <mergeCell ref="F165:O165"/>
    <mergeCell ref="P165:R165"/>
    <mergeCell ref="T165:V165"/>
    <mergeCell ref="W165:Y165"/>
    <mergeCell ref="Z165:AA165"/>
    <mergeCell ref="G166:O166"/>
    <mergeCell ref="P166:R166"/>
    <mergeCell ref="T166:V166"/>
    <mergeCell ref="W166:Y166"/>
    <mergeCell ref="Z166:AA166"/>
    <mergeCell ref="G163:O163"/>
    <mergeCell ref="P163:R163"/>
    <mergeCell ref="T163:V163"/>
    <mergeCell ref="W163:Y163"/>
    <mergeCell ref="Z163:AA163"/>
    <mergeCell ref="E164:O164"/>
    <mergeCell ref="P164:R164"/>
    <mergeCell ref="T164:V164"/>
    <mergeCell ref="W164:Y164"/>
    <mergeCell ref="Z164:AA164"/>
    <mergeCell ref="E169:O169"/>
    <mergeCell ref="P169:R169"/>
    <mergeCell ref="T169:V169"/>
    <mergeCell ref="W169:Y169"/>
    <mergeCell ref="Z169:AA169"/>
    <mergeCell ref="F170:O170"/>
    <mergeCell ref="P170:R170"/>
    <mergeCell ref="T170:V170"/>
    <mergeCell ref="W170:Y170"/>
    <mergeCell ref="Z170:AA170"/>
    <mergeCell ref="C167:O167"/>
    <mergeCell ref="P167:R167"/>
    <mergeCell ref="T167:V167"/>
    <mergeCell ref="W167:Y167"/>
    <mergeCell ref="Z167:AA167"/>
    <mergeCell ref="E168:O168"/>
    <mergeCell ref="P168:R168"/>
    <mergeCell ref="T168:V168"/>
    <mergeCell ref="W168:Y168"/>
    <mergeCell ref="Z168:AA168"/>
    <mergeCell ref="E173:O173"/>
    <mergeCell ref="P173:R173"/>
    <mergeCell ref="T173:V173"/>
    <mergeCell ref="W173:Y173"/>
    <mergeCell ref="Z173:AA173"/>
    <mergeCell ref="F174:O174"/>
    <mergeCell ref="P174:R174"/>
    <mergeCell ref="T174:V174"/>
    <mergeCell ref="W174:Y174"/>
    <mergeCell ref="Z174:AA174"/>
    <mergeCell ref="G171:O171"/>
    <mergeCell ref="P171:R171"/>
    <mergeCell ref="T171:V171"/>
    <mergeCell ref="W171:Y171"/>
    <mergeCell ref="Z171:AA171"/>
    <mergeCell ref="E172:O172"/>
    <mergeCell ref="P172:R172"/>
    <mergeCell ref="T172:V172"/>
    <mergeCell ref="W172:Y172"/>
    <mergeCell ref="Z172:AA172"/>
    <mergeCell ref="E177:O177"/>
    <mergeCell ref="P177:R177"/>
    <mergeCell ref="T177:V177"/>
    <mergeCell ref="W177:Y177"/>
    <mergeCell ref="Z177:AA177"/>
    <mergeCell ref="E178:O178"/>
    <mergeCell ref="P178:R178"/>
    <mergeCell ref="T178:V178"/>
    <mergeCell ref="W178:Y178"/>
    <mergeCell ref="Z178:AA178"/>
    <mergeCell ref="G175:O175"/>
    <mergeCell ref="P175:R175"/>
    <mergeCell ref="T175:V175"/>
    <mergeCell ref="W175:Y175"/>
    <mergeCell ref="Z175:AA175"/>
    <mergeCell ref="C176:O176"/>
    <mergeCell ref="P176:R176"/>
    <mergeCell ref="T176:V176"/>
    <mergeCell ref="W176:Y176"/>
    <mergeCell ref="Z176:AA176"/>
    <mergeCell ref="F181:O181"/>
    <mergeCell ref="P181:R181"/>
    <mergeCell ref="T181:V181"/>
    <mergeCell ref="W181:Y181"/>
    <mergeCell ref="Z181:AA181"/>
    <mergeCell ref="G182:O182"/>
    <mergeCell ref="P182:R182"/>
    <mergeCell ref="T182:V182"/>
    <mergeCell ref="W182:Y182"/>
    <mergeCell ref="Z182:AA182"/>
    <mergeCell ref="F179:O179"/>
    <mergeCell ref="P179:R179"/>
    <mergeCell ref="T179:V179"/>
    <mergeCell ref="W179:Y179"/>
    <mergeCell ref="Z179:AA179"/>
    <mergeCell ref="G180:O180"/>
    <mergeCell ref="P180:R180"/>
    <mergeCell ref="T180:V180"/>
    <mergeCell ref="W180:Y180"/>
    <mergeCell ref="Z180:AA180"/>
    <mergeCell ref="E185:O185"/>
    <mergeCell ref="P185:R185"/>
    <mergeCell ref="T185:V185"/>
    <mergeCell ref="W185:Y185"/>
    <mergeCell ref="Z185:AA185"/>
    <mergeCell ref="F186:O186"/>
    <mergeCell ref="P186:R186"/>
    <mergeCell ref="T186:V186"/>
    <mergeCell ref="W186:Y186"/>
    <mergeCell ref="Z186:AA186"/>
    <mergeCell ref="F183:O183"/>
    <mergeCell ref="P183:R183"/>
    <mergeCell ref="T183:V183"/>
    <mergeCell ref="W183:Y183"/>
    <mergeCell ref="Z183:AA183"/>
    <mergeCell ref="G184:O184"/>
    <mergeCell ref="P184:R184"/>
    <mergeCell ref="T184:V184"/>
    <mergeCell ref="W184:Y184"/>
    <mergeCell ref="Z184:AA184"/>
    <mergeCell ref="C189:O189"/>
    <mergeCell ref="P189:R189"/>
    <mergeCell ref="T189:V189"/>
    <mergeCell ref="W189:Y189"/>
    <mergeCell ref="Z189:AA189"/>
    <mergeCell ref="E190:O190"/>
    <mergeCell ref="P190:R190"/>
    <mergeCell ref="T190:V190"/>
    <mergeCell ref="W190:Y190"/>
    <mergeCell ref="Z190:AA190"/>
    <mergeCell ref="G187:O187"/>
    <mergeCell ref="P187:R187"/>
    <mergeCell ref="T187:V187"/>
    <mergeCell ref="W187:Y187"/>
    <mergeCell ref="Z187:AA187"/>
    <mergeCell ref="C188:O188"/>
    <mergeCell ref="P188:R188"/>
    <mergeCell ref="T188:V188"/>
    <mergeCell ref="W188:Y188"/>
    <mergeCell ref="Z188:AA188"/>
    <mergeCell ref="G193:O193"/>
    <mergeCell ref="P193:R193"/>
    <mergeCell ref="T193:V193"/>
    <mergeCell ref="W193:Y193"/>
    <mergeCell ref="Z193:AA193"/>
    <mergeCell ref="F194:O194"/>
    <mergeCell ref="P194:R194"/>
    <mergeCell ref="T194:V194"/>
    <mergeCell ref="W194:Y194"/>
    <mergeCell ref="Z194:AA194"/>
    <mergeCell ref="E191:O191"/>
    <mergeCell ref="P191:R191"/>
    <mergeCell ref="T191:V191"/>
    <mergeCell ref="W191:Y191"/>
    <mergeCell ref="Z191:AA191"/>
    <mergeCell ref="F192:O192"/>
    <mergeCell ref="P192:R192"/>
    <mergeCell ref="T192:V192"/>
    <mergeCell ref="W192:Y192"/>
    <mergeCell ref="Z192:AA192"/>
    <mergeCell ref="F197:O197"/>
    <mergeCell ref="P197:R197"/>
    <mergeCell ref="T197:V197"/>
    <mergeCell ref="W197:Y197"/>
    <mergeCell ref="Z197:AA197"/>
    <mergeCell ref="G198:O198"/>
    <mergeCell ref="P198:R198"/>
    <mergeCell ref="T198:V198"/>
    <mergeCell ref="W198:Y198"/>
    <mergeCell ref="Z198:AA198"/>
    <mergeCell ref="G195:O195"/>
    <mergeCell ref="P195:R195"/>
    <mergeCell ref="T195:V195"/>
    <mergeCell ref="W195:Y195"/>
    <mergeCell ref="Z195:AA195"/>
    <mergeCell ref="E196:O196"/>
    <mergeCell ref="P196:R196"/>
    <mergeCell ref="T196:V196"/>
    <mergeCell ref="W196:Y196"/>
    <mergeCell ref="Z196:AA196"/>
    <mergeCell ref="F201:O201"/>
    <mergeCell ref="P201:R201"/>
    <mergeCell ref="T201:V201"/>
    <mergeCell ref="W201:Y201"/>
    <mergeCell ref="Z201:AA201"/>
    <mergeCell ref="G202:O202"/>
    <mergeCell ref="P202:R202"/>
    <mergeCell ref="T202:V202"/>
    <mergeCell ref="W202:Y202"/>
    <mergeCell ref="Z202:AA202"/>
    <mergeCell ref="E199:O199"/>
    <mergeCell ref="P199:R199"/>
    <mergeCell ref="T199:V199"/>
    <mergeCell ref="W199:Y199"/>
    <mergeCell ref="Z199:AA199"/>
    <mergeCell ref="E200:O200"/>
    <mergeCell ref="P200:R200"/>
    <mergeCell ref="T200:V200"/>
    <mergeCell ref="W200:Y200"/>
    <mergeCell ref="Z200:AA200"/>
    <mergeCell ref="F205:O205"/>
    <mergeCell ref="P205:R205"/>
    <mergeCell ref="T205:V205"/>
    <mergeCell ref="W205:Y205"/>
    <mergeCell ref="Z205:AA205"/>
    <mergeCell ref="G206:O206"/>
    <mergeCell ref="P206:R206"/>
    <mergeCell ref="T206:V206"/>
    <mergeCell ref="W206:Y206"/>
    <mergeCell ref="Z206:AA206"/>
    <mergeCell ref="E203:O203"/>
    <mergeCell ref="P203:R203"/>
    <mergeCell ref="T203:V203"/>
    <mergeCell ref="W203:Y203"/>
    <mergeCell ref="Z203:AA203"/>
    <mergeCell ref="E204:O204"/>
    <mergeCell ref="P204:R204"/>
    <mergeCell ref="T204:V204"/>
    <mergeCell ref="W204:Y204"/>
    <mergeCell ref="Z204:AA204"/>
    <mergeCell ref="E209:O209"/>
    <mergeCell ref="P209:R209"/>
    <mergeCell ref="T209:V209"/>
    <mergeCell ref="W209:Y209"/>
    <mergeCell ref="Z209:AA209"/>
    <mergeCell ref="F210:O210"/>
    <mergeCell ref="P210:R210"/>
    <mergeCell ref="T210:V210"/>
    <mergeCell ref="W210:Y210"/>
    <mergeCell ref="Z210:AA210"/>
    <mergeCell ref="C207:O207"/>
    <mergeCell ref="P207:R207"/>
    <mergeCell ref="T207:V207"/>
    <mergeCell ref="W207:Y207"/>
    <mergeCell ref="Z207:AA207"/>
    <mergeCell ref="E208:O208"/>
    <mergeCell ref="P208:R208"/>
    <mergeCell ref="T208:V208"/>
    <mergeCell ref="W208:Y208"/>
    <mergeCell ref="Z208:AA208"/>
    <mergeCell ref="G213:O213"/>
    <mergeCell ref="P213:R213"/>
    <mergeCell ref="T213:V213"/>
    <mergeCell ref="W213:Y213"/>
    <mergeCell ref="Z213:AA213"/>
    <mergeCell ref="G214:O214"/>
    <mergeCell ref="P214:R214"/>
    <mergeCell ref="T214:V214"/>
    <mergeCell ref="W214:Y214"/>
    <mergeCell ref="Z214:AA214"/>
    <mergeCell ref="G211:O211"/>
    <mergeCell ref="P211:R211"/>
    <mergeCell ref="T211:V211"/>
    <mergeCell ref="W211:Y211"/>
    <mergeCell ref="Z211:AA211"/>
    <mergeCell ref="F212:O212"/>
    <mergeCell ref="P212:R212"/>
    <mergeCell ref="T212:V212"/>
    <mergeCell ref="W212:Y212"/>
    <mergeCell ref="Z212:AA212"/>
    <mergeCell ref="C217:O217"/>
    <mergeCell ref="P217:R217"/>
    <mergeCell ref="T217:V217"/>
    <mergeCell ref="W217:Y217"/>
    <mergeCell ref="Z217:AA217"/>
    <mergeCell ref="E218:O218"/>
    <mergeCell ref="P218:R218"/>
    <mergeCell ref="T218:V218"/>
    <mergeCell ref="W218:Y218"/>
    <mergeCell ref="Z218:AA218"/>
    <mergeCell ref="F215:O215"/>
    <mergeCell ref="P215:R215"/>
    <mergeCell ref="T215:V215"/>
    <mergeCell ref="W215:Y215"/>
    <mergeCell ref="Z215:AA215"/>
    <mergeCell ref="G216:O216"/>
    <mergeCell ref="P216:R216"/>
    <mergeCell ref="T216:V216"/>
    <mergeCell ref="W216:Y216"/>
    <mergeCell ref="Z216:AA216"/>
    <mergeCell ref="G221:O221"/>
    <mergeCell ref="P221:R221"/>
    <mergeCell ref="T221:V221"/>
    <mergeCell ref="W221:Y221"/>
    <mergeCell ref="Z221:AA221"/>
    <mergeCell ref="F222:O222"/>
    <mergeCell ref="P222:R222"/>
    <mergeCell ref="T222:V222"/>
    <mergeCell ref="W222:Y222"/>
    <mergeCell ref="Z222:AA222"/>
    <mergeCell ref="E219:O219"/>
    <mergeCell ref="P219:R219"/>
    <mergeCell ref="T219:V219"/>
    <mergeCell ref="W219:Y219"/>
    <mergeCell ref="Z219:AA219"/>
    <mergeCell ref="F220:O220"/>
    <mergeCell ref="P220:R220"/>
    <mergeCell ref="T220:V220"/>
    <mergeCell ref="W220:Y220"/>
    <mergeCell ref="Z220:AA220"/>
    <mergeCell ref="F225:O225"/>
    <mergeCell ref="P225:R225"/>
    <mergeCell ref="T225:V225"/>
    <mergeCell ref="W225:Y225"/>
    <mergeCell ref="Z225:AA225"/>
    <mergeCell ref="G226:O226"/>
    <mergeCell ref="P226:R226"/>
    <mergeCell ref="T226:V226"/>
    <mergeCell ref="W226:Y226"/>
    <mergeCell ref="Z226:AA226"/>
    <mergeCell ref="G223:O223"/>
    <mergeCell ref="P223:R223"/>
    <mergeCell ref="T223:V223"/>
    <mergeCell ref="W223:Y223"/>
    <mergeCell ref="Z223:AA223"/>
    <mergeCell ref="E224:O224"/>
    <mergeCell ref="P224:R224"/>
    <mergeCell ref="T224:V224"/>
    <mergeCell ref="W224:Y224"/>
    <mergeCell ref="Z224:AA224"/>
    <mergeCell ref="F229:O229"/>
    <mergeCell ref="P229:R229"/>
    <mergeCell ref="T229:V229"/>
    <mergeCell ref="W229:Y229"/>
    <mergeCell ref="Z229:AA229"/>
    <mergeCell ref="G230:O230"/>
    <mergeCell ref="P230:R230"/>
    <mergeCell ref="T230:V230"/>
    <mergeCell ref="W230:Y230"/>
    <mergeCell ref="Z230:AA230"/>
    <mergeCell ref="F227:O227"/>
    <mergeCell ref="P227:R227"/>
    <mergeCell ref="T227:V227"/>
    <mergeCell ref="W227:Y227"/>
    <mergeCell ref="Z227:AA227"/>
    <mergeCell ref="G228:O228"/>
    <mergeCell ref="P228:R228"/>
    <mergeCell ref="T228:V228"/>
    <mergeCell ref="W228:Y228"/>
    <mergeCell ref="Z228:AA228"/>
    <mergeCell ref="G233:O233"/>
    <mergeCell ref="P233:R233"/>
    <mergeCell ref="T233:V233"/>
    <mergeCell ref="W233:Y233"/>
    <mergeCell ref="Z233:AA233"/>
    <mergeCell ref="C234:O234"/>
    <mergeCell ref="P234:R234"/>
    <mergeCell ref="T234:V234"/>
    <mergeCell ref="W234:Y234"/>
    <mergeCell ref="Z234:AA234"/>
    <mergeCell ref="F231:O231"/>
    <mergeCell ref="P231:R231"/>
    <mergeCell ref="T231:V231"/>
    <mergeCell ref="W231:Y231"/>
    <mergeCell ref="Z231:AA231"/>
    <mergeCell ref="G232:O232"/>
    <mergeCell ref="P232:R232"/>
    <mergeCell ref="T232:V232"/>
    <mergeCell ref="W232:Y232"/>
    <mergeCell ref="Z232:AA232"/>
    <mergeCell ref="F237:O237"/>
    <mergeCell ref="P237:R237"/>
    <mergeCell ref="T237:V237"/>
    <mergeCell ref="W237:Y237"/>
    <mergeCell ref="Z237:AA237"/>
    <mergeCell ref="G238:O238"/>
    <mergeCell ref="P238:R238"/>
    <mergeCell ref="T238:V238"/>
    <mergeCell ref="W238:Y238"/>
    <mergeCell ref="Z238:AA238"/>
    <mergeCell ref="E235:O235"/>
    <mergeCell ref="P235:R235"/>
    <mergeCell ref="T235:V235"/>
    <mergeCell ref="W235:Y235"/>
    <mergeCell ref="Z235:AA235"/>
    <mergeCell ref="E236:O236"/>
    <mergeCell ref="P236:R236"/>
    <mergeCell ref="T236:V236"/>
    <mergeCell ref="W236:Y236"/>
    <mergeCell ref="Z236:AA236"/>
    <mergeCell ref="E241:O241"/>
    <mergeCell ref="P241:R241"/>
    <mergeCell ref="T241:V241"/>
    <mergeCell ref="W241:Y241"/>
    <mergeCell ref="Z241:AA241"/>
    <mergeCell ref="E242:O242"/>
    <mergeCell ref="P242:R242"/>
    <mergeCell ref="T242:V242"/>
    <mergeCell ref="W242:Y242"/>
    <mergeCell ref="Z242:AA242"/>
    <mergeCell ref="C239:O239"/>
    <mergeCell ref="P239:R239"/>
    <mergeCell ref="T239:V239"/>
    <mergeCell ref="W239:Y239"/>
    <mergeCell ref="Z239:AA239"/>
    <mergeCell ref="C240:O240"/>
    <mergeCell ref="P240:R240"/>
    <mergeCell ref="T240:V240"/>
    <mergeCell ref="W240:Y240"/>
    <mergeCell ref="Z240:AA240"/>
    <mergeCell ref="E245:O245"/>
    <mergeCell ref="P245:R245"/>
    <mergeCell ref="T245:V245"/>
    <mergeCell ref="W245:Y245"/>
    <mergeCell ref="Z245:AA245"/>
    <mergeCell ref="F246:O246"/>
    <mergeCell ref="P246:R246"/>
    <mergeCell ref="T246:V246"/>
    <mergeCell ref="W246:Y246"/>
    <mergeCell ref="Z246:AA246"/>
    <mergeCell ref="F243:O243"/>
    <mergeCell ref="P243:R243"/>
    <mergeCell ref="T243:V243"/>
    <mergeCell ref="W243:Y243"/>
    <mergeCell ref="Z243:AA243"/>
    <mergeCell ref="G244:O244"/>
    <mergeCell ref="P244:R244"/>
    <mergeCell ref="T244:V244"/>
    <mergeCell ref="W244:Y244"/>
    <mergeCell ref="Z244:AA244"/>
    <mergeCell ref="G249:O249"/>
    <mergeCell ref="P249:R249"/>
    <mergeCell ref="T249:V249"/>
    <mergeCell ref="W249:Y249"/>
    <mergeCell ref="Z249:AA249"/>
    <mergeCell ref="F250:O250"/>
    <mergeCell ref="P250:R250"/>
    <mergeCell ref="T250:V250"/>
    <mergeCell ref="W250:Y250"/>
    <mergeCell ref="Z250:AA250"/>
    <mergeCell ref="G247:O247"/>
    <mergeCell ref="P247:R247"/>
    <mergeCell ref="T247:V247"/>
    <mergeCell ref="W247:Y247"/>
    <mergeCell ref="Z247:AA247"/>
    <mergeCell ref="F248:O248"/>
    <mergeCell ref="P248:R248"/>
    <mergeCell ref="T248:V248"/>
    <mergeCell ref="W248:Y248"/>
    <mergeCell ref="Z248:AA248"/>
    <mergeCell ref="G253:O253"/>
    <mergeCell ref="P253:R253"/>
    <mergeCell ref="T253:V253"/>
    <mergeCell ref="W253:Y253"/>
    <mergeCell ref="Z253:AA253"/>
    <mergeCell ref="C254:O254"/>
    <mergeCell ref="P254:R254"/>
    <mergeCell ref="T254:V254"/>
    <mergeCell ref="W254:Y254"/>
    <mergeCell ref="Z254:AA254"/>
    <mergeCell ref="G251:O251"/>
    <mergeCell ref="P251:R251"/>
    <mergeCell ref="T251:V251"/>
    <mergeCell ref="W251:Y251"/>
    <mergeCell ref="Z251:AA251"/>
    <mergeCell ref="F252:O252"/>
    <mergeCell ref="P252:R252"/>
    <mergeCell ref="T252:V252"/>
    <mergeCell ref="W252:Y252"/>
    <mergeCell ref="Z252:AA252"/>
    <mergeCell ref="F257:O257"/>
    <mergeCell ref="P257:R257"/>
    <mergeCell ref="T257:V257"/>
    <mergeCell ref="W257:Y257"/>
    <mergeCell ref="Z257:AA257"/>
    <mergeCell ref="G258:O258"/>
    <mergeCell ref="P258:R258"/>
    <mergeCell ref="T258:V258"/>
    <mergeCell ref="W258:Y258"/>
    <mergeCell ref="Z258:AA258"/>
    <mergeCell ref="E255:O255"/>
    <mergeCell ref="P255:R255"/>
    <mergeCell ref="T255:V255"/>
    <mergeCell ref="W255:Y255"/>
    <mergeCell ref="Z255:AA255"/>
    <mergeCell ref="E256:O256"/>
    <mergeCell ref="P256:R256"/>
    <mergeCell ref="T256:V256"/>
    <mergeCell ref="W256:Y256"/>
    <mergeCell ref="Z256:AA256"/>
    <mergeCell ref="E261:O261"/>
    <mergeCell ref="P261:R261"/>
    <mergeCell ref="T261:V261"/>
    <mergeCell ref="W261:Y261"/>
    <mergeCell ref="Z261:AA261"/>
    <mergeCell ref="E262:O262"/>
    <mergeCell ref="P262:R262"/>
    <mergeCell ref="T262:V262"/>
    <mergeCell ref="W262:Y262"/>
    <mergeCell ref="Z262:AA262"/>
    <mergeCell ref="C259:O259"/>
    <mergeCell ref="P259:R259"/>
    <mergeCell ref="T259:V259"/>
    <mergeCell ref="W259:Y259"/>
    <mergeCell ref="Z259:AA259"/>
    <mergeCell ref="C260:O260"/>
    <mergeCell ref="P260:R260"/>
    <mergeCell ref="T260:V260"/>
    <mergeCell ref="W260:Y260"/>
    <mergeCell ref="Z260:AA260"/>
    <mergeCell ref="C265:O265"/>
    <mergeCell ref="P265:R265"/>
    <mergeCell ref="T265:V265"/>
    <mergeCell ref="W265:Y265"/>
    <mergeCell ref="Z265:AA265"/>
    <mergeCell ref="E266:O266"/>
    <mergeCell ref="P266:R266"/>
    <mergeCell ref="T266:V266"/>
    <mergeCell ref="W266:Y266"/>
    <mergeCell ref="Z266:AA266"/>
    <mergeCell ref="F263:O263"/>
    <mergeCell ref="P263:R263"/>
    <mergeCell ref="T263:V263"/>
    <mergeCell ref="W263:Y263"/>
    <mergeCell ref="Z263:AA263"/>
    <mergeCell ref="G264:O264"/>
    <mergeCell ref="P264:R264"/>
    <mergeCell ref="T264:V264"/>
    <mergeCell ref="W264:Y264"/>
    <mergeCell ref="Z264:AA264"/>
    <mergeCell ref="G269:O269"/>
    <mergeCell ref="P269:R269"/>
    <mergeCell ref="T269:V269"/>
    <mergeCell ref="W269:Y269"/>
    <mergeCell ref="Z269:AA269"/>
    <mergeCell ref="C270:O270"/>
    <mergeCell ref="P270:R270"/>
    <mergeCell ref="T270:V270"/>
    <mergeCell ref="W270:Y270"/>
    <mergeCell ref="Z270:AA270"/>
    <mergeCell ref="E267:O267"/>
    <mergeCell ref="P267:R267"/>
    <mergeCell ref="T267:V267"/>
    <mergeCell ref="W267:Y267"/>
    <mergeCell ref="Z267:AA267"/>
    <mergeCell ref="F268:O268"/>
    <mergeCell ref="P268:R268"/>
    <mergeCell ref="T268:V268"/>
    <mergeCell ref="W268:Y268"/>
    <mergeCell ref="Z268:AA268"/>
    <mergeCell ref="F273:O273"/>
    <mergeCell ref="P273:R273"/>
    <mergeCell ref="T273:V273"/>
    <mergeCell ref="W273:Y273"/>
    <mergeCell ref="Z273:AA273"/>
    <mergeCell ref="G274:O274"/>
    <mergeCell ref="P274:R274"/>
    <mergeCell ref="T274:V274"/>
    <mergeCell ref="W274:Y274"/>
    <mergeCell ref="Z274:AA274"/>
    <mergeCell ref="E271:O271"/>
    <mergeCell ref="P271:R271"/>
    <mergeCell ref="T271:V271"/>
    <mergeCell ref="W271:Y271"/>
    <mergeCell ref="Z271:AA271"/>
    <mergeCell ref="E272:O272"/>
    <mergeCell ref="P272:R272"/>
    <mergeCell ref="T272:V272"/>
    <mergeCell ref="W272:Y272"/>
    <mergeCell ref="Z272:AA272"/>
    <mergeCell ref="F277:O277"/>
    <mergeCell ref="P277:R277"/>
    <mergeCell ref="T277:V277"/>
    <mergeCell ref="W277:Y277"/>
    <mergeCell ref="Z277:AA277"/>
    <mergeCell ref="G278:O278"/>
    <mergeCell ref="P278:R278"/>
    <mergeCell ref="T278:V278"/>
    <mergeCell ref="W278:Y278"/>
    <mergeCell ref="Z278:AA278"/>
    <mergeCell ref="E275:O275"/>
    <mergeCell ref="P275:R275"/>
    <mergeCell ref="T275:V275"/>
    <mergeCell ref="W275:Y275"/>
    <mergeCell ref="Z275:AA275"/>
    <mergeCell ref="E276:O276"/>
    <mergeCell ref="P276:R276"/>
    <mergeCell ref="T276:V276"/>
    <mergeCell ref="W276:Y276"/>
    <mergeCell ref="Z276:AA276"/>
    <mergeCell ref="F281:O281"/>
    <mergeCell ref="P281:R281"/>
    <mergeCell ref="T281:V281"/>
    <mergeCell ref="W281:Y281"/>
    <mergeCell ref="Z281:AA281"/>
    <mergeCell ref="G282:O282"/>
    <mergeCell ref="P282:R282"/>
    <mergeCell ref="T282:V282"/>
    <mergeCell ref="W282:Y282"/>
    <mergeCell ref="Z282:AA282"/>
    <mergeCell ref="E279:O279"/>
    <mergeCell ref="P279:R279"/>
    <mergeCell ref="T279:V279"/>
    <mergeCell ref="W279:Y279"/>
    <mergeCell ref="Z279:AA279"/>
    <mergeCell ref="E280:O280"/>
    <mergeCell ref="P280:R280"/>
    <mergeCell ref="T280:V280"/>
    <mergeCell ref="W280:Y280"/>
    <mergeCell ref="Z280:AA280"/>
    <mergeCell ref="E285:O285"/>
    <mergeCell ref="P285:R285"/>
    <mergeCell ref="T285:V285"/>
    <mergeCell ref="W285:Y285"/>
    <mergeCell ref="Z285:AA285"/>
    <mergeCell ref="F286:O286"/>
    <mergeCell ref="P286:R286"/>
    <mergeCell ref="T286:V286"/>
    <mergeCell ref="W286:Y286"/>
    <mergeCell ref="Z286:AA286"/>
    <mergeCell ref="C283:O283"/>
    <mergeCell ref="P283:R283"/>
    <mergeCell ref="T283:V283"/>
    <mergeCell ref="W283:Y283"/>
    <mergeCell ref="Z283:AA283"/>
    <mergeCell ref="E284:O284"/>
    <mergeCell ref="P284:R284"/>
    <mergeCell ref="T284:V284"/>
    <mergeCell ref="W284:Y284"/>
    <mergeCell ref="Z284:AA284"/>
    <mergeCell ref="C289:O289"/>
    <mergeCell ref="P289:R289"/>
    <mergeCell ref="T289:V289"/>
    <mergeCell ref="W289:Y289"/>
    <mergeCell ref="Z289:AA289"/>
    <mergeCell ref="E290:O290"/>
    <mergeCell ref="P290:R290"/>
    <mergeCell ref="T290:V290"/>
    <mergeCell ref="W290:Y290"/>
    <mergeCell ref="Z290:AA290"/>
    <mergeCell ref="G287:O287"/>
    <mergeCell ref="P287:R287"/>
    <mergeCell ref="T287:V287"/>
    <mergeCell ref="W287:Y287"/>
    <mergeCell ref="Z287:AA287"/>
    <mergeCell ref="C288:O288"/>
    <mergeCell ref="P288:R288"/>
    <mergeCell ref="T288:V288"/>
    <mergeCell ref="W288:Y288"/>
    <mergeCell ref="Z288:AA288"/>
    <mergeCell ref="G293:O293"/>
    <mergeCell ref="P293:R293"/>
    <mergeCell ref="T293:V293"/>
    <mergeCell ref="W293:Y293"/>
    <mergeCell ref="Z293:AA293"/>
    <mergeCell ref="E294:O294"/>
    <mergeCell ref="P294:R294"/>
    <mergeCell ref="T294:V294"/>
    <mergeCell ref="W294:Y294"/>
    <mergeCell ref="Z294:AA294"/>
    <mergeCell ref="E291:O291"/>
    <mergeCell ref="P291:R291"/>
    <mergeCell ref="T291:V291"/>
    <mergeCell ref="W291:Y291"/>
    <mergeCell ref="Z291:AA291"/>
    <mergeCell ref="F292:O292"/>
    <mergeCell ref="P292:R292"/>
    <mergeCell ref="T292:V292"/>
    <mergeCell ref="W292:Y292"/>
    <mergeCell ref="Z292:AA292"/>
    <mergeCell ref="G297:O297"/>
    <mergeCell ref="P297:R297"/>
    <mergeCell ref="T297:V297"/>
    <mergeCell ref="W297:Y297"/>
    <mergeCell ref="Z297:AA297"/>
    <mergeCell ref="C298:O298"/>
    <mergeCell ref="P298:R298"/>
    <mergeCell ref="T298:V298"/>
    <mergeCell ref="W298:Y298"/>
    <mergeCell ref="Z298:AA298"/>
    <mergeCell ref="E295:O295"/>
    <mergeCell ref="P295:R295"/>
    <mergeCell ref="T295:V295"/>
    <mergeCell ref="W295:Y295"/>
    <mergeCell ref="Z295:AA295"/>
    <mergeCell ref="F296:O296"/>
    <mergeCell ref="P296:R296"/>
    <mergeCell ref="T296:V296"/>
    <mergeCell ref="W296:Y296"/>
    <mergeCell ref="Z296:AA296"/>
    <mergeCell ref="F301:O301"/>
    <mergeCell ref="P301:R301"/>
    <mergeCell ref="T301:V301"/>
    <mergeCell ref="W301:Y301"/>
    <mergeCell ref="Z301:AA301"/>
    <mergeCell ref="G302:O302"/>
    <mergeCell ref="P302:R302"/>
    <mergeCell ref="T302:V302"/>
    <mergeCell ref="W302:Y302"/>
    <mergeCell ref="Z302:AA302"/>
    <mergeCell ref="E299:O299"/>
    <mergeCell ref="P299:R299"/>
    <mergeCell ref="T299:V299"/>
    <mergeCell ref="W299:Y299"/>
    <mergeCell ref="Z299:AA299"/>
    <mergeCell ref="E300:O300"/>
    <mergeCell ref="P300:R300"/>
    <mergeCell ref="T300:V300"/>
    <mergeCell ref="W300:Y300"/>
    <mergeCell ref="Z300:AA300"/>
    <mergeCell ref="E305:O305"/>
    <mergeCell ref="P305:R305"/>
    <mergeCell ref="T305:V305"/>
    <mergeCell ref="W305:Y305"/>
    <mergeCell ref="Z305:AA305"/>
    <mergeCell ref="F306:O306"/>
    <mergeCell ref="P306:R306"/>
    <mergeCell ref="T306:V306"/>
    <mergeCell ref="W306:Y306"/>
    <mergeCell ref="Z306:AA306"/>
    <mergeCell ref="C303:O303"/>
    <mergeCell ref="P303:R303"/>
    <mergeCell ref="T303:V303"/>
    <mergeCell ref="W303:Y303"/>
    <mergeCell ref="Z303:AA303"/>
    <mergeCell ref="E304:O304"/>
    <mergeCell ref="P304:R304"/>
    <mergeCell ref="T304:V304"/>
    <mergeCell ref="W304:Y304"/>
    <mergeCell ref="Z304:AA304"/>
    <mergeCell ref="G309:O309"/>
    <mergeCell ref="P309:R309"/>
    <mergeCell ref="T309:V309"/>
    <mergeCell ref="W309:Y309"/>
    <mergeCell ref="Z309:AA309"/>
    <mergeCell ref="E310:O310"/>
    <mergeCell ref="P310:R310"/>
    <mergeCell ref="T310:V310"/>
    <mergeCell ref="W310:Y310"/>
    <mergeCell ref="Z310:AA310"/>
    <mergeCell ref="G307:O307"/>
    <mergeCell ref="P307:R307"/>
    <mergeCell ref="T307:V307"/>
    <mergeCell ref="W307:Y307"/>
    <mergeCell ref="Z307:AA307"/>
    <mergeCell ref="F308:O308"/>
    <mergeCell ref="P308:R308"/>
    <mergeCell ref="T308:V308"/>
    <mergeCell ref="W308:Y308"/>
    <mergeCell ref="Z308:AA308"/>
    <mergeCell ref="G313:O313"/>
    <mergeCell ref="P313:R313"/>
    <mergeCell ref="T313:V313"/>
    <mergeCell ref="W313:Y313"/>
    <mergeCell ref="Z313:AA313"/>
    <mergeCell ref="E314:O314"/>
    <mergeCell ref="P314:R314"/>
    <mergeCell ref="T314:V314"/>
    <mergeCell ref="W314:Y314"/>
    <mergeCell ref="Z314:AA314"/>
    <mergeCell ref="E311:O311"/>
    <mergeCell ref="P311:R311"/>
    <mergeCell ref="T311:V311"/>
    <mergeCell ref="W311:Y311"/>
    <mergeCell ref="Z311:AA311"/>
    <mergeCell ref="F312:O312"/>
    <mergeCell ref="P312:R312"/>
    <mergeCell ref="T312:V312"/>
    <mergeCell ref="W312:Y312"/>
    <mergeCell ref="Z312:AA312"/>
    <mergeCell ref="C317:O317"/>
    <mergeCell ref="P317:R317"/>
    <mergeCell ref="T317:V317"/>
    <mergeCell ref="W317:Y317"/>
    <mergeCell ref="Z317:AA317"/>
    <mergeCell ref="C318:O318"/>
    <mergeCell ref="P318:R318"/>
    <mergeCell ref="T318:V318"/>
    <mergeCell ref="W318:Y318"/>
    <mergeCell ref="Z318:AA318"/>
    <mergeCell ref="F315:O315"/>
    <mergeCell ref="P315:R315"/>
    <mergeCell ref="T315:V315"/>
    <mergeCell ref="W315:Y315"/>
    <mergeCell ref="Z315:AA315"/>
    <mergeCell ref="G316:O316"/>
    <mergeCell ref="P316:R316"/>
    <mergeCell ref="T316:V316"/>
    <mergeCell ref="W316:Y316"/>
    <mergeCell ref="Z316:AA316"/>
    <mergeCell ref="F321:O321"/>
    <mergeCell ref="P321:R321"/>
    <mergeCell ref="T321:V321"/>
    <mergeCell ref="W321:Y321"/>
    <mergeCell ref="Z321:AA321"/>
    <mergeCell ref="G322:O322"/>
    <mergeCell ref="P322:R322"/>
    <mergeCell ref="T322:V322"/>
    <mergeCell ref="W322:Y322"/>
    <mergeCell ref="Z322:AA322"/>
    <mergeCell ref="E319:O319"/>
    <mergeCell ref="P319:R319"/>
    <mergeCell ref="T319:V319"/>
    <mergeCell ref="W319:Y319"/>
    <mergeCell ref="Z319:AA319"/>
    <mergeCell ref="E320:O320"/>
    <mergeCell ref="P320:R320"/>
    <mergeCell ref="T320:V320"/>
    <mergeCell ref="W320:Y320"/>
    <mergeCell ref="Z320:AA320"/>
    <mergeCell ref="F325:O325"/>
    <mergeCell ref="P325:R325"/>
    <mergeCell ref="T325:V325"/>
    <mergeCell ref="W325:Y325"/>
    <mergeCell ref="Z325:AA325"/>
    <mergeCell ref="G326:O326"/>
    <mergeCell ref="P326:R326"/>
    <mergeCell ref="T326:V326"/>
    <mergeCell ref="W326:Y326"/>
    <mergeCell ref="Z326:AA326"/>
    <mergeCell ref="E323:O323"/>
    <mergeCell ref="P323:R323"/>
    <mergeCell ref="T323:V323"/>
    <mergeCell ref="W323:Y323"/>
    <mergeCell ref="Z323:AA323"/>
    <mergeCell ref="E324:O324"/>
    <mergeCell ref="P324:R324"/>
    <mergeCell ref="T324:V324"/>
    <mergeCell ref="W324:Y324"/>
    <mergeCell ref="Z324:AA324"/>
    <mergeCell ref="G329:O329"/>
    <mergeCell ref="P329:R329"/>
    <mergeCell ref="T329:V329"/>
    <mergeCell ref="W329:Y329"/>
    <mergeCell ref="Z329:AA329"/>
    <mergeCell ref="E330:O330"/>
    <mergeCell ref="P330:R330"/>
    <mergeCell ref="T330:V330"/>
    <mergeCell ref="W330:Y330"/>
    <mergeCell ref="Z330:AA330"/>
    <mergeCell ref="E327:O327"/>
    <mergeCell ref="P327:R327"/>
    <mergeCell ref="T327:V327"/>
    <mergeCell ref="W327:Y327"/>
    <mergeCell ref="Z327:AA327"/>
    <mergeCell ref="F328:O328"/>
    <mergeCell ref="P328:R328"/>
    <mergeCell ref="T328:V328"/>
    <mergeCell ref="W328:Y328"/>
    <mergeCell ref="Z328:AA328"/>
    <mergeCell ref="G333:O333"/>
    <mergeCell ref="P333:R333"/>
    <mergeCell ref="T333:V333"/>
    <mergeCell ref="W333:Y333"/>
    <mergeCell ref="Z333:AA333"/>
    <mergeCell ref="E334:O334"/>
    <mergeCell ref="P334:R334"/>
    <mergeCell ref="T334:V334"/>
    <mergeCell ref="W334:Y334"/>
    <mergeCell ref="Z334:AA334"/>
    <mergeCell ref="E331:O331"/>
    <mergeCell ref="P331:R331"/>
    <mergeCell ref="T331:V331"/>
    <mergeCell ref="W331:Y331"/>
    <mergeCell ref="Z331:AA331"/>
    <mergeCell ref="F332:O332"/>
    <mergeCell ref="P332:R332"/>
    <mergeCell ref="T332:V332"/>
    <mergeCell ref="W332:Y332"/>
    <mergeCell ref="Z332:AA332"/>
    <mergeCell ref="G337:O337"/>
    <mergeCell ref="P337:R337"/>
    <mergeCell ref="T337:V337"/>
    <mergeCell ref="W337:Y337"/>
    <mergeCell ref="Z337:AA337"/>
    <mergeCell ref="F338:O338"/>
    <mergeCell ref="P338:R338"/>
    <mergeCell ref="T338:V338"/>
    <mergeCell ref="W338:Y338"/>
    <mergeCell ref="Z338:AA338"/>
    <mergeCell ref="E335:O335"/>
    <mergeCell ref="P335:R335"/>
    <mergeCell ref="T335:V335"/>
    <mergeCell ref="W335:Y335"/>
    <mergeCell ref="Z335:AA335"/>
    <mergeCell ref="F336:O336"/>
    <mergeCell ref="P336:R336"/>
    <mergeCell ref="T336:V336"/>
    <mergeCell ref="W336:Y336"/>
    <mergeCell ref="Z336:AA336"/>
    <mergeCell ref="F341:O341"/>
    <mergeCell ref="P341:R341"/>
    <mergeCell ref="T341:V341"/>
    <mergeCell ref="W341:Y341"/>
    <mergeCell ref="Z341:AA341"/>
    <mergeCell ref="G342:O342"/>
    <mergeCell ref="P342:R342"/>
    <mergeCell ref="T342:V342"/>
    <mergeCell ref="W342:Y342"/>
    <mergeCell ref="Z342:AA342"/>
    <mergeCell ref="G339:O339"/>
    <mergeCell ref="P339:R339"/>
    <mergeCell ref="T339:V339"/>
    <mergeCell ref="W339:Y339"/>
    <mergeCell ref="Z339:AA339"/>
    <mergeCell ref="E340:O340"/>
    <mergeCell ref="P340:R340"/>
    <mergeCell ref="T340:V340"/>
    <mergeCell ref="W340:Y340"/>
    <mergeCell ref="Z340:AA340"/>
    <mergeCell ref="G345:O345"/>
    <mergeCell ref="P345:R345"/>
    <mergeCell ref="T345:V345"/>
    <mergeCell ref="W345:Y345"/>
    <mergeCell ref="Z345:AA345"/>
    <mergeCell ref="E346:O346"/>
    <mergeCell ref="P346:R346"/>
    <mergeCell ref="T346:V346"/>
    <mergeCell ref="W346:Y346"/>
    <mergeCell ref="Z346:AA346"/>
    <mergeCell ref="E343:O343"/>
    <mergeCell ref="P343:R343"/>
    <mergeCell ref="T343:V343"/>
    <mergeCell ref="W343:Y343"/>
    <mergeCell ref="Z343:AA343"/>
    <mergeCell ref="F344:O344"/>
    <mergeCell ref="P344:R344"/>
    <mergeCell ref="T344:V344"/>
    <mergeCell ref="W344:Y344"/>
    <mergeCell ref="Z344:AA344"/>
    <mergeCell ref="F349:O349"/>
    <mergeCell ref="P349:R349"/>
    <mergeCell ref="T349:V349"/>
    <mergeCell ref="W349:Y349"/>
    <mergeCell ref="Z349:AA349"/>
    <mergeCell ref="G350:O350"/>
    <mergeCell ref="P350:R350"/>
    <mergeCell ref="T350:V350"/>
    <mergeCell ref="W350:Y350"/>
    <mergeCell ref="Z350:AA350"/>
    <mergeCell ref="F347:O347"/>
    <mergeCell ref="P347:R347"/>
    <mergeCell ref="T347:V347"/>
    <mergeCell ref="W347:Y347"/>
    <mergeCell ref="Z347:AA347"/>
    <mergeCell ref="G348:O348"/>
    <mergeCell ref="P348:R348"/>
    <mergeCell ref="T348:V348"/>
    <mergeCell ref="W348:Y348"/>
    <mergeCell ref="Z348:AA348"/>
    <mergeCell ref="F353:O353"/>
    <mergeCell ref="P353:R353"/>
    <mergeCell ref="T353:V353"/>
    <mergeCell ref="W353:Y353"/>
    <mergeCell ref="Z353:AA353"/>
    <mergeCell ref="G354:O354"/>
    <mergeCell ref="P354:R354"/>
    <mergeCell ref="T354:V354"/>
    <mergeCell ref="W354:Y354"/>
    <mergeCell ref="Z354:AA354"/>
    <mergeCell ref="F351:O351"/>
    <mergeCell ref="P351:R351"/>
    <mergeCell ref="T351:V351"/>
    <mergeCell ref="W351:Y351"/>
    <mergeCell ref="Z351:AA351"/>
    <mergeCell ref="G352:O352"/>
    <mergeCell ref="P352:R352"/>
    <mergeCell ref="T352:V352"/>
    <mergeCell ref="W352:Y352"/>
    <mergeCell ref="Z352:AA352"/>
    <mergeCell ref="G357:O357"/>
    <mergeCell ref="P357:R357"/>
    <mergeCell ref="T357:V357"/>
    <mergeCell ref="W357:Y357"/>
    <mergeCell ref="Z357:AA357"/>
    <mergeCell ref="C358:O358"/>
    <mergeCell ref="P358:R358"/>
    <mergeCell ref="T358:V358"/>
    <mergeCell ref="W358:Y358"/>
    <mergeCell ref="Z358:AA358"/>
    <mergeCell ref="E355:O355"/>
    <mergeCell ref="P355:R355"/>
    <mergeCell ref="T355:V355"/>
    <mergeCell ref="W355:Y355"/>
    <mergeCell ref="Z355:AA355"/>
    <mergeCell ref="F356:O356"/>
    <mergeCell ref="P356:R356"/>
    <mergeCell ref="T356:V356"/>
    <mergeCell ref="W356:Y356"/>
    <mergeCell ref="Z356:AA356"/>
    <mergeCell ref="F361:O361"/>
    <mergeCell ref="P361:R361"/>
    <mergeCell ref="T361:V361"/>
    <mergeCell ref="W361:Y361"/>
    <mergeCell ref="Z361:AA361"/>
    <mergeCell ref="G362:O362"/>
    <mergeCell ref="P362:R362"/>
    <mergeCell ref="T362:V362"/>
    <mergeCell ref="W362:Y362"/>
    <mergeCell ref="Z362:AA362"/>
    <mergeCell ref="E359:O359"/>
    <mergeCell ref="P359:R359"/>
    <mergeCell ref="T359:V359"/>
    <mergeCell ref="W359:Y359"/>
    <mergeCell ref="Z359:AA359"/>
    <mergeCell ref="E360:O360"/>
    <mergeCell ref="P360:R360"/>
    <mergeCell ref="T360:V360"/>
    <mergeCell ref="W360:Y360"/>
    <mergeCell ref="Z360:AA360"/>
    <mergeCell ref="G365:O365"/>
    <mergeCell ref="P365:R365"/>
    <mergeCell ref="T365:V365"/>
    <mergeCell ref="W365:Y365"/>
    <mergeCell ref="Z365:AA365"/>
    <mergeCell ref="F366:O366"/>
    <mergeCell ref="P366:R366"/>
    <mergeCell ref="T366:V366"/>
    <mergeCell ref="W366:Y366"/>
    <mergeCell ref="Z366:AA366"/>
    <mergeCell ref="E363:O363"/>
    <mergeCell ref="P363:R363"/>
    <mergeCell ref="T363:V363"/>
    <mergeCell ref="W363:Y363"/>
    <mergeCell ref="Z363:AA363"/>
    <mergeCell ref="F364:O364"/>
    <mergeCell ref="P364:R364"/>
    <mergeCell ref="T364:V364"/>
    <mergeCell ref="W364:Y364"/>
    <mergeCell ref="Z364:AA364"/>
    <mergeCell ref="G369:O369"/>
    <mergeCell ref="P369:R369"/>
    <mergeCell ref="T369:V369"/>
    <mergeCell ref="W369:Y369"/>
    <mergeCell ref="Z369:AA369"/>
    <mergeCell ref="E370:O370"/>
    <mergeCell ref="P370:R370"/>
    <mergeCell ref="T370:V370"/>
    <mergeCell ref="W370:Y370"/>
    <mergeCell ref="Z370:AA370"/>
    <mergeCell ref="G367:O367"/>
    <mergeCell ref="P367:R367"/>
    <mergeCell ref="T367:V367"/>
    <mergeCell ref="W367:Y367"/>
    <mergeCell ref="Z367:AA367"/>
    <mergeCell ref="F368:O368"/>
    <mergeCell ref="P368:R368"/>
    <mergeCell ref="T368:V368"/>
    <mergeCell ref="W368:Y368"/>
    <mergeCell ref="Z368:AA368"/>
    <mergeCell ref="E373:O373"/>
    <mergeCell ref="P373:R373"/>
    <mergeCell ref="T373:V373"/>
    <mergeCell ref="W373:Y373"/>
    <mergeCell ref="Z373:AA373"/>
    <mergeCell ref="E374:O374"/>
    <mergeCell ref="P374:R374"/>
    <mergeCell ref="T374:V374"/>
    <mergeCell ref="W374:Y374"/>
    <mergeCell ref="Z374:AA374"/>
    <mergeCell ref="F371:O371"/>
    <mergeCell ref="P371:R371"/>
    <mergeCell ref="T371:V371"/>
    <mergeCell ref="W371:Y371"/>
    <mergeCell ref="Z371:AA371"/>
    <mergeCell ref="G372:O372"/>
    <mergeCell ref="P372:R372"/>
    <mergeCell ref="T372:V372"/>
    <mergeCell ref="W372:Y372"/>
    <mergeCell ref="Z372:AA372"/>
    <mergeCell ref="F377:O377"/>
    <mergeCell ref="P377:R377"/>
    <mergeCell ref="T377:V377"/>
    <mergeCell ref="W377:Y377"/>
    <mergeCell ref="Z377:AA377"/>
    <mergeCell ref="G378:O378"/>
    <mergeCell ref="P378:R378"/>
    <mergeCell ref="T378:V378"/>
    <mergeCell ref="W378:Y378"/>
    <mergeCell ref="Z378:AA378"/>
    <mergeCell ref="F375:O375"/>
    <mergeCell ref="P375:R375"/>
    <mergeCell ref="T375:V375"/>
    <mergeCell ref="W375:Y375"/>
    <mergeCell ref="Z375:AA375"/>
    <mergeCell ref="G376:O376"/>
    <mergeCell ref="P376:R376"/>
    <mergeCell ref="T376:V376"/>
    <mergeCell ref="W376:Y376"/>
    <mergeCell ref="Z376:AA376"/>
    <mergeCell ref="E381:O381"/>
    <mergeCell ref="P381:R381"/>
    <mergeCell ref="T381:V381"/>
    <mergeCell ref="W381:Y381"/>
    <mergeCell ref="Z381:AA381"/>
    <mergeCell ref="F382:O382"/>
    <mergeCell ref="P382:R382"/>
    <mergeCell ref="T382:V382"/>
    <mergeCell ref="W382:Y382"/>
    <mergeCell ref="Z382:AA382"/>
    <mergeCell ref="C379:O379"/>
    <mergeCell ref="P379:R379"/>
    <mergeCell ref="T379:V379"/>
    <mergeCell ref="W379:Y379"/>
    <mergeCell ref="Z379:AA379"/>
    <mergeCell ref="E380:O380"/>
    <mergeCell ref="P380:R380"/>
    <mergeCell ref="T380:V380"/>
    <mergeCell ref="W380:Y380"/>
    <mergeCell ref="Z380:AA380"/>
    <mergeCell ref="E385:O385"/>
    <mergeCell ref="P385:R385"/>
    <mergeCell ref="T385:V385"/>
    <mergeCell ref="W385:Y385"/>
    <mergeCell ref="Z385:AA385"/>
    <mergeCell ref="E386:O386"/>
    <mergeCell ref="P386:R386"/>
    <mergeCell ref="T386:V386"/>
    <mergeCell ref="W386:Y386"/>
    <mergeCell ref="Z386:AA386"/>
    <mergeCell ref="G383:O383"/>
    <mergeCell ref="P383:R383"/>
    <mergeCell ref="T383:V383"/>
    <mergeCell ref="W383:Y383"/>
    <mergeCell ref="Z383:AA383"/>
    <mergeCell ref="C384:O384"/>
    <mergeCell ref="P384:R384"/>
    <mergeCell ref="T384:V384"/>
    <mergeCell ref="W384:Y384"/>
    <mergeCell ref="Z384:AA384"/>
    <mergeCell ref="C389:O389"/>
    <mergeCell ref="P389:R389"/>
    <mergeCell ref="T389:V389"/>
    <mergeCell ref="W389:Y389"/>
    <mergeCell ref="Z389:AA389"/>
    <mergeCell ref="C390:O390"/>
    <mergeCell ref="P390:R390"/>
    <mergeCell ref="T390:V390"/>
    <mergeCell ref="W390:Y390"/>
    <mergeCell ref="Z390:AA390"/>
    <mergeCell ref="F387:O387"/>
    <mergeCell ref="P387:R387"/>
    <mergeCell ref="T387:V387"/>
    <mergeCell ref="W387:Y387"/>
    <mergeCell ref="Z387:AA387"/>
    <mergeCell ref="G388:O388"/>
    <mergeCell ref="P388:R388"/>
    <mergeCell ref="T388:V388"/>
    <mergeCell ref="W388:Y388"/>
    <mergeCell ref="Z388:AA388"/>
    <mergeCell ref="F393:O393"/>
    <mergeCell ref="P393:R393"/>
    <mergeCell ref="T393:V393"/>
    <mergeCell ref="W393:Y393"/>
    <mergeCell ref="Z393:AA393"/>
    <mergeCell ref="G394:O394"/>
    <mergeCell ref="P394:R394"/>
    <mergeCell ref="T394:V394"/>
    <mergeCell ref="W394:Y394"/>
    <mergeCell ref="Z394:AA394"/>
    <mergeCell ref="E391:O391"/>
    <mergeCell ref="P391:R391"/>
    <mergeCell ref="T391:V391"/>
    <mergeCell ref="W391:Y391"/>
    <mergeCell ref="Z391:AA391"/>
    <mergeCell ref="E392:O392"/>
    <mergeCell ref="P392:R392"/>
    <mergeCell ref="T392:V392"/>
    <mergeCell ref="W392:Y392"/>
    <mergeCell ref="Z392:AA392"/>
    <mergeCell ref="F397:O397"/>
    <mergeCell ref="P397:R397"/>
    <mergeCell ref="T397:V397"/>
    <mergeCell ref="W397:Y397"/>
    <mergeCell ref="Z397:AA397"/>
    <mergeCell ref="G398:O398"/>
    <mergeCell ref="P398:R398"/>
    <mergeCell ref="T398:V398"/>
    <mergeCell ref="W398:Y398"/>
    <mergeCell ref="Z398:AA398"/>
    <mergeCell ref="E395:O395"/>
    <mergeCell ref="P395:R395"/>
    <mergeCell ref="T395:V395"/>
    <mergeCell ref="W395:Y395"/>
    <mergeCell ref="Z395:AA395"/>
    <mergeCell ref="E396:O396"/>
    <mergeCell ref="P396:R396"/>
    <mergeCell ref="T396:V396"/>
    <mergeCell ref="W396:Y396"/>
    <mergeCell ref="Z396:AA396"/>
    <mergeCell ref="C401:O401"/>
    <mergeCell ref="P401:R401"/>
    <mergeCell ref="T401:V401"/>
    <mergeCell ref="W401:Y401"/>
    <mergeCell ref="Z401:AA401"/>
    <mergeCell ref="E402:O402"/>
    <mergeCell ref="P402:R402"/>
    <mergeCell ref="T402:V402"/>
    <mergeCell ref="W402:Y402"/>
    <mergeCell ref="Z402:AA402"/>
    <mergeCell ref="F399:O399"/>
    <mergeCell ref="P399:R399"/>
    <mergeCell ref="T399:V399"/>
    <mergeCell ref="W399:Y399"/>
    <mergeCell ref="Z399:AA399"/>
    <mergeCell ref="G400:O400"/>
    <mergeCell ref="P400:R400"/>
    <mergeCell ref="T400:V400"/>
    <mergeCell ref="W400:Y400"/>
    <mergeCell ref="Z400:AA400"/>
    <mergeCell ref="G405:O405"/>
    <mergeCell ref="P405:R405"/>
    <mergeCell ref="T405:V405"/>
    <mergeCell ref="W405:Y405"/>
    <mergeCell ref="Z405:AA405"/>
    <mergeCell ref="C406:O406"/>
    <mergeCell ref="P406:R406"/>
    <mergeCell ref="T406:V406"/>
    <mergeCell ref="W406:Y406"/>
    <mergeCell ref="Z406:AA406"/>
    <mergeCell ref="E403:O403"/>
    <mergeCell ref="P403:R403"/>
    <mergeCell ref="T403:V403"/>
    <mergeCell ref="W403:Y403"/>
    <mergeCell ref="Z403:AA403"/>
    <mergeCell ref="F404:O404"/>
    <mergeCell ref="P404:R404"/>
    <mergeCell ref="T404:V404"/>
    <mergeCell ref="W404:Y404"/>
    <mergeCell ref="Z404:AA404"/>
    <mergeCell ref="F409:O409"/>
    <mergeCell ref="P409:R409"/>
    <mergeCell ref="T409:V409"/>
    <mergeCell ref="W409:Y409"/>
    <mergeCell ref="Z409:AA409"/>
    <mergeCell ref="G410:O410"/>
    <mergeCell ref="P410:R410"/>
    <mergeCell ref="T410:V410"/>
    <mergeCell ref="W410:Y410"/>
    <mergeCell ref="Z410:AA410"/>
    <mergeCell ref="E407:O407"/>
    <mergeCell ref="P407:R407"/>
    <mergeCell ref="T407:V407"/>
    <mergeCell ref="W407:Y407"/>
    <mergeCell ref="Z407:AA407"/>
    <mergeCell ref="E408:O408"/>
    <mergeCell ref="P408:R408"/>
    <mergeCell ref="T408:V408"/>
    <mergeCell ref="W408:Y408"/>
    <mergeCell ref="Z408:AA408"/>
    <mergeCell ref="E413:O413"/>
    <mergeCell ref="P413:R413"/>
    <mergeCell ref="T413:V413"/>
    <mergeCell ref="W413:Y413"/>
    <mergeCell ref="Z413:AA413"/>
    <mergeCell ref="E414:O414"/>
    <mergeCell ref="P414:R414"/>
    <mergeCell ref="T414:V414"/>
    <mergeCell ref="W414:Y414"/>
    <mergeCell ref="Z414:AA414"/>
    <mergeCell ref="C411:O411"/>
    <mergeCell ref="P411:R411"/>
    <mergeCell ref="T411:V411"/>
    <mergeCell ref="W411:Y411"/>
    <mergeCell ref="Z411:AA411"/>
    <mergeCell ref="C412:O412"/>
    <mergeCell ref="P412:R412"/>
    <mergeCell ref="T412:V412"/>
    <mergeCell ref="W412:Y412"/>
    <mergeCell ref="Z412:AA412"/>
    <mergeCell ref="E417:O417"/>
    <mergeCell ref="P417:R417"/>
    <mergeCell ref="T417:V417"/>
    <mergeCell ref="W417:Y417"/>
    <mergeCell ref="Z417:AA417"/>
    <mergeCell ref="F418:O418"/>
    <mergeCell ref="P418:R418"/>
    <mergeCell ref="T418:V418"/>
    <mergeCell ref="W418:Y418"/>
    <mergeCell ref="Z418:AA418"/>
    <mergeCell ref="F415:O415"/>
    <mergeCell ref="P415:R415"/>
    <mergeCell ref="T415:V415"/>
    <mergeCell ref="W415:Y415"/>
    <mergeCell ref="Z415:AA415"/>
    <mergeCell ref="G416:O416"/>
    <mergeCell ref="P416:R416"/>
    <mergeCell ref="T416:V416"/>
    <mergeCell ref="W416:Y416"/>
    <mergeCell ref="Z416:AA416"/>
    <mergeCell ref="F421:O421"/>
    <mergeCell ref="P421:R421"/>
    <mergeCell ref="T421:V421"/>
    <mergeCell ref="W421:Y421"/>
    <mergeCell ref="Z421:AA421"/>
    <mergeCell ref="G422:O422"/>
    <mergeCell ref="P422:R422"/>
    <mergeCell ref="T422:V422"/>
    <mergeCell ref="W422:Y422"/>
    <mergeCell ref="Z422:AA422"/>
    <mergeCell ref="G419:O419"/>
    <mergeCell ref="P419:R419"/>
    <mergeCell ref="T419:V419"/>
    <mergeCell ref="W419:Y419"/>
    <mergeCell ref="Z419:AA419"/>
    <mergeCell ref="E420:O420"/>
    <mergeCell ref="P420:R420"/>
    <mergeCell ref="T420:V420"/>
    <mergeCell ref="W420:Y420"/>
    <mergeCell ref="Z420:AA420"/>
    <mergeCell ref="E425:O425"/>
    <mergeCell ref="P425:R425"/>
    <mergeCell ref="T425:V425"/>
    <mergeCell ref="W425:Y425"/>
    <mergeCell ref="Z425:AA425"/>
    <mergeCell ref="F426:O426"/>
    <mergeCell ref="P426:R426"/>
    <mergeCell ref="T426:V426"/>
    <mergeCell ref="W426:Y426"/>
    <mergeCell ref="Z426:AA426"/>
    <mergeCell ref="C423:O423"/>
    <mergeCell ref="P423:R423"/>
    <mergeCell ref="T423:V423"/>
    <mergeCell ref="W423:Y423"/>
    <mergeCell ref="Z423:AA423"/>
    <mergeCell ref="E424:O424"/>
    <mergeCell ref="P424:R424"/>
    <mergeCell ref="T424:V424"/>
    <mergeCell ref="W424:Y424"/>
    <mergeCell ref="Z424:AA424"/>
    <mergeCell ref="F429:O429"/>
    <mergeCell ref="P429:R429"/>
    <mergeCell ref="T429:V429"/>
    <mergeCell ref="W429:Y429"/>
    <mergeCell ref="Z429:AA429"/>
    <mergeCell ref="G430:O430"/>
    <mergeCell ref="P430:R430"/>
    <mergeCell ref="T430:V430"/>
    <mergeCell ref="W430:Y430"/>
    <mergeCell ref="Z430:AA430"/>
    <mergeCell ref="G427:O427"/>
    <mergeCell ref="P427:R427"/>
    <mergeCell ref="T427:V427"/>
    <mergeCell ref="W427:Y427"/>
    <mergeCell ref="Z427:AA427"/>
    <mergeCell ref="E428:O428"/>
    <mergeCell ref="P428:R428"/>
    <mergeCell ref="T428:V428"/>
    <mergeCell ref="W428:Y428"/>
    <mergeCell ref="Z428:AA428"/>
    <mergeCell ref="E433:O433"/>
    <mergeCell ref="P433:R433"/>
    <mergeCell ref="T433:V433"/>
    <mergeCell ref="W433:Y433"/>
    <mergeCell ref="Z433:AA433"/>
    <mergeCell ref="F434:O434"/>
    <mergeCell ref="P434:R434"/>
    <mergeCell ref="T434:V434"/>
    <mergeCell ref="W434:Y434"/>
    <mergeCell ref="Z434:AA434"/>
    <mergeCell ref="C431:O431"/>
    <mergeCell ref="P431:R431"/>
    <mergeCell ref="T431:V431"/>
    <mergeCell ref="W431:Y431"/>
    <mergeCell ref="Z431:AA431"/>
    <mergeCell ref="E432:O432"/>
    <mergeCell ref="P432:R432"/>
    <mergeCell ref="T432:V432"/>
    <mergeCell ref="W432:Y432"/>
    <mergeCell ref="Z432:AA432"/>
    <mergeCell ref="F437:O437"/>
    <mergeCell ref="P437:R437"/>
    <mergeCell ref="T437:V437"/>
    <mergeCell ref="W437:Y437"/>
    <mergeCell ref="Z437:AA437"/>
    <mergeCell ref="G438:O438"/>
    <mergeCell ref="P438:R438"/>
    <mergeCell ref="T438:V438"/>
    <mergeCell ref="W438:Y438"/>
    <mergeCell ref="Z438:AA438"/>
    <mergeCell ref="G435:O435"/>
    <mergeCell ref="P435:R435"/>
    <mergeCell ref="T435:V435"/>
    <mergeCell ref="W435:Y435"/>
    <mergeCell ref="Z435:AA435"/>
    <mergeCell ref="E436:O436"/>
    <mergeCell ref="P436:R436"/>
    <mergeCell ref="T436:V436"/>
    <mergeCell ref="W436:Y436"/>
    <mergeCell ref="Z436:AA436"/>
    <mergeCell ref="G441:O441"/>
    <mergeCell ref="P441:R441"/>
    <mergeCell ref="T441:V441"/>
    <mergeCell ref="W441:Y441"/>
    <mergeCell ref="Z441:AA441"/>
    <mergeCell ref="E442:O442"/>
    <mergeCell ref="P442:R442"/>
    <mergeCell ref="T442:V442"/>
    <mergeCell ref="W442:Y442"/>
    <mergeCell ref="Z442:AA442"/>
    <mergeCell ref="E439:O439"/>
    <mergeCell ref="P439:R439"/>
    <mergeCell ref="T439:V439"/>
    <mergeCell ref="W439:Y439"/>
    <mergeCell ref="Z439:AA439"/>
    <mergeCell ref="F440:O440"/>
    <mergeCell ref="P440:R440"/>
    <mergeCell ref="T440:V440"/>
    <mergeCell ref="W440:Y440"/>
    <mergeCell ref="Z440:AA440"/>
    <mergeCell ref="G445:O445"/>
    <mergeCell ref="P445:R445"/>
    <mergeCell ref="T445:V445"/>
    <mergeCell ref="W445:Y445"/>
    <mergeCell ref="Z445:AA445"/>
    <mergeCell ref="E446:O446"/>
    <mergeCell ref="P446:R446"/>
    <mergeCell ref="T446:V446"/>
    <mergeCell ref="W446:Y446"/>
    <mergeCell ref="Z446:AA446"/>
    <mergeCell ref="E443:O443"/>
    <mergeCell ref="P443:R443"/>
    <mergeCell ref="T443:V443"/>
    <mergeCell ref="W443:Y443"/>
    <mergeCell ref="Z443:AA443"/>
    <mergeCell ref="F444:O444"/>
    <mergeCell ref="P444:R444"/>
    <mergeCell ref="T444:V444"/>
    <mergeCell ref="W444:Y444"/>
    <mergeCell ref="Z444:AA444"/>
    <mergeCell ref="E449:O449"/>
    <mergeCell ref="P449:R449"/>
    <mergeCell ref="T449:V449"/>
    <mergeCell ref="W449:Y449"/>
    <mergeCell ref="Z449:AA449"/>
    <mergeCell ref="F450:O450"/>
    <mergeCell ref="P450:R450"/>
    <mergeCell ref="T450:V450"/>
    <mergeCell ref="W450:Y450"/>
    <mergeCell ref="Z450:AA450"/>
    <mergeCell ref="F447:O447"/>
    <mergeCell ref="P447:R447"/>
    <mergeCell ref="T447:V447"/>
    <mergeCell ref="W447:Y447"/>
    <mergeCell ref="Z447:AA447"/>
    <mergeCell ref="G448:O448"/>
    <mergeCell ref="P448:R448"/>
    <mergeCell ref="T448:V448"/>
    <mergeCell ref="W448:Y448"/>
    <mergeCell ref="Z448:AA448"/>
    <mergeCell ref="E453:O453"/>
    <mergeCell ref="P453:R453"/>
    <mergeCell ref="T453:V453"/>
    <mergeCell ref="W453:Y453"/>
    <mergeCell ref="Z453:AA453"/>
    <mergeCell ref="F454:O454"/>
    <mergeCell ref="P454:R454"/>
    <mergeCell ref="T454:V454"/>
    <mergeCell ref="W454:Y454"/>
    <mergeCell ref="Z454:AA454"/>
    <mergeCell ref="G451:O451"/>
    <mergeCell ref="P451:R451"/>
    <mergeCell ref="T451:V451"/>
    <mergeCell ref="W451:Y451"/>
    <mergeCell ref="Z451:AA451"/>
    <mergeCell ref="E452:O452"/>
    <mergeCell ref="P452:R452"/>
    <mergeCell ref="T452:V452"/>
    <mergeCell ref="W452:Y452"/>
    <mergeCell ref="Z452:AA452"/>
    <mergeCell ref="E457:O457"/>
    <mergeCell ref="P457:R457"/>
    <mergeCell ref="T457:V457"/>
    <mergeCell ref="W457:Y457"/>
    <mergeCell ref="Z457:AA457"/>
    <mergeCell ref="F458:O458"/>
    <mergeCell ref="P458:R458"/>
    <mergeCell ref="T458:V458"/>
    <mergeCell ref="W458:Y458"/>
    <mergeCell ref="Z458:AA458"/>
    <mergeCell ref="G455:O455"/>
    <mergeCell ref="P455:R455"/>
    <mergeCell ref="T455:V455"/>
    <mergeCell ref="W455:Y455"/>
    <mergeCell ref="Z455:AA455"/>
    <mergeCell ref="E456:O456"/>
    <mergeCell ref="P456:R456"/>
    <mergeCell ref="T456:V456"/>
    <mergeCell ref="W456:Y456"/>
    <mergeCell ref="Z456:AA456"/>
    <mergeCell ref="E461:O461"/>
    <mergeCell ref="P461:R461"/>
    <mergeCell ref="T461:V461"/>
    <mergeCell ref="W461:Y461"/>
    <mergeCell ref="Z461:AA461"/>
    <mergeCell ref="E462:O462"/>
    <mergeCell ref="P462:R462"/>
    <mergeCell ref="T462:V462"/>
    <mergeCell ref="W462:Y462"/>
    <mergeCell ref="Z462:AA462"/>
    <mergeCell ref="G459:O459"/>
    <mergeCell ref="P459:R459"/>
    <mergeCell ref="T459:V459"/>
    <mergeCell ref="W459:Y459"/>
    <mergeCell ref="Z459:AA459"/>
    <mergeCell ref="C460:O460"/>
    <mergeCell ref="P460:R460"/>
    <mergeCell ref="T460:V460"/>
    <mergeCell ref="W460:Y460"/>
    <mergeCell ref="Z460:AA460"/>
    <mergeCell ref="C465:O465"/>
    <mergeCell ref="P465:R465"/>
    <mergeCell ref="T465:V465"/>
    <mergeCell ref="W465:Y465"/>
    <mergeCell ref="Z465:AA465"/>
    <mergeCell ref="E466:O466"/>
    <mergeCell ref="P466:R466"/>
    <mergeCell ref="T466:V466"/>
    <mergeCell ref="W466:Y466"/>
    <mergeCell ref="Z466:AA466"/>
    <mergeCell ref="F463:O463"/>
    <mergeCell ref="P463:R463"/>
    <mergeCell ref="T463:V463"/>
    <mergeCell ref="W463:Y463"/>
    <mergeCell ref="Z463:AA463"/>
    <mergeCell ref="G464:O464"/>
    <mergeCell ref="P464:R464"/>
    <mergeCell ref="T464:V464"/>
    <mergeCell ref="W464:Y464"/>
    <mergeCell ref="Z464:AA464"/>
    <mergeCell ref="G469:O469"/>
    <mergeCell ref="P469:R469"/>
    <mergeCell ref="T469:V469"/>
    <mergeCell ref="W469:Y469"/>
    <mergeCell ref="Z469:AA469"/>
    <mergeCell ref="E470:O470"/>
    <mergeCell ref="P470:R470"/>
    <mergeCell ref="T470:V470"/>
    <mergeCell ref="W470:Y470"/>
    <mergeCell ref="Z470:AA470"/>
    <mergeCell ref="E467:O467"/>
    <mergeCell ref="P467:R467"/>
    <mergeCell ref="T467:V467"/>
    <mergeCell ref="W467:Y467"/>
    <mergeCell ref="Z467:AA467"/>
    <mergeCell ref="F468:O468"/>
    <mergeCell ref="P468:R468"/>
    <mergeCell ref="T468:V468"/>
    <mergeCell ref="W468:Y468"/>
    <mergeCell ref="Z468:AA468"/>
    <mergeCell ref="F473:O473"/>
    <mergeCell ref="P473:R473"/>
    <mergeCell ref="T473:V473"/>
    <mergeCell ref="W473:Y473"/>
    <mergeCell ref="Z473:AA473"/>
    <mergeCell ref="G474:O474"/>
    <mergeCell ref="P474:R474"/>
    <mergeCell ref="T474:V474"/>
    <mergeCell ref="W474:Y474"/>
    <mergeCell ref="Z474:AA474"/>
    <mergeCell ref="F471:O471"/>
    <mergeCell ref="P471:R471"/>
    <mergeCell ref="T471:V471"/>
    <mergeCell ref="W471:Y471"/>
    <mergeCell ref="Z471:AA471"/>
    <mergeCell ref="G472:O472"/>
    <mergeCell ref="P472:R472"/>
    <mergeCell ref="T472:V472"/>
    <mergeCell ref="W472:Y472"/>
    <mergeCell ref="Z472:AA472"/>
    <mergeCell ref="E477:O477"/>
    <mergeCell ref="P477:R477"/>
    <mergeCell ref="T477:V477"/>
    <mergeCell ref="W477:Y477"/>
    <mergeCell ref="Z477:AA477"/>
    <mergeCell ref="E478:O478"/>
    <mergeCell ref="P478:R478"/>
    <mergeCell ref="T478:V478"/>
    <mergeCell ref="W478:Y478"/>
    <mergeCell ref="Z478:AA478"/>
    <mergeCell ref="C475:O475"/>
    <mergeCell ref="P475:R475"/>
    <mergeCell ref="T475:V475"/>
    <mergeCell ref="W475:Y475"/>
    <mergeCell ref="Z475:AA475"/>
    <mergeCell ref="C476:O476"/>
    <mergeCell ref="P476:R476"/>
    <mergeCell ref="T476:V476"/>
    <mergeCell ref="W476:Y476"/>
    <mergeCell ref="Z476:AA476"/>
    <mergeCell ref="C481:O481"/>
    <mergeCell ref="P481:R481"/>
    <mergeCell ref="T481:V481"/>
    <mergeCell ref="W481:Y481"/>
    <mergeCell ref="Z481:AA481"/>
    <mergeCell ref="E482:O482"/>
    <mergeCell ref="P482:R482"/>
    <mergeCell ref="T482:V482"/>
    <mergeCell ref="W482:Y482"/>
    <mergeCell ref="Z482:AA482"/>
    <mergeCell ref="F479:O479"/>
    <mergeCell ref="P479:R479"/>
    <mergeCell ref="T479:V479"/>
    <mergeCell ref="W479:Y479"/>
    <mergeCell ref="Z479:AA479"/>
    <mergeCell ref="G480:O480"/>
    <mergeCell ref="P480:R480"/>
    <mergeCell ref="T480:V480"/>
    <mergeCell ref="W480:Y480"/>
    <mergeCell ref="Z480:AA480"/>
    <mergeCell ref="G485:O485"/>
    <mergeCell ref="P485:R485"/>
    <mergeCell ref="T485:V485"/>
    <mergeCell ref="W485:Y485"/>
    <mergeCell ref="Z485:AA485"/>
    <mergeCell ref="C486:O486"/>
    <mergeCell ref="P486:R486"/>
    <mergeCell ref="T486:V486"/>
    <mergeCell ref="W486:Y486"/>
    <mergeCell ref="Z486:AA486"/>
    <mergeCell ref="E483:O483"/>
    <mergeCell ref="P483:R483"/>
    <mergeCell ref="T483:V483"/>
    <mergeCell ref="W483:Y483"/>
    <mergeCell ref="Z483:AA483"/>
    <mergeCell ref="F484:O484"/>
    <mergeCell ref="P484:R484"/>
    <mergeCell ref="T484:V484"/>
    <mergeCell ref="W484:Y484"/>
    <mergeCell ref="Z484:AA484"/>
    <mergeCell ref="E489:O489"/>
    <mergeCell ref="P489:R489"/>
    <mergeCell ref="T489:V489"/>
    <mergeCell ref="W489:Y489"/>
    <mergeCell ref="Z489:AA489"/>
    <mergeCell ref="F490:O490"/>
    <mergeCell ref="P490:R490"/>
    <mergeCell ref="T490:V490"/>
    <mergeCell ref="W490:Y490"/>
    <mergeCell ref="Z490:AA490"/>
    <mergeCell ref="C487:O487"/>
    <mergeCell ref="P487:R487"/>
    <mergeCell ref="T487:V487"/>
    <mergeCell ref="W487:Y487"/>
    <mergeCell ref="Z487:AA487"/>
    <mergeCell ref="E488:O488"/>
    <mergeCell ref="P488:R488"/>
    <mergeCell ref="T488:V488"/>
    <mergeCell ref="W488:Y488"/>
    <mergeCell ref="Z488:AA488"/>
    <mergeCell ref="G493:O493"/>
    <mergeCell ref="P493:R493"/>
    <mergeCell ref="T493:V493"/>
    <mergeCell ref="W493:Y493"/>
    <mergeCell ref="Z493:AA493"/>
    <mergeCell ref="F494:O494"/>
    <mergeCell ref="P494:R494"/>
    <mergeCell ref="T494:V494"/>
    <mergeCell ref="W494:Y494"/>
    <mergeCell ref="Z494:AA494"/>
    <mergeCell ref="G491:O491"/>
    <mergeCell ref="P491:R491"/>
    <mergeCell ref="T491:V491"/>
    <mergeCell ref="W491:Y491"/>
    <mergeCell ref="Z491:AA491"/>
    <mergeCell ref="F492:O492"/>
    <mergeCell ref="P492:R492"/>
    <mergeCell ref="T492:V492"/>
    <mergeCell ref="W492:Y492"/>
    <mergeCell ref="Z492:AA492"/>
    <mergeCell ref="F497:O497"/>
    <mergeCell ref="P497:R497"/>
    <mergeCell ref="T497:V497"/>
    <mergeCell ref="W497:Y497"/>
    <mergeCell ref="Z497:AA497"/>
    <mergeCell ref="G498:O498"/>
    <mergeCell ref="P498:R498"/>
    <mergeCell ref="T498:V498"/>
    <mergeCell ref="W498:Y498"/>
    <mergeCell ref="Z498:AA498"/>
    <mergeCell ref="G495:O495"/>
    <mergeCell ref="P495:R495"/>
    <mergeCell ref="T495:V495"/>
    <mergeCell ref="W495:Y495"/>
    <mergeCell ref="Z495:AA495"/>
    <mergeCell ref="E496:O496"/>
    <mergeCell ref="P496:R496"/>
    <mergeCell ref="T496:V496"/>
    <mergeCell ref="W496:Y496"/>
    <mergeCell ref="Z496:AA496"/>
    <mergeCell ref="F501:O501"/>
    <mergeCell ref="P501:R501"/>
    <mergeCell ref="T501:V501"/>
    <mergeCell ref="W501:Y501"/>
    <mergeCell ref="Z501:AA501"/>
    <mergeCell ref="G502:O502"/>
    <mergeCell ref="P502:R502"/>
    <mergeCell ref="T502:V502"/>
    <mergeCell ref="W502:Y502"/>
    <mergeCell ref="Z502:AA502"/>
    <mergeCell ref="E499:O499"/>
    <mergeCell ref="P499:R499"/>
    <mergeCell ref="T499:V499"/>
    <mergeCell ref="W499:Y499"/>
    <mergeCell ref="Z499:AA499"/>
    <mergeCell ref="E500:O500"/>
    <mergeCell ref="P500:R500"/>
    <mergeCell ref="T500:V500"/>
    <mergeCell ref="W500:Y500"/>
    <mergeCell ref="Z500:AA500"/>
    <mergeCell ref="E505:O505"/>
    <mergeCell ref="P505:R505"/>
    <mergeCell ref="T505:V505"/>
    <mergeCell ref="W505:Y505"/>
    <mergeCell ref="Z505:AA505"/>
    <mergeCell ref="E506:O506"/>
    <mergeCell ref="P506:R506"/>
    <mergeCell ref="T506:V506"/>
    <mergeCell ref="W506:Y506"/>
    <mergeCell ref="Z506:AA506"/>
    <mergeCell ref="F503:O503"/>
    <mergeCell ref="P503:R503"/>
    <mergeCell ref="T503:V503"/>
    <mergeCell ref="W503:Y503"/>
    <mergeCell ref="Z503:AA503"/>
    <mergeCell ref="G504:O504"/>
    <mergeCell ref="P504:R504"/>
    <mergeCell ref="T504:V504"/>
    <mergeCell ref="W504:Y504"/>
    <mergeCell ref="Z504:AA504"/>
    <mergeCell ref="C509:O509"/>
    <mergeCell ref="P509:R509"/>
    <mergeCell ref="T509:V509"/>
    <mergeCell ref="W509:Y509"/>
    <mergeCell ref="Z509:AA509"/>
    <mergeCell ref="E510:O510"/>
    <mergeCell ref="P510:R510"/>
    <mergeCell ref="T510:V510"/>
    <mergeCell ref="W510:Y510"/>
    <mergeCell ref="Z510:AA510"/>
    <mergeCell ref="F507:O507"/>
    <mergeCell ref="P507:R507"/>
    <mergeCell ref="T507:V507"/>
    <mergeCell ref="W507:Y507"/>
    <mergeCell ref="Z507:AA507"/>
    <mergeCell ref="G508:O508"/>
    <mergeCell ref="P508:R508"/>
    <mergeCell ref="T508:V508"/>
    <mergeCell ref="W508:Y508"/>
    <mergeCell ref="Z508:AA508"/>
    <mergeCell ref="G513:O513"/>
    <mergeCell ref="P513:R513"/>
    <mergeCell ref="T513:V513"/>
    <mergeCell ref="W513:Y513"/>
    <mergeCell ref="Z513:AA513"/>
    <mergeCell ref="C514:O514"/>
    <mergeCell ref="P514:R514"/>
    <mergeCell ref="T514:V514"/>
    <mergeCell ref="W514:Y514"/>
    <mergeCell ref="Z514:AA514"/>
    <mergeCell ref="E511:O511"/>
    <mergeCell ref="P511:R511"/>
    <mergeCell ref="T511:V511"/>
    <mergeCell ref="W511:Y511"/>
    <mergeCell ref="Z511:AA511"/>
    <mergeCell ref="F512:O512"/>
    <mergeCell ref="P512:R512"/>
    <mergeCell ref="T512:V512"/>
    <mergeCell ref="W512:Y512"/>
    <mergeCell ref="Z512:AA512"/>
    <mergeCell ref="F517:O517"/>
    <mergeCell ref="P517:R517"/>
    <mergeCell ref="T517:V517"/>
    <mergeCell ref="W517:Y517"/>
    <mergeCell ref="Z517:AA517"/>
    <mergeCell ref="G518:O518"/>
    <mergeCell ref="P518:R518"/>
    <mergeCell ref="T518:V518"/>
    <mergeCell ref="W518:Y518"/>
    <mergeCell ref="Z518:AA518"/>
    <mergeCell ref="E515:O515"/>
    <mergeCell ref="P515:R515"/>
    <mergeCell ref="T515:V515"/>
    <mergeCell ref="W515:Y515"/>
    <mergeCell ref="Z515:AA515"/>
    <mergeCell ref="E516:O516"/>
    <mergeCell ref="P516:R516"/>
    <mergeCell ref="T516:V516"/>
    <mergeCell ref="W516:Y516"/>
    <mergeCell ref="Z516:AA516"/>
    <mergeCell ref="E521:O521"/>
    <mergeCell ref="P521:R521"/>
    <mergeCell ref="T521:V521"/>
    <mergeCell ref="W521:Y521"/>
    <mergeCell ref="Z521:AA521"/>
    <mergeCell ref="F522:O522"/>
    <mergeCell ref="P522:R522"/>
    <mergeCell ref="T522:V522"/>
    <mergeCell ref="W522:Y522"/>
    <mergeCell ref="Z522:AA522"/>
    <mergeCell ref="C519:O519"/>
    <mergeCell ref="P519:R519"/>
    <mergeCell ref="T519:V519"/>
    <mergeCell ref="W519:Y519"/>
    <mergeCell ref="Z519:AA519"/>
    <mergeCell ref="E520:O520"/>
    <mergeCell ref="P520:R520"/>
    <mergeCell ref="T520:V520"/>
    <mergeCell ref="W520:Y520"/>
    <mergeCell ref="Z520:AA520"/>
    <mergeCell ref="F525:O525"/>
    <mergeCell ref="P525:R525"/>
    <mergeCell ref="T525:V525"/>
    <mergeCell ref="W525:Y525"/>
    <mergeCell ref="Z525:AA525"/>
    <mergeCell ref="G526:O526"/>
    <mergeCell ref="P526:R526"/>
    <mergeCell ref="T526:V526"/>
    <mergeCell ref="W526:Y526"/>
    <mergeCell ref="Z526:AA526"/>
    <mergeCell ref="G523:O523"/>
    <mergeCell ref="P523:R523"/>
    <mergeCell ref="T523:V523"/>
    <mergeCell ref="W523:Y523"/>
    <mergeCell ref="Z523:AA523"/>
    <mergeCell ref="E524:O524"/>
    <mergeCell ref="P524:R524"/>
    <mergeCell ref="T524:V524"/>
    <mergeCell ref="W524:Y524"/>
    <mergeCell ref="Z524:AA524"/>
    <mergeCell ref="F529:O529"/>
    <mergeCell ref="P529:R529"/>
    <mergeCell ref="T529:V529"/>
    <mergeCell ref="W529:Y529"/>
    <mergeCell ref="Z529:AA529"/>
    <mergeCell ref="G530:O530"/>
    <mergeCell ref="P530:R530"/>
    <mergeCell ref="T530:V530"/>
    <mergeCell ref="W530:Y530"/>
    <mergeCell ref="Z530:AA530"/>
    <mergeCell ref="F527:O527"/>
    <mergeCell ref="P527:R527"/>
    <mergeCell ref="T527:V527"/>
    <mergeCell ref="W527:Y527"/>
    <mergeCell ref="Z527:AA527"/>
    <mergeCell ref="G528:O528"/>
    <mergeCell ref="P528:R528"/>
    <mergeCell ref="T528:V528"/>
    <mergeCell ref="W528:Y528"/>
    <mergeCell ref="Z528:AA528"/>
    <mergeCell ref="E533:O533"/>
    <mergeCell ref="P533:R533"/>
    <mergeCell ref="T533:V533"/>
    <mergeCell ref="W533:Y533"/>
    <mergeCell ref="Z533:AA533"/>
    <mergeCell ref="F534:O534"/>
    <mergeCell ref="P534:R534"/>
    <mergeCell ref="T534:V534"/>
    <mergeCell ref="W534:Y534"/>
    <mergeCell ref="Z534:AA534"/>
    <mergeCell ref="F531:O531"/>
    <mergeCell ref="P531:R531"/>
    <mergeCell ref="T531:V531"/>
    <mergeCell ref="W531:Y531"/>
    <mergeCell ref="Z531:AA531"/>
    <mergeCell ref="G532:O532"/>
    <mergeCell ref="P532:R532"/>
    <mergeCell ref="T532:V532"/>
    <mergeCell ref="W532:Y532"/>
    <mergeCell ref="Z532:AA532"/>
    <mergeCell ref="F537:O537"/>
    <mergeCell ref="P537:R537"/>
    <mergeCell ref="T537:V537"/>
    <mergeCell ref="W537:Y537"/>
    <mergeCell ref="Z537:AA537"/>
    <mergeCell ref="G538:O538"/>
    <mergeCell ref="P538:R538"/>
    <mergeCell ref="T538:V538"/>
    <mergeCell ref="W538:Y538"/>
    <mergeCell ref="Z538:AA538"/>
    <mergeCell ref="G535:O535"/>
    <mergeCell ref="P535:R535"/>
    <mergeCell ref="T535:V535"/>
    <mergeCell ref="W535:Y535"/>
    <mergeCell ref="Z535:AA535"/>
    <mergeCell ref="E536:O536"/>
    <mergeCell ref="P536:R536"/>
    <mergeCell ref="T536:V536"/>
    <mergeCell ref="W536:Y536"/>
    <mergeCell ref="Z536:AA536"/>
    <mergeCell ref="F541:O541"/>
    <mergeCell ref="P541:R541"/>
    <mergeCell ref="T541:V541"/>
    <mergeCell ref="W541:Y541"/>
    <mergeCell ref="Z541:AA541"/>
    <mergeCell ref="G542:O542"/>
    <mergeCell ref="P542:R542"/>
    <mergeCell ref="T542:V542"/>
    <mergeCell ref="W542:Y542"/>
    <mergeCell ref="Z542:AA542"/>
    <mergeCell ref="G539:O539"/>
    <mergeCell ref="P539:R539"/>
    <mergeCell ref="T539:V539"/>
    <mergeCell ref="W539:Y539"/>
    <mergeCell ref="Z539:AA539"/>
    <mergeCell ref="E540:O540"/>
    <mergeCell ref="P540:R540"/>
    <mergeCell ref="T540:V540"/>
    <mergeCell ref="W540:Y540"/>
    <mergeCell ref="Z540:AA540"/>
    <mergeCell ref="G545:O545"/>
    <mergeCell ref="P545:R545"/>
    <mergeCell ref="T545:V545"/>
    <mergeCell ref="W545:Y545"/>
    <mergeCell ref="Z545:AA545"/>
    <mergeCell ref="F546:O546"/>
    <mergeCell ref="P546:R546"/>
    <mergeCell ref="T546:V546"/>
    <mergeCell ref="W546:Y546"/>
    <mergeCell ref="Z546:AA546"/>
    <mergeCell ref="E543:O543"/>
    <mergeCell ref="P543:R543"/>
    <mergeCell ref="T543:V543"/>
    <mergeCell ref="W543:Y543"/>
    <mergeCell ref="Z543:AA543"/>
    <mergeCell ref="F544:O544"/>
    <mergeCell ref="P544:R544"/>
    <mergeCell ref="T544:V544"/>
    <mergeCell ref="W544:Y544"/>
    <mergeCell ref="Z544:AA544"/>
    <mergeCell ref="G549:O549"/>
    <mergeCell ref="P549:R549"/>
    <mergeCell ref="T549:V549"/>
    <mergeCell ref="W549:Y549"/>
    <mergeCell ref="Z549:AA549"/>
    <mergeCell ref="F550:O550"/>
    <mergeCell ref="P550:R550"/>
    <mergeCell ref="T550:V550"/>
    <mergeCell ref="W550:Y550"/>
    <mergeCell ref="Z550:AA550"/>
    <mergeCell ref="G547:O547"/>
    <mergeCell ref="P547:R547"/>
    <mergeCell ref="T547:V547"/>
    <mergeCell ref="W547:Y547"/>
    <mergeCell ref="Z547:AA547"/>
    <mergeCell ref="F548:O548"/>
    <mergeCell ref="P548:R548"/>
    <mergeCell ref="T548:V548"/>
    <mergeCell ref="W548:Y548"/>
    <mergeCell ref="Z548:AA548"/>
    <mergeCell ref="F553:O553"/>
    <mergeCell ref="P553:R553"/>
    <mergeCell ref="T553:V553"/>
    <mergeCell ref="W553:Y553"/>
    <mergeCell ref="Z553:AA553"/>
    <mergeCell ref="G554:O554"/>
    <mergeCell ref="P554:R554"/>
    <mergeCell ref="T554:V554"/>
    <mergeCell ref="W554:Y554"/>
    <mergeCell ref="Z554:AA554"/>
    <mergeCell ref="G551:O551"/>
    <mergeCell ref="P551:R551"/>
    <mergeCell ref="T551:V551"/>
    <mergeCell ref="W551:Y551"/>
    <mergeCell ref="Z551:AA551"/>
    <mergeCell ref="E552:O552"/>
    <mergeCell ref="P552:R552"/>
    <mergeCell ref="T552:V552"/>
    <mergeCell ref="W552:Y552"/>
    <mergeCell ref="Z552:AA552"/>
    <mergeCell ref="F557:O557"/>
    <mergeCell ref="P557:R557"/>
    <mergeCell ref="T557:V557"/>
    <mergeCell ref="W557:Y557"/>
    <mergeCell ref="Z557:AA557"/>
    <mergeCell ref="G558:O558"/>
    <mergeCell ref="P558:R558"/>
    <mergeCell ref="T558:V558"/>
    <mergeCell ref="W558:Y558"/>
    <mergeCell ref="Z558:AA558"/>
    <mergeCell ref="F555:O555"/>
    <mergeCell ref="P555:R555"/>
    <mergeCell ref="T555:V555"/>
    <mergeCell ref="W555:Y555"/>
    <mergeCell ref="Z555:AA555"/>
    <mergeCell ref="G556:O556"/>
    <mergeCell ref="P556:R556"/>
    <mergeCell ref="T556:V556"/>
    <mergeCell ref="W556:Y556"/>
    <mergeCell ref="Z556:AA556"/>
    <mergeCell ref="G561:O561"/>
    <mergeCell ref="P561:R561"/>
    <mergeCell ref="T561:V561"/>
    <mergeCell ref="W561:Y561"/>
    <mergeCell ref="Z561:AA561"/>
    <mergeCell ref="C562:O562"/>
    <mergeCell ref="P562:R562"/>
    <mergeCell ref="T562:V562"/>
    <mergeCell ref="W562:Y562"/>
    <mergeCell ref="Z562:AA562"/>
    <mergeCell ref="F559:O559"/>
    <mergeCell ref="P559:R559"/>
    <mergeCell ref="T559:V559"/>
    <mergeCell ref="W559:Y559"/>
    <mergeCell ref="Z559:AA559"/>
    <mergeCell ref="G560:O560"/>
    <mergeCell ref="P560:R560"/>
    <mergeCell ref="T560:V560"/>
    <mergeCell ref="W560:Y560"/>
    <mergeCell ref="Z560:AA560"/>
    <mergeCell ref="E565:O565"/>
    <mergeCell ref="P565:R565"/>
    <mergeCell ref="T565:V565"/>
    <mergeCell ref="W565:Y565"/>
    <mergeCell ref="Z565:AA565"/>
    <mergeCell ref="F566:O566"/>
    <mergeCell ref="P566:R566"/>
    <mergeCell ref="T566:V566"/>
    <mergeCell ref="W566:Y566"/>
    <mergeCell ref="Z566:AA566"/>
    <mergeCell ref="C563:O563"/>
    <mergeCell ref="P563:R563"/>
    <mergeCell ref="T563:V563"/>
    <mergeCell ref="W563:Y563"/>
    <mergeCell ref="Z563:AA563"/>
    <mergeCell ref="E564:O564"/>
    <mergeCell ref="P564:R564"/>
    <mergeCell ref="T564:V564"/>
    <mergeCell ref="W564:Y564"/>
    <mergeCell ref="Z564:AA564"/>
    <mergeCell ref="E569:O569"/>
    <mergeCell ref="P569:R569"/>
    <mergeCell ref="T569:V569"/>
    <mergeCell ref="W569:Y569"/>
    <mergeCell ref="Z569:AA569"/>
    <mergeCell ref="F570:O570"/>
    <mergeCell ref="P570:R570"/>
    <mergeCell ref="T570:V570"/>
    <mergeCell ref="W570:Y570"/>
    <mergeCell ref="Z570:AA570"/>
    <mergeCell ref="G567:O567"/>
    <mergeCell ref="P567:R567"/>
    <mergeCell ref="T567:V567"/>
    <mergeCell ref="W567:Y567"/>
    <mergeCell ref="Z567:AA567"/>
    <mergeCell ref="E568:O568"/>
    <mergeCell ref="P568:R568"/>
    <mergeCell ref="T568:V568"/>
    <mergeCell ref="W568:Y568"/>
    <mergeCell ref="Z568:AA568"/>
    <mergeCell ref="E573:O573"/>
    <mergeCell ref="P573:R573"/>
    <mergeCell ref="T573:V573"/>
    <mergeCell ref="W573:Y573"/>
    <mergeCell ref="Z573:AA573"/>
    <mergeCell ref="E574:O574"/>
    <mergeCell ref="P574:R574"/>
    <mergeCell ref="T574:V574"/>
    <mergeCell ref="W574:Y574"/>
    <mergeCell ref="Z574:AA574"/>
    <mergeCell ref="G571:O571"/>
    <mergeCell ref="P571:R571"/>
    <mergeCell ref="T571:V571"/>
    <mergeCell ref="W571:Y571"/>
    <mergeCell ref="Z571:AA571"/>
    <mergeCell ref="C572:O572"/>
    <mergeCell ref="P572:R572"/>
    <mergeCell ref="T572:V572"/>
    <mergeCell ref="W572:Y572"/>
    <mergeCell ref="Z572:AA572"/>
    <mergeCell ref="F577:O577"/>
    <mergeCell ref="P577:R577"/>
    <mergeCell ref="T577:V577"/>
    <mergeCell ref="W577:Y577"/>
    <mergeCell ref="Z577:AA577"/>
    <mergeCell ref="G578:O578"/>
    <mergeCell ref="P578:R578"/>
    <mergeCell ref="T578:V578"/>
    <mergeCell ref="W578:Y578"/>
    <mergeCell ref="Z578:AA578"/>
    <mergeCell ref="F575:O575"/>
    <mergeCell ref="P575:R575"/>
    <mergeCell ref="T575:V575"/>
    <mergeCell ref="W575:Y575"/>
    <mergeCell ref="Z575:AA575"/>
    <mergeCell ref="G576:O576"/>
    <mergeCell ref="P576:R576"/>
    <mergeCell ref="T576:V576"/>
    <mergeCell ref="W576:Y576"/>
    <mergeCell ref="Z576:AA576"/>
    <mergeCell ref="G581:O581"/>
    <mergeCell ref="P581:R581"/>
    <mergeCell ref="T581:V581"/>
    <mergeCell ref="W581:Y581"/>
    <mergeCell ref="Z581:AA581"/>
    <mergeCell ref="E582:O582"/>
    <mergeCell ref="P582:R582"/>
    <mergeCell ref="T582:V582"/>
    <mergeCell ref="W582:Y582"/>
    <mergeCell ref="Z582:AA582"/>
    <mergeCell ref="E579:O579"/>
    <mergeCell ref="P579:R579"/>
    <mergeCell ref="T579:V579"/>
    <mergeCell ref="W579:Y579"/>
    <mergeCell ref="Z579:AA579"/>
    <mergeCell ref="F580:O580"/>
    <mergeCell ref="P580:R580"/>
    <mergeCell ref="T580:V580"/>
    <mergeCell ref="W580:Y580"/>
    <mergeCell ref="Z580:AA580"/>
    <mergeCell ref="E585:O585"/>
    <mergeCell ref="P585:R585"/>
    <mergeCell ref="T585:V585"/>
    <mergeCell ref="W585:Y585"/>
    <mergeCell ref="Z585:AA585"/>
    <mergeCell ref="F586:O586"/>
    <mergeCell ref="P586:R586"/>
    <mergeCell ref="T586:V586"/>
    <mergeCell ref="W586:Y586"/>
    <mergeCell ref="Z586:AA586"/>
    <mergeCell ref="F583:O583"/>
    <mergeCell ref="P583:R583"/>
    <mergeCell ref="T583:V583"/>
    <mergeCell ref="W583:Y583"/>
    <mergeCell ref="Z583:AA583"/>
    <mergeCell ref="G584:O584"/>
    <mergeCell ref="P584:R584"/>
    <mergeCell ref="T584:V584"/>
    <mergeCell ref="W584:Y584"/>
    <mergeCell ref="Z584:AA584"/>
    <mergeCell ref="F589:O589"/>
    <mergeCell ref="P589:R589"/>
    <mergeCell ref="T589:V589"/>
    <mergeCell ref="W589:Y589"/>
    <mergeCell ref="Z589:AA589"/>
    <mergeCell ref="G590:O590"/>
    <mergeCell ref="P590:R590"/>
    <mergeCell ref="T590:V590"/>
    <mergeCell ref="W590:Y590"/>
    <mergeCell ref="Z590:AA590"/>
    <mergeCell ref="G587:O587"/>
    <mergeCell ref="P587:R587"/>
    <mergeCell ref="T587:V587"/>
    <mergeCell ref="W587:Y587"/>
    <mergeCell ref="Z587:AA587"/>
    <mergeCell ref="E588:O588"/>
    <mergeCell ref="P588:R588"/>
    <mergeCell ref="T588:V588"/>
    <mergeCell ref="W588:Y588"/>
    <mergeCell ref="Z588:AA588"/>
    <mergeCell ref="G593:O593"/>
    <mergeCell ref="P593:R593"/>
    <mergeCell ref="T593:V593"/>
    <mergeCell ref="W593:Y593"/>
    <mergeCell ref="Z593:AA593"/>
    <mergeCell ref="E594:O594"/>
    <mergeCell ref="P594:R594"/>
    <mergeCell ref="T594:V594"/>
    <mergeCell ref="W594:Y594"/>
    <mergeCell ref="Z594:AA594"/>
    <mergeCell ref="E591:O591"/>
    <mergeCell ref="P591:R591"/>
    <mergeCell ref="T591:V591"/>
    <mergeCell ref="W591:Y591"/>
    <mergeCell ref="Z591:AA591"/>
    <mergeCell ref="F592:O592"/>
    <mergeCell ref="P592:R592"/>
    <mergeCell ref="T592:V592"/>
    <mergeCell ref="W592:Y592"/>
    <mergeCell ref="Z592:AA592"/>
    <mergeCell ref="E597:O597"/>
    <mergeCell ref="P597:R597"/>
    <mergeCell ref="T597:V597"/>
    <mergeCell ref="W597:Y597"/>
    <mergeCell ref="Z597:AA597"/>
    <mergeCell ref="F598:O598"/>
    <mergeCell ref="P598:R598"/>
    <mergeCell ref="T598:V598"/>
    <mergeCell ref="W598:Y598"/>
    <mergeCell ref="Z598:AA598"/>
    <mergeCell ref="F595:O595"/>
    <mergeCell ref="P595:R595"/>
    <mergeCell ref="T595:V595"/>
    <mergeCell ref="W595:Y595"/>
    <mergeCell ref="Z595:AA595"/>
    <mergeCell ref="G596:O596"/>
    <mergeCell ref="P596:R596"/>
    <mergeCell ref="T596:V596"/>
    <mergeCell ref="W596:Y596"/>
    <mergeCell ref="Z596:AA596"/>
    <mergeCell ref="F601:O601"/>
    <mergeCell ref="P601:R601"/>
    <mergeCell ref="T601:V601"/>
    <mergeCell ref="W601:Y601"/>
    <mergeCell ref="Z601:AA601"/>
    <mergeCell ref="G602:O602"/>
    <mergeCell ref="P602:R602"/>
    <mergeCell ref="T602:V602"/>
    <mergeCell ref="W602:Y602"/>
    <mergeCell ref="Z602:AA602"/>
    <mergeCell ref="G599:O599"/>
    <mergeCell ref="P599:R599"/>
    <mergeCell ref="T599:V599"/>
    <mergeCell ref="W599:Y599"/>
    <mergeCell ref="Z599:AA599"/>
    <mergeCell ref="E600:O600"/>
    <mergeCell ref="P600:R600"/>
    <mergeCell ref="T600:V600"/>
    <mergeCell ref="W600:Y600"/>
    <mergeCell ref="Z600:AA600"/>
    <mergeCell ref="G605:O605"/>
    <mergeCell ref="P605:R605"/>
    <mergeCell ref="T605:V605"/>
    <mergeCell ref="W605:Y605"/>
    <mergeCell ref="Z605:AA605"/>
    <mergeCell ref="E606:O606"/>
    <mergeCell ref="P606:R606"/>
    <mergeCell ref="T606:V606"/>
    <mergeCell ref="W606:Y606"/>
    <mergeCell ref="Z606:AA606"/>
    <mergeCell ref="E603:O603"/>
    <mergeCell ref="P603:R603"/>
    <mergeCell ref="T603:V603"/>
    <mergeCell ref="W603:Y603"/>
    <mergeCell ref="Z603:AA603"/>
    <mergeCell ref="F604:O604"/>
    <mergeCell ref="P604:R604"/>
    <mergeCell ref="T604:V604"/>
    <mergeCell ref="W604:Y604"/>
    <mergeCell ref="Z604:AA604"/>
    <mergeCell ref="E609:O609"/>
    <mergeCell ref="P609:R609"/>
    <mergeCell ref="T609:V609"/>
    <mergeCell ref="W609:Y609"/>
    <mergeCell ref="Z609:AA609"/>
    <mergeCell ref="F610:O610"/>
    <mergeCell ref="P610:R610"/>
    <mergeCell ref="T610:V610"/>
    <mergeCell ref="W610:Y610"/>
    <mergeCell ref="Z610:AA610"/>
    <mergeCell ref="F607:O607"/>
    <mergeCell ref="P607:R607"/>
    <mergeCell ref="T607:V607"/>
    <mergeCell ref="W607:Y607"/>
    <mergeCell ref="Z607:AA607"/>
    <mergeCell ref="G608:O608"/>
    <mergeCell ref="P608:R608"/>
    <mergeCell ref="T608:V608"/>
    <mergeCell ref="W608:Y608"/>
    <mergeCell ref="Z608:AA608"/>
    <mergeCell ref="F613:O613"/>
    <mergeCell ref="P613:R613"/>
    <mergeCell ref="T613:V613"/>
    <mergeCell ref="W613:Y613"/>
    <mergeCell ref="Z613:AA613"/>
    <mergeCell ref="G614:O614"/>
    <mergeCell ref="P614:R614"/>
    <mergeCell ref="T614:V614"/>
    <mergeCell ref="W614:Y614"/>
    <mergeCell ref="Z614:AA614"/>
    <mergeCell ref="G611:O611"/>
    <mergeCell ref="P611:R611"/>
    <mergeCell ref="T611:V611"/>
    <mergeCell ref="W611:Y611"/>
    <mergeCell ref="Z611:AA611"/>
    <mergeCell ref="E612:O612"/>
    <mergeCell ref="P612:R612"/>
    <mergeCell ref="T612:V612"/>
    <mergeCell ref="W612:Y612"/>
    <mergeCell ref="Z612:AA612"/>
    <mergeCell ref="G617:O617"/>
    <mergeCell ref="P617:R617"/>
    <mergeCell ref="T617:V617"/>
    <mergeCell ref="W617:Y617"/>
    <mergeCell ref="Z617:AA617"/>
    <mergeCell ref="E618:O618"/>
    <mergeCell ref="P618:R618"/>
    <mergeCell ref="T618:V618"/>
    <mergeCell ref="W618:Y618"/>
    <mergeCell ref="Z618:AA618"/>
    <mergeCell ref="E615:O615"/>
    <mergeCell ref="P615:R615"/>
    <mergeCell ref="T615:V615"/>
    <mergeCell ref="W615:Y615"/>
    <mergeCell ref="Z615:AA615"/>
    <mergeCell ref="F616:O616"/>
    <mergeCell ref="P616:R616"/>
    <mergeCell ref="T616:V616"/>
    <mergeCell ref="W616:Y616"/>
    <mergeCell ref="Z616:AA616"/>
    <mergeCell ref="E621:O621"/>
    <mergeCell ref="P621:R621"/>
    <mergeCell ref="T621:V621"/>
    <mergeCell ref="W621:Y621"/>
    <mergeCell ref="Z621:AA621"/>
    <mergeCell ref="F622:O622"/>
    <mergeCell ref="P622:R622"/>
    <mergeCell ref="T622:V622"/>
    <mergeCell ref="W622:Y622"/>
    <mergeCell ref="Z622:AA622"/>
    <mergeCell ref="F619:O619"/>
    <mergeCell ref="P619:R619"/>
    <mergeCell ref="T619:V619"/>
    <mergeCell ref="W619:Y619"/>
    <mergeCell ref="Z619:AA619"/>
    <mergeCell ref="G620:O620"/>
    <mergeCell ref="P620:R620"/>
    <mergeCell ref="T620:V620"/>
    <mergeCell ref="W620:Y620"/>
    <mergeCell ref="Z620:AA620"/>
    <mergeCell ref="F625:O625"/>
    <mergeCell ref="P625:R625"/>
    <mergeCell ref="T625:V625"/>
    <mergeCell ref="W625:Y625"/>
    <mergeCell ref="Z625:AA625"/>
    <mergeCell ref="G626:O626"/>
    <mergeCell ref="P626:R626"/>
    <mergeCell ref="T626:V626"/>
    <mergeCell ref="W626:Y626"/>
    <mergeCell ref="Z626:AA626"/>
    <mergeCell ref="G623:O623"/>
    <mergeCell ref="P623:R623"/>
    <mergeCell ref="T623:V623"/>
    <mergeCell ref="W623:Y623"/>
    <mergeCell ref="Z623:AA623"/>
    <mergeCell ref="E624:O624"/>
    <mergeCell ref="P624:R624"/>
    <mergeCell ref="T624:V624"/>
    <mergeCell ref="W624:Y624"/>
    <mergeCell ref="Z624:AA624"/>
    <mergeCell ref="G629:O629"/>
    <mergeCell ref="P629:R629"/>
    <mergeCell ref="T629:V629"/>
    <mergeCell ref="W629:Y629"/>
    <mergeCell ref="Z629:AA629"/>
    <mergeCell ref="E630:O630"/>
    <mergeCell ref="P630:R630"/>
    <mergeCell ref="T630:V630"/>
    <mergeCell ref="W630:Y630"/>
    <mergeCell ref="Z630:AA630"/>
    <mergeCell ref="E627:O627"/>
    <mergeCell ref="P627:R627"/>
    <mergeCell ref="T627:V627"/>
    <mergeCell ref="W627:Y627"/>
    <mergeCell ref="Z627:AA627"/>
    <mergeCell ref="F628:O628"/>
    <mergeCell ref="P628:R628"/>
    <mergeCell ref="T628:V628"/>
    <mergeCell ref="W628:Y628"/>
    <mergeCell ref="Z628:AA628"/>
    <mergeCell ref="E633:O633"/>
    <mergeCell ref="P633:R633"/>
    <mergeCell ref="T633:V633"/>
    <mergeCell ref="W633:Y633"/>
    <mergeCell ref="Z633:AA633"/>
    <mergeCell ref="F634:O634"/>
    <mergeCell ref="P634:R634"/>
    <mergeCell ref="T634:V634"/>
    <mergeCell ref="W634:Y634"/>
    <mergeCell ref="Z634:AA634"/>
    <mergeCell ref="F631:O631"/>
    <mergeCell ref="P631:R631"/>
    <mergeCell ref="T631:V631"/>
    <mergeCell ref="W631:Y631"/>
    <mergeCell ref="Z631:AA631"/>
    <mergeCell ref="G632:O632"/>
    <mergeCell ref="P632:R632"/>
    <mergeCell ref="T632:V632"/>
    <mergeCell ref="W632:Y632"/>
    <mergeCell ref="Z632:AA632"/>
    <mergeCell ref="F637:O637"/>
    <mergeCell ref="P637:R637"/>
    <mergeCell ref="T637:V637"/>
    <mergeCell ref="W637:Y637"/>
    <mergeCell ref="Z637:AA637"/>
    <mergeCell ref="G638:O638"/>
    <mergeCell ref="P638:R638"/>
    <mergeCell ref="T638:V638"/>
    <mergeCell ref="W638:Y638"/>
    <mergeCell ref="Z638:AA638"/>
    <mergeCell ref="G635:O635"/>
    <mergeCell ref="P635:R635"/>
    <mergeCell ref="T635:V635"/>
    <mergeCell ref="W635:Y635"/>
    <mergeCell ref="Z635:AA635"/>
    <mergeCell ref="E636:O636"/>
    <mergeCell ref="P636:R636"/>
    <mergeCell ref="T636:V636"/>
    <mergeCell ref="W636:Y636"/>
    <mergeCell ref="Z636:AA636"/>
    <mergeCell ref="G641:O641"/>
    <mergeCell ref="P641:R641"/>
    <mergeCell ref="T641:V641"/>
    <mergeCell ref="W641:Y641"/>
    <mergeCell ref="Z641:AA641"/>
    <mergeCell ref="C642:O642"/>
    <mergeCell ref="P642:R642"/>
    <mergeCell ref="T642:V642"/>
    <mergeCell ref="W642:Y642"/>
    <mergeCell ref="Z642:AA642"/>
    <mergeCell ref="E639:O639"/>
    <mergeCell ref="P639:R639"/>
    <mergeCell ref="T639:V639"/>
    <mergeCell ref="W639:Y639"/>
    <mergeCell ref="Z639:AA639"/>
    <mergeCell ref="F640:O640"/>
    <mergeCell ref="P640:R640"/>
    <mergeCell ref="T640:V640"/>
    <mergeCell ref="W640:Y640"/>
    <mergeCell ref="Z640:AA640"/>
    <mergeCell ref="F645:O645"/>
    <mergeCell ref="P645:R645"/>
    <mergeCell ref="T645:V645"/>
    <mergeCell ref="W645:Y645"/>
    <mergeCell ref="Z645:AA645"/>
    <mergeCell ref="G646:O646"/>
    <mergeCell ref="P646:R646"/>
    <mergeCell ref="T646:V646"/>
    <mergeCell ref="W646:Y646"/>
    <mergeCell ref="Z646:AA646"/>
    <mergeCell ref="E643:O643"/>
    <mergeCell ref="P643:R643"/>
    <mergeCell ref="T643:V643"/>
    <mergeCell ref="W643:Y643"/>
    <mergeCell ref="Z643:AA643"/>
    <mergeCell ref="E644:O644"/>
    <mergeCell ref="P644:R644"/>
    <mergeCell ref="T644:V644"/>
    <mergeCell ref="W644:Y644"/>
    <mergeCell ref="Z644:AA644"/>
    <mergeCell ref="G649:O649"/>
    <mergeCell ref="P649:R649"/>
    <mergeCell ref="T649:V649"/>
    <mergeCell ref="W649:Y649"/>
    <mergeCell ref="Z649:AA649"/>
    <mergeCell ref="E650:O650"/>
    <mergeCell ref="P650:R650"/>
    <mergeCell ref="T650:V650"/>
    <mergeCell ref="W650:Y650"/>
    <mergeCell ref="Z650:AA650"/>
    <mergeCell ref="E647:O647"/>
    <mergeCell ref="P647:R647"/>
    <mergeCell ref="T647:V647"/>
    <mergeCell ref="W647:Y647"/>
    <mergeCell ref="Z647:AA647"/>
    <mergeCell ref="F648:O648"/>
    <mergeCell ref="P648:R648"/>
    <mergeCell ref="T648:V648"/>
    <mergeCell ref="W648:Y648"/>
    <mergeCell ref="Z648:AA648"/>
    <mergeCell ref="G653:O653"/>
    <mergeCell ref="P653:R653"/>
    <mergeCell ref="T653:V653"/>
    <mergeCell ref="W653:Y653"/>
    <mergeCell ref="Z653:AA653"/>
    <mergeCell ref="C654:O654"/>
    <mergeCell ref="P654:R654"/>
    <mergeCell ref="T654:V654"/>
    <mergeCell ref="W654:Y654"/>
    <mergeCell ref="Z654:AA654"/>
    <mergeCell ref="F651:O651"/>
    <mergeCell ref="P651:R651"/>
    <mergeCell ref="T651:V651"/>
    <mergeCell ref="W651:Y651"/>
    <mergeCell ref="Z651:AA651"/>
    <mergeCell ref="G652:O652"/>
    <mergeCell ref="P652:R652"/>
    <mergeCell ref="T652:V652"/>
    <mergeCell ref="W652:Y652"/>
    <mergeCell ref="Z652:AA652"/>
    <mergeCell ref="F657:O657"/>
    <mergeCell ref="P657:R657"/>
    <mergeCell ref="T657:V657"/>
    <mergeCell ref="W657:Y657"/>
    <mergeCell ref="Z657:AA657"/>
    <mergeCell ref="G658:O658"/>
    <mergeCell ref="P658:R658"/>
    <mergeCell ref="T658:V658"/>
    <mergeCell ref="W658:Y658"/>
    <mergeCell ref="Z658:AA658"/>
    <mergeCell ref="E655:O655"/>
    <mergeCell ref="P655:R655"/>
    <mergeCell ref="T655:V655"/>
    <mergeCell ref="W655:Y655"/>
    <mergeCell ref="Z655:AA655"/>
    <mergeCell ref="E656:O656"/>
    <mergeCell ref="P656:R656"/>
    <mergeCell ref="T656:V656"/>
    <mergeCell ref="W656:Y656"/>
    <mergeCell ref="Z656:AA656"/>
    <mergeCell ref="F661:O661"/>
    <mergeCell ref="P661:R661"/>
    <mergeCell ref="T661:V661"/>
    <mergeCell ref="W661:Y661"/>
    <mergeCell ref="Z661:AA661"/>
    <mergeCell ref="G662:O662"/>
    <mergeCell ref="P662:R662"/>
    <mergeCell ref="T662:V662"/>
    <mergeCell ref="W662:Y662"/>
    <mergeCell ref="Z662:AA662"/>
    <mergeCell ref="E659:O659"/>
    <mergeCell ref="P659:R659"/>
    <mergeCell ref="T659:V659"/>
    <mergeCell ref="W659:Y659"/>
    <mergeCell ref="Z659:AA659"/>
    <mergeCell ref="E660:O660"/>
    <mergeCell ref="P660:R660"/>
    <mergeCell ref="T660:V660"/>
    <mergeCell ref="W660:Y660"/>
    <mergeCell ref="Z660:AA660"/>
    <mergeCell ref="E665:O665"/>
    <mergeCell ref="P665:R665"/>
    <mergeCell ref="T665:V665"/>
    <mergeCell ref="W665:Y665"/>
    <mergeCell ref="Z665:AA665"/>
    <mergeCell ref="E666:O666"/>
    <mergeCell ref="P666:R666"/>
    <mergeCell ref="T666:V666"/>
    <mergeCell ref="W666:Y666"/>
    <mergeCell ref="Z666:AA666"/>
    <mergeCell ref="C663:O663"/>
    <mergeCell ref="P663:R663"/>
    <mergeCell ref="T663:V663"/>
    <mergeCell ref="W663:Y663"/>
    <mergeCell ref="Z663:AA663"/>
    <mergeCell ref="C664:O664"/>
    <mergeCell ref="P664:R664"/>
    <mergeCell ref="T664:V664"/>
    <mergeCell ref="W664:Y664"/>
    <mergeCell ref="Z664:AA664"/>
    <mergeCell ref="C669:O669"/>
    <mergeCell ref="P669:R669"/>
    <mergeCell ref="T669:V669"/>
    <mergeCell ref="W669:Y669"/>
    <mergeCell ref="Z669:AA669"/>
    <mergeCell ref="E670:O670"/>
    <mergeCell ref="P670:R670"/>
    <mergeCell ref="T670:V670"/>
    <mergeCell ref="W670:Y670"/>
    <mergeCell ref="Z670:AA670"/>
    <mergeCell ref="F667:O667"/>
    <mergeCell ref="P667:R667"/>
    <mergeCell ref="T667:V667"/>
    <mergeCell ref="W667:Y667"/>
    <mergeCell ref="Z667:AA667"/>
    <mergeCell ref="G668:O668"/>
    <mergeCell ref="P668:R668"/>
    <mergeCell ref="T668:V668"/>
    <mergeCell ref="W668:Y668"/>
    <mergeCell ref="Z668:AA668"/>
    <mergeCell ref="G673:O673"/>
    <mergeCell ref="P673:R673"/>
    <mergeCell ref="T673:V673"/>
    <mergeCell ref="W673:Y673"/>
    <mergeCell ref="Z673:AA673"/>
    <mergeCell ref="E674:O674"/>
    <mergeCell ref="P674:R674"/>
    <mergeCell ref="T674:V674"/>
    <mergeCell ref="W674:Y674"/>
    <mergeCell ref="Z674:AA674"/>
    <mergeCell ref="E671:O671"/>
    <mergeCell ref="P671:R671"/>
    <mergeCell ref="T671:V671"/>
    <mergeCell ref="W671:Y671"/>
    <mergeCell ref="Z671:AA671"/>
    <mergeCell ref="F672:O672"/>
    <mergeCell ref="P672:R672"/>
    <mergeCell ref="T672:V672"/>
    <mergeCell ref="W672:Y672"/>
    <mergeCell ref="Z672:AA672"/>
    <mergeCell ref="E677:O677"/>
    <mergeCell ref="P677:R677"/>
    <mergeCell ref="T677:V677"/>
    <mergeCell ref="W677:Y677"/>
    <mergeCell ref="Z677:AA677"/>
    <mergeCell ref="F678:O678"/>
    <mergeCell ref="P678:R678"/>
    <mergeCell ref="T678:V678"/>
    <mergeCell ref="W678:Y678"/>
    <mergeCell ref="Z678:AA678"/>
    <mergeCell ref="F675:O675"/>
    <mergeCell ref="P675:R675"/>
    <mergeCell ref="T675:V675"/>
    <mergeCell ref="W675:Y675"/>
    <mergeCell ref="Z675:AA675"/>
    <mergeCell ref="G676:O676"/>
    <mergeCell ref="P676:R676"/>
    <mergeCell ref="T676:V676"/>
    <mergeCell ref="W676:Y676"/>
    <mergeCell ref="Z676:AA676"/>
    <mergeCell ref="F681:O681"/>
    <mergeCell ref="P681:R681"/>
    <mergeCell ref="T681:V681"/>
    <mergeCell ref="W681:Y681"/>
    <mergeCell ref="Z681:AA681"/>
    <mergeCell ref="G682:O682"/>
    <mergeCell ref="P682:R682"/>
    <mergeCell ref="T682:V682"/>
    <mergeCell ref="W682:Y682"/>
    <mergeCell ref="Z682:AA682"/>
    <mergeCell ref="G679:O679"/>
    <mergeCell ref="P679:R679"/>
    <mergeCell ref="T679:V679"/>
    <mergeCell ref="W679:Y679"/>
    <mergeCell ref="Z679:AA679"/>
    <mergeCell ref="E680:O680"/>
    <mergeCell ref="P680:R680"/>
    <mergeCell ref="T680:V680"/>
    <mergeCell ref="W680:Y680"/>
    <mergeCell ref="Z680:AA680"/>
    <mergeCell ref="G685:O685"/>
    <mergeCell ref="P685:R685"/>
    <mergeCell ref="T685:V685"/>
    <mergeCell ref="W685:Y685"/>
    <mergeCell ref="Z685:AA685"/>
    <mergeCell ref="C686:O686"/>
    <mergeCell ref="P686:R686"/>
    <mergeCell ref="T686:V686"/>
    <mergeCell ref="W686:Y686"/>
    <mergeCell ref="Z686:AA686"/>
    <mergeCell ref="E683:O683"/>
    <mergeCell ref="P683:R683"/>
    <mergeCell ref="T683:V683"/>
    <mergeCell ref="W683:Y683"/>
    <mergeCell ref="Z683:AA683"/>
    <mergeCell ref="F684:O684"/>
    <mergeCell ref="P684:R684"/>
    <mergeCell ref="T684:V684"/>
    <mergeCell ref="W684:Y684"/>
    <mergeCell ref="Z684:AA684"/>
    <mergeCell ref="E689:O689"/>
    <mergeCell ref="P689:R689"/>
    <mergeCell ref="T689:V689"/>
    <mergeCell ref="W689:Y689"/>
    <mergeCell ref="Z689:AA689"/>
    <mergeCell ref="F690:O690"/>
    <mergeCell ref="P690:R690"/>
    <mergeCell ref="T690:V690"/>
    <mergeCell ref="W690:Y690"/>
    <mergeCell ref="Z690:AA690"/>
    <mergeCell ref="C687:O687"/>
    <mergeCell ref="P687:R687"/>
    <mergeCell ref="T687:V687"/>
    <mergeCell ref="W687:Y687"/>
    <mergeCell ref="Z687:AA687"/>
    <mergeCell ref="E688:O688"/>
    <mergeCell ref="P688:R688"/>
    <mergeCell ref="T688:V688"/>
    <mergeCell ref="W688:Y688"/>
    <mergeCell ref="Z688:AA688"/>
    <mergeCell ref="G693:O693"/>
    <mergeCell ref="P693:R693"/>
    <mergeCell ref="T693:V693"/>
    <mergeCell ref="W693:Y693"/>
    <mergeCell ref="Z693:AA693"/>
    <mergeCell ref="F694:O694"/>
    <mergeCell ref="P694:R694"/>
    <mergeCell ref="T694:V694"/>
    <mergeCell ref="W694:Y694"/>
    <mergeCell ref="Z694:AA694"/>
    <mergeCell ref="G691:O691"/>
    <mergeCell ref="P691:R691"/>
    <mergeCell ref="T691:V691"/>
    <mergeCell ref="W691:Y691"/>
    <mergeCell ref="Z691:AA691"/>
    <mergeCell ref="F692:O692"/>
    <mergeCell ref="P692:R692"/>
    <mergeCell ref="T692:V692"/>
    <mergeCell ref="W692:Y692"/>
    <mergeCell ref="Z692:AA692"/>
    <mergeCell ref="F697:O697"/>
    <mergeCell ref="P697:R697"/>
    <mergeCell ref="T697:V697"/>
    <mergeCell ref="W697:Y697"/>
    <mergeCell ref="Z697:AA697"/>
    <mergeCell ref="G698:O698"/>
    <mergeCell ref="P698:R698"/>
    <mergeCell ref="T698:V698"/>
    <mergeCell ref="W698:Y698"/>
    <mergeCell ref="Z698:AA698"/>
    <mergeCell ref="G695:O695"/>
    <mergeCell ref="P695:R695"/>
    <mergeCell ref="T695:V695"/>
    <mergeCell ref="W695:Y695"/>
    <mergeCell ref="Z695:AA695"/>
    <mergeCell ref="E696:O696"/>
    <mergeCell ref="P696:R696"/>
    <mergeCell ref="T696:V696"/>
    <mergeCell ref="W696:Y696"/>
    <mergeCell ref="Z696:AA696"/>
    <mergeCell ref="F701:O701"/>
    <mergeCell ref="P701:R701"/>
    <mergeCell ref="T701:V701"/>
    <mergeCell ref="W701:Y701"/>
    <mergeCell ref="Z701:AA701"/>
    <mergeCell ref="G702:O702"/>
    <mergeCell ref="P702:R702"/>
    <mergeCell ref="T702:V702"/>
    <mergeCell ref="W702:Y702"/>
    <mergeCell ref="Z702:AA702"/>
    <mergeCell ref="E699:O699"/>
    <mergeCell ref="P699:R699"/>
    <mergeCell ref="T699:V699"/>
    <mergeCell ref="W699:Y699"/>
    <mergeCell ref="Z699:AA699"/>
    <mergeCell ref="E700:O700"/>
    <mergeCell ref="P700:R700"/>
    <mergeCell ref="T700:V700"/>
    <mergeCell ref="W700:Y700"/>
    <mergeCell ref="Z700:AA700"/>
    <mergeCell ref="E705:O705"/>
    <mergeCell ref="P705:R705"/>
    <mergeCell ref="T705:V705"/>
    <mergeCell ref="W705:Y705"/>
    <mergeCell ref="Z705:AA705"/>
    <mergeCell ref="F706:O706"/>
    <mergeCell ref="P706:R706"/>
    <mergeCell ref="T706:V706"/>
    <mergeCell ref="W706:Y706"/>
    <mergeCell ref="Z706:AA706"/>
    <mergeCell ref="C703:O703"/>
    <mergeCell ref="P703:R703"/>
    <mergeCell ref="T703:V703"/>
    <mergeCell ref="W703:Y703"/>
    <mergeCell ref="Z703:AA703"/>
    <mergeCell ref="E704:O704"/>
    <mergeCell ref="P704:R704"/>
    <mergeCell ref="T704:V704"/>
    <mergeCell ref="W704:Y704"/>
    <mergeCell ref="Z704:AA704"/>
    <mergeCell ref="E709:O709"/>
    <mergeCell ref="P709:R709"/>
    <mergeCell ref="T709:V709"/>
    <mergeCell ref="W709:Y709"/>
    <mergeCell ref="Z709:AA709"/>
    <mergeCell ref="F710:O710"/>
    <mergeCell ref="P710:R710"/>
    <mergeCell ref="T710:V710"/>
    <mergeCell ref="W710:Y710"/>
    <mergeCell ref="Z710:AA710"/>
    <mergeCell ref="G707:O707"/>
    <mergeCell ref="P707:R707"/>
    <mergeCell ref="T707:V707"/>
    <mergeCell ref="W707:Y707"/>
    <mergeCell ref="Z707:AA707"/>
    <mergeCell ref="E708:O708"/>
    <mergeCell ref="P708:R708"/>
    <mergeCell ref="T708:V708"/>
    <mergeCell ref="W708:Y708"/>
    <mergeCell ref="Z708:AA708"/>
    <mergeCell ref="E713:O713"/>
    <mergeCell ref="P713:R713"/>
    <mergeCell ref="T713:V713"/>
    <mergeCell ref="W713:Y713"/>
    <mergeCell ref="Z713:AA713"/>
    <mergeCell ref="F714:O714"/>
    <mergeCell ref="P714:R714"/>
    <mergeCell ref="T714:V714"/>
    <mergeCell ref="W714:Y714"/>
    <mergeCell ref="Z714:AA714"/>
    <mergeCell ref="G711:O711"/>
    <mergeCell ref="P711:R711"/>
    <mergeCell ref="T711:V711"/>
    <mergeCell ref="W711:Y711"/>
    <mergeCell ref="Z711:AA711"/>
    <mergeCell ref="E712:O712"/>
    <mergeCell ref="P712:R712"/>
    <mergeCell ref="T712:V712"/>
    <mergeCell ref="W712:Y712"/>
    <mergeCell ref="Z712:AA712"/>
    <mergeCell ref="E717:O717"/>
    <mergeCell ref="P717:R717"/>
    <mergeCell ref="T717:V717"/>
    <mergeCell ref="W717:Y717"/>
    <mergeCell ref="Z717:AA717"/>
    <mergeCell ref="F718:O718"/>
    <mergeCell ref="P718:R718"/>
    <mergeCell ref="T718:V718"/>
    <mergeCell ref="W718:Y718"/>
    <mergeCell ref="Z718:AA718"/>
    <mergeCell ref="G715:O715"/>
    <mergeCell ref="P715:R715"/>
    <mergeCell ref="T715:V715"/>
    <mergeCell ref="W715:Y715"/>
    <mergeCell ref="Z715:AA715"/>
    <mergeCell ref="E716:O716"/>
    <mergeCell ref="P716:R716"/>
    <mergeCell ref="T716:V716"/>
    <mergeCell ref="W716:Y716"/>
    <mergeCell ref="Z716:AA716"/>
    <mergeCell ref="C721:O721"/>
    <mergeCell ref="P721:R721"/>
    <mergeCell ref="T721:V721"/>
    <mergeCell ref="W721:Y721"/>
    <mergeCell ref="Z721:AA721"/>
    <mergeCell ref="E722:O722"/>
    <mergeCell ref="P722:R722"/>
    <mergeCell ref="T722:V722"/>
    <mergeCell ref="W722:Y722"/>
    <mergeCell ref="Z722:AA722"/>
    <mergeCell ref="G719:O719"/>
    <mergeCell ref="P719:R719"/>
    <mergeCell ref="T719:V719"/>
    <mergeCell ref="W719:Y719"/>
    <mergeCell ref="Z719:AA719"/>
    <mergeCell ref="C720:O720"/>
    <mergeCell ref="P720:R720"/>
    <mergeCell ref="T720:V720"/>
    <mergeCell ref="W720:Y720"/>
    <mergeCell ref="Z720:AA720"/>
    <mergeCell ref="G725:O725"/>
    <mergeCell ref="P725:R725"/>
    <mergeCell ref="T725:V725"/>
    <mergeCell ref="W725:Y725"/>
    <mergeCell ref="Z725:AA725"/>
    <mergeCell ref="F726:O726"/>
    <mergeCell ref="P726:R726"/>
    <mergeCell ref="T726:V726"/>
    <mergeCell ref="W726:Y726"/>
    <mergeCell ref="Z726:AA726"/>
    <mergeCell ref="E723:O723"/>
    <mergeCell ref="P723:R723"/>
    <mergeCell ref="T723:V723"/>
    <mergeCell ref="W723:Y723"/>
    <mergeCell ref="Z723:AA723"/>
    <mergeCell ref="F724:O724"/>
    <mergeCell ref="P724:R724"/>
    <mergeCell ref="T724:V724"/>
    <mergeCell ref="W724:Y724"/>
    <mergeCell ref="Z724:AA724"/>
    <mergeCell ref="E729:O729"/>
    <mergeCell ref="P729:R729"/>
    <mergeCell ref="T729:V729"/>
    <mergeCell ref="W729:Y729"/>
    <mergeCell ref="Z729:AA729"/>
    <mergeCell ref="F730:O730"/>
    <mergeCell ref="P730:R730"/>
    <mergeCell ref="T730:V730"/>
    <mergeCell ref="W730:Y730"/>
    <mergeCell ref="Z730:AA730"/>
    <mergeCell ref="G727:O727"/>
    <mergeCell ref="P727:R727"/>
    <mergeCell ref="T727:V727"/>
    <mergeCell ref="W727:Y727"/>
    <mergeCell ref="Z727:AA727"/>
    <mergeCell ref="E728:O728"/>
    <mergeCell ref="P728:R728"/>
    <mergeCell ref="T728:V728"/>
    <mergeCell ref="W728:Y728"/>
    <mergeCell ref="Z728:AA728"/>
    <mergeCell ref="E733:O733"/>
    <mergeCell ref="P733:R733"/>
    <mergeCell ref="T733:V733"/>
    <mergeCell ref="W733:Y733"/>
    <mergeCell ref="Z733:AA733"/>
    <mergeCell ref="E734:O734"/>
    <mergeCell ref="P734:R734"/>
    <mergeCell ref="T734:V734"/>
    <mergeCell ref="W734:Y734"/>
    <mergeCell ref="Z734:AA734"/>
    <mergeCell ref="G731:O731"/>
    <mergeCell ref="P731:R731"/>
    <mergeCell ref="T731:V731"/>
    <mergeCell ref="W731:Y731"/>
    <mergeCell ref="Z731:AA731"/>
    <mergeCell ref="C732:O732"/>
    <mergeCell ref="P732:R732"/>
    <mergeCell ref="T732:V732"/>
    <mergeCell ref="W732:Y732"/>
    <mergeCell ref="Z732:AA732"/>
    <mergeCell ref="C737:O737"/>
    <mergeCell ref="P737:R737"/>
    <mergeCell ref="T737:V737"/>
    <mergeCell ref="W737:Y737"/>
    <mergeCell ref="Z737:AA737"/>
    <mergeCell ref="C738:O738"/>
    <mergeCell ref="P738:R738"/>
    <mergeCell ref="T738:V738"/>
    <mergeCell ref="W738:Y738"/>
    <mergeCell ref="Z738:AA738"/>
    <mergeCell ref="F735:O735"/>
    <mergeCell ref="P735:R735"/>
    <mergeCell ref="T735:V735"/>
    <mergeCell ref="W735:Y735"/>
    <mergeCell ref="Z735:AA735"/>
    <mergeCell ref="G736:O736"/>
    <mergeCell ref="P736:R736"/>
    <mergeCell ref="T736:V736"/>
    <mergeCell ref="W736:Y736"/>
    <mergeCell ref="Z736:AA736"/>
    <mergeCell ref="F741:O741"/>
    <mergeCell ref="P741:R741"/>
    <mergeCell ref="T741:V741"/>
    <mergeCell ref="W741:Y741"/>
    <mergeCell ref="Z741:AA741"/>
    <mergeCell ref="G742:O742"/>
    <mergeCell ref="P742:R742"/>
    <mergeCell ref="T742:V742"/>
    <mergeCell ref="W742:Y742"/>
    <mergeCell ref="Z742:AA742"/>
    <mergeCell ref="E739:O739"/>
    <mergeCell ref="P739:R739"/>
    <mergeCell ref="T739:V739"/>
    <mergeCell ref="W739:Y739"/>
    <mergeCell ref="Z739:AA739"/>
    <mergeCell ref="E740:O740"/>
    <mergeCell ref="P740:R740"/>
    <mergeCell ref="T740:V740"/>
    <mergeCell ref="W740:Y740"/>
    <mergeCell ref="Z740:AA740"/>
    <mergeCell ref="G745:O745"/>
    <mergeCell ref="P745:R745"/>
    <mergeCell ref="T745:V745"/>
    <mergeCell ref="W745:Y745"/>
    <mergeCell ref="Z745:AA745"/>
    <mergeCell ref="E746:O746"/>
    <mergeCell ref="P746:R746"/>
    <mergeCell ref="T746:V746"/>
    <mergeCell ref="W746:Y746"/>
    <mergeCell ref="Z746:AA746"/>
    <mergeCell ref="E743:O743"/>
    <mergeCell ref="P743:R743"/>
    <mergeCell ref="T743:V743"/>
    <mergeCell ref="W743:Y743"/>
    <mergeCell ref="Z743:AA743"/>
    <mergeCell ref="F744:O744"/>
    <mergeCell ref="P744:R744"/>
    <mergeCell ref="T744:V744"/>
    <mergeCell ref="W744:Y744"/>
    <mergeCell ref="Z744:AA744"/>
    <mergeCell ref="E749:O749"/>
    <mergeCell ref="P749:R749"/>
    <mergeCell ref="T749:V749"/>
    <mergeCell ref="W749:Y749"/>
    <mergeCell ref="Z749:AA749"/>
    <mergeCell ref="F750:O750"/>
    <mergeCell ref="P750:R750"/>
    <mergeCell ref="T750:V750"/>
    <mergeCell ref="W750:Y750"/>
    <mergeCell ref="Z750:AA750"/>
    <mergeCell ref="F747:O747"/>
    <mergeCell ref="P747:R747"/>
    <mergeCell ref="T747:V747"/>
    <mergeCell ref="W747:Y747"/>
    <mergeCell ref="Z747:AA747"/>
    <mergeCell ref="G748:O748"/>
    <mergeCell ref="P748:R748"/>
    <mergeCell ref="T748:V748"/>
    <mergeCell ref="W748:Y748"/>
    <mergeCell ref="Z748:AA748"/>
    <mergeCell ref="F753:O753"/>
    <mergeCell ref="P753:R753"/>
    <mergeCell ref="T753:V753"/>
    <mergeCell ref="W753:Y753"/>
    <mergeCell ref="Z753:AA753"/>
    <mergeCell ref="G754:O754"/>
    <mergeCell ref="P754:R754"/>
    <mergeCell ref="T754:V754"/>
    <mergeCell ref="W754:Y754"/>
    <mergeCell ref="Z754:AA754"/>
    <mergeCell ref="G751:O751"/>
    <mergeCell ref="P751:R751"/>
    <mergeCell ref="T751:V751"/>
    <mergeCell ref="W751:Y751"/>
    <mergeCell ref="Z751:AA751"/>
    <mergeCell ref="E752:O752"/>
    <mergeCell ref="P752:R752"/>
    <mergeCell ref="T752:V752"/>
    <mergeCell ref="W752:Y752"/>
    <mergeCell ref="Z752:AA752"/>
    <mergeCell ref="G757:O757"/>
    <mergeCell ref="P757:R757"/>
    <mergeCell ref="T757:V757"/>
    <mergeCell ref="W757:Y757"/>
    <mergeCell ref="Z757:AA757"/>
    <mergeCell ref="E758:O758"/>
    <mergeCell ref="P758:R758"/>
    <mergeCell ref="T758:V758"/>
    <mergeCell ref="W758:Y758"/>
    <mergeCell ref="Z758:AA758"/>
    <mergeCell ref="E755:O755"/>
    <mergeCell ref="P755:R755"/>
    <mergeCell ref="T755:V755"/>
    <mergeCell ref="W755:Y755"/>
    <mergeCell ref="Z755:AA755"/>
    <mergeCell ref="F756:O756"/>
    <mergeCell ref="P756:R756"/>
    <mergeCell ref="T756:V756"/>
    <mergeCell ref="W756:Y756"/>
    <mergeCell ref="Z756:AA756"/>
    <mergeCell ref="E761:O761"/>
    <mergeCell ref="P761:R761"/>
    <mergeCell ref="T761:V761"/>
    <mergeCell ref="W761:Y761"/>
    <mergeCell ref="Z761:AA761"/>
    <mergeCell ref="F762:O762"/>
    <mergeCell ref="P762:R762"/>
    <mergeCell ref="T762:V762"/>
    <mergeCell ref="W762:Y762"/>
    <mergeCell ref="Z762:AA762"/>
    <mergeCell ref="F759:O759"/>
    <mergeCell ref="P759:R759"/>
    <mergeCell ref="T759:V759"/>
    <mergeCell ref="W759:Y759"/>
    <mergeCell ref="Z759:AA759"/>
    <mergeCell ref="G760:O760"/>
    <mergeCell ref="P760:R760"/>
    <mergeCell ref="T760:V760"/>
    <mergeCell ref="W760:Y760"/>
    <mergeCell ref="Z760:AA760"/>
    <mergeCell ref="F765:O765"/>
    <mergeCell ref="P765:R765"/>
    <mergeCell ref="T765:V765"/>
    <mergeCell ref="W765:Y765"/>
    <mergeCell ref="Z765:AA765"/>
    <mergeCell ref="G766:O766"/>
    <mergeCell ref="P766:R766"/>
    <mergeCell ref="T766:V766"/>
    <mergeCell ref="W766:Y766"/>
    <mergeCell ref="Z766:AA766"/>
    <mergeCell ref="G763:O763"/>
    <mergeCell ref="P763:R763"/>
    <mergeCell ref="T763:V763"/>
    <mergeCell ref="W763:Y763"/>
    <mergeCell ref="Z763:AA763"/>
    <mergeCell ref="E764:O764"/>
    <mergeCell ref="P764:R764"/>
    <mergeCell ref="T764:V764"/>
    <mergeCell ref="W764:Y764"/>
    <mergeCell ref="Z764:AA764"/>
    <mergeCell ref="G769:O769"/>
    <mergeCell ref="P769:R769"/>
    <mergeCell ref="T769:V769"/>
    <mergeCell ref="W769:Y769"/>
    <mergeCell ref="Z769:AA769"/>
    <mergeCell ref="E770:O770"/>
    <mergeCell ref="P770:R770"/>
    <mergeCell ref="T770:V770"/>
    <mergeCell ref="W770:Y770"/>
    <mergeCell ref="Z770:AA770"/>
    <mergeCell ref="E767:O767"/>
    <mergeCell ref="P767:R767"/>
    <mergeCell ref="T767:V767"/>
    <mergeCell ref="W767:Y767"/>
    <mergeCell ref="Z767:AA767"/>
    <mergeCell ref="F768:O768"/>
    <mergeCell ref="P768:R768"/>
    <mergeCell ref="T768:V768"/>
    <mergeCell ref="W768:Y768"/>
    <mergeCell ref="Z768:AA768"/>
    <mergeCell ref="E773:O773"/>
    <mergeCell ref="P773:R773"/>
    <mergeCell ref="T773:V773"/>
    <mergeCell ref="W773:Y773"/>
    <mergeCell ref="Z773:AA773"/>
    <mergeCell ref="F774:O774"/>
    <mergeCell ref="P774:R774"/>
    <mergeCell ref="T774:V774"/>
    <mergeCell ref="W774:Y774"/>
    <mergeCell ref="Z774:AA774"/>
    <mergeCell ref="F771:O771"/>
    <mergeCell ref="P771:R771"/>
    <mergeCell ref="T771:V771"/>
    <mergeCell ref="W771:Y771"/>
    <mergeCell ref="Z771:AA771"/>
    <mergeCell ref="G772:O772"/>
    <mergeCell ref="P772:R772"/>
    <mergeCell ref="T772:V772"/>
    <mergeCell ref="W772:Y772"/>
    <mergeCell ref="Z772:AA772"/>
    <mergeCell ref="F777:O777"/>
    <mergeCell ref="P777:R777"/>
    <mergeCell ref="T777:V777"/>
    <mergeCell ref="W777:Y777"/>
    <mergeCell ref="Z777:AA777"/>
    <mergeCell ref="G778:O778"/>
    <mergeCell ref="P778:R778"/>
    <mergeCell ref="T778:V778"/>
    <mergeCell ref="W778:Y778"/>
    <mergeCell ref="Z778:AA778"/>
    <mergeCell ref="G775:O775"/>
    <mergeCell ref="P775:R775"/>
    <mergeCell ref="T775:V775"/>
    <mergeCell ref="W775:Y775"/>
    <mergeCell ref="Z775:AA775"/>
    <mergeCell ref="E776:O776"/>
    <mergeCell ref="P776:R776"/>
    <mergeCell ref="T776:V776"/>
    <mergeCell ref="W776:Y776"/>
    <mergeCell ref="Z776:AA776"/>
    <mergeCell ref="F781:O781"/>
    <mergeCell ref="P781:R781"/>
    <mergeCell ref="T781:V781"/>
    <mergeCell ref="W781:Y781"/>
    <mergeCell ref="Z781:AA781"/>
    <mergeCell ref="G782:O782"/>
    <mergeCell ref="P782:R782"/>
    <mergeCell ref="T782:V782"/>
    <mergeCell ref="W782:Y782"/>
    <mergeCell ref="Z782:AA782"/>
    <mergeCell ref="E779:O779"/>
    <mergeCell ref="P779:R779"/>
    <mergeCell ref="T779:V779"/>
    <mergeCell ref="W779:Y779"/>
    <mergeCell ref="Z779:AA779"/>
    <mergeCell ref="E780:O780"/>
    <mergeCell ref="P780:R780"/>
    <mergeCell ref="T780:V780"/>
    <mergeCell ref="W780:Y780"/>
    <mergeCell ref="Z780:AA780"/>
    <mergeCell ref="G785:O785"/>
    <mergeCell ref="P785:R785"/>
    <mergeCell ref="T785:V785"/>
    <mergeCell ref="W785:Y785"/>
    <mergeCell ref="Z785:AA785"/>
    <mergeCell ref="E786:O786"/>
    <mergeCell ref="P786:R786"/>
    <mergeCell ref="T786:V786"/>
    <mergeCell ref="W786:Y786"/>
    <mergeCell ref="Z786:AA786"/>
    <mergeCell ref="E783:O783"/>
    <mergeCell ref="P783:R783"/>
    <mergeCell ref="T783:V783"/>
    <mergeCell ref="W783:Y783"/>
    <mergeCell ref="Z783:AA783"/>
    <mergeCell ref="F784:O784"/>
    <mergeCell ref="P784:R784"/>
    <mergeCell ref="T784:V784"/>
    <mergeCell ref="W784:Y784"/>
    <mergeCell ref="Z784:AA784"/>
    <mergeCell ref="C789:O789"/>
    <mergeCell ref="P789:R789"/>
    <mergeCell ref="T789:V789"/>
    <mergeCell ref="W789:Y789"/>
    <mergeCell ref="Z789:AA789"/>
    <mergeCell ref="E790:O790"/>
    <mergeCell ref="P790:R790"/>
    <mergeCell ref="T790:V790"/>
    <mergeCell ref="W790:Y790"/>
    <mergeCell ref="Z790:AA790"/>
    <mergeCell ref="F787:O787"/>
    <mergeCell ref="P787:R787"/>
    <mergeCell ref="T787:V787"/>
    <mergeCell ref="W787:Y787"/>
    <mergeCell ref="Z787:AA787"/>
    <mergeCell ref="G788:O788"/>
    <mergeCell ref="P788:R788"/>
    <mergeCell ref="T788:V788"/>
    <mergeCell ref="W788:Y788"/>
    <mergeCell ref="Z788:AA788"/>
    <mergeCell ref="G793:O793"/>
    <mergeCell ref="P793:R793"/>
    <mergeCell ref="T793:V793"/>
    <mergeCell ref="W793:Y793"/>
    <mergeCell ref="Z793:AA793"/>
    <mergeCell ref="F794:O794"/>
    <mergeCell ref="P794:R794"/>
    <mergeCell ref="T794:V794"/>
    <mergeCell ref="W794:Y794"/>
    <mergeCell ref="Z794:AA794"/>
    <mergeCell ref="E791:O791"/>
    <mergeCell ref="P791:R791"/>
    <mergeCell ref="T791:V791"/>
    <mergeCell ref="W791:Y791"/>
    <mergeCell ref="Z791:AA791"/>
    <mergeCell ref="F792:O792"/>
    <mergeCell ref="P792:R792"/>
    <mergeCell ref="T792:V792"/>
    <mergeCell ref="W792:Y792"/>
    <mergeCell ref="Z792:AA792"/>
    <mergeCell ref="F797:O797"/>
    <mergeCell ref="P797:R797"/>
    <mergeCell ref="T797:V797"/>
    <mergeCell ref="W797:Y797"/>
    <mergeCell ref="Z797:AA797"/>
    <mergeCell ref="G798:O798"/>
    <mergeCell ref="P798:R798"/>
    <mergeCell ref="T798:V798"/>
    <mergeCell ref="W798:Y798"/>
    <mergeCell ref="Z798:AA798"/>
    <mergeCell ref="G795:O795"/>
    <mergeCell ref="P795:R795"/>
    <mergeCell ref="T795:V795"/>
    <mergeCell ref="W795:Y795"/>
    <mergeCell ref="Z795:AA795"/>
    <mergeCell ref="E796:O796"/>
    <mergeCell ref="P796:R796"/>
    <mergeCell ref="T796:V796"/>
    <mergeCell ref="W796:Y796"/>
    <mergeCell ref="Z796:AA796"/>
    <mergeCell ref="G801:O801"/>
    <mergeCell ref="P801:R801"/>
    <mergeCell ref="T801:V801"/>
    <mergeCell ref="W801:Y801"/>
    <mergeCell ref="Z801:AA801"/>
    <mergeCell ref="F802:O802"/>
    <mergeCell ref="P802:R802"/>
    <mergeCell ref="T802:V802"/>
    <mergeCell ref="W802:Y802"/>
    <mergeCell ref="Z802:AA802"/>
    <mergeCell ref="E799:O799"/>
    <mergeCell ref="P799:R799"/>
    <mergeCell ref="T799:V799"/>
    <mergeCell ref="W799:Y799"/>
    <mergeCell ref="Z799:AA799"/>
    <mergeCell ref="F800:O800"/>
    <mergeCell ref="P800:R800"/>
    <mergeCell ref="T800:V800"/>
    <mergeCell ref="W800:Y800"/>
    <mergeCell ref="Z800:AA800"/>
    <mergeCell ref="G805:O805"/>
    <mergeCell ref="P805:R805"/>
    <mergeCell ref="T805:V805"/>
    <mergeCell ref="W805:Y805"/>
    <mergeCell ref="Z805:AA805"/>
    <mergeCell ref="F806:O806"/>
    <mergeCell ref="P806:R806"/>
    <mergeCell ref="T806:V806"/>
    <mergeCell ref="W806:Y806"/>
    <mergeCell ref="Z806:AA806"/>
    <mergeCell ref="G803:O803"/>
    <mergeCell ref="P803:R803"/>
    <mergeCell ref="T803:V803"/>
    <mergeCell ref="W803:Y803"/>
    <mergeCell ref="Z803:AA803"/>
    <mergeCell ref="F804:O804"/>
    <mergeCell ref="P804:R804"/>
    <mergeCell ref="T804:V804"/>
    <mergeCell ref="W804:Y804"/>
    <mergeCell ref="Z804:AA804"/>
    <mergeCell ref="C809:O809"/>
    <mergeCell ref="P809:R809"/>
    <mergeCell ref="T809:V809"/>
    <mergeCell ref="W809:Y809"/>
    <mergeCell ref="Z809:AA809"/>
    <mergeCell ref="E810:O810"/>
    <mergeCell ref="P810:R810"/>
    <mergeCell ref="T810:V810"/>
    <mergeCell ref="W810:Y810"/>
    <mergeCell ref="Z810:AA810"/>
    <mergeCell ref="G807:O807"/>
    <mergeCell ref="P807:R807"/>
    <mergeCell ref="T807:V807"/>
    <mergeCell ref="W807:Y807"/>
    <mergeCell ref="Z807:AA807"/>
    <mergeCell ref="G808:O808"/>
    <mergeCell ref="P808:R808"/>
    <mergeCell ref="T808:V808"/>
    <mergeCell ref="W808:Y808"/>
    <mergeCell ref="Z808:AA808"/>
    <mergeCell ref="G813:O813"/>
    <mergeCell ref="P813:R813"/>
    <mergeCell ref="T813:V813"/>
    <mergeCell ref="W813:Y813"/>
    <mergeCell ref="Z813:AA813"/>
    <mergeCell ref="E814:O814"/>
    <mergeCell ref="P814:R814"/>
    <mergeCell ref="T814:V814"/>
    <mergeCell ref="W814:Y814"/>
    <mergeCell ref="Z814:AA814"/>
    <mergeCell ref="E811:O811"/>
    <mergeCell ref="P811:R811"/>
    <mergeCell ref="T811:V811"/>
    <mergeCell ref="W811:Y811"/>
    <mergeCell ref="Z811:AA811"/>
    <mergeCell ref="F812:O812"/>
    <mergeCell ref="P812:R812"/>
    <mergeCell ref="T812:V812"/>
    <mergeCell ref="W812:Y812"/>
    <mergeCell ref="Z812:AA812"/>
    <mergeCell ref="G817:O817"/>
    <mergeCell ref="P817:R817"/>
    <mergeCell ref="T817:V817"/>
    <mergeCell ref="W817:Y817"/>
    <mergeCell ref="Z817:AA817"/>
    <mergeCell ref="C818:O818"/>
    <mergeCell ref="P818:R818"/>
    <mergeCell ref="T818:V818"/>
    <mergeCell ref="W818:Y818"/>
    <mergeCell ref="Z818:AA818"/>
    <mergeCell ref="E815:O815"/>
    <mergeCell ref="P815:R815"/>
    <mergeCell ref="T815:V815"/>
    <mergeCell ref="W815:Y815"/>
    <mergeCell ref="Z815:AA815"/>
    <mergeCell ref="F816:O816"/>
    <mergeCell ref="P816:R816"/>
    <mergeCell ref="T816:V816"/>
    <mergeCell ref="W816:Y816"/>
    <mergeCell ref="Z816:AA816"/>
    <mergeCell ref="E821:O821"/>
    <mergeCell ref="P821:R821"/>
    <mergeCell ref="T821:V821"/>
    <mergeCell ref="W821:Y821"/>
    <mergeCell ref="Z821:AA821"/>
    <mergeCell ref="F822:O822"/>
    <mergeCell ref="P822:R822"/>
    <mergeCell ref="T822:V822"/>
    <mergeCell ref="W822:Y822"/>
    <mergeCell ref="Z822:AA822"/>
    <mergeCell ref="C819:O819"/>
    <mergeCell ref="P819:R819"/>
    <mergeCell ref="T819:V819"/>
    <mergeCell ref="W819:Y819"/>
    <mergeCell ref="Z819:AA819"/>
    <mergeCell ref="E820:O820"/>
    <mergeCell ref="P820:R820"/>
    <mergeCell ref="T820:V820"/>
    <mergeCell ref="W820:Y820"/>
    <mergeCell ref="Z820:AA820"/>
    <mergeCell ref="E825:O825"/>
    <mergeCell ref="P825:R825"/>
    <mergeCell ref="T825:V825"/>
    <mergeCell ref="W825:Y825"/>
    <mergeCell ref="Z825:AA825"/>
    <mergeCell ref="F826:O826"/>
    <mergeCell ref="P826:R826"/>
    <mergeCell ref="T826:V826"/>
    <mergeCell ref="W826:Y826"/>
    <mergeCell ref="Z826:AA826"/>
    <mergeCell ref="G823:O823"/>
    <mergeCell ref="P823:R823"/>
    <mergeCell ref="T823:V823"/>
    <mergeCell ref="W823:Y823"/>
    <mergeCell ref="Z823:AA823"/>
    <mergeCell ref="E824:O824"/>
    <mergeCell ref="P824:R824"/>
    <mergeCell ref="T824:V824"/>
    <mergeCell ref="W824:Y824"/>
    <mergeCell ref="Z824:AA824"/>
    <mergeCell ref="E829:O829"/>
    <mergeCell ref="P829:R829"/>
    <mergeCell ref="T829:V829"/>
    <mergeCell ref="W829:Y829"/>
    <mergeCell ref="Z829:AA829"/>
    <mergeCell ref="F830:O830"/>
    <mergeCell ref="P830:R830"/>
    <mergeCell ref="T830:V830"/>
    <mergeCell ref="W830:Y830"/>
    <mergeCell ref="Z830:AA830"/>
    <mergeCell ref="G827:O827"/>
    <mergeCell ref="P827:R827"/>
    <mergeCell ref="T827:V827"/>
    <mergeCell ref="W827:Y827"/>
    <mergeCell ref="Z827:AA827"/>
    <mergeCell ref="E828:O828"/>
    <mergeCell ref="P828:R828"/>
    <mergeCell ref="T828:V828"/>
    <mergeCell ref="W828:Y828"/>
    <mergeCell ref="Z828:AA828"/>
    <mergeCell ref="E833:O833"/>
    <mergeCell ref="P833:R833"/>
    <mergeCell ref="T833:V833"/>
    <mergeCell ref="W833:Y833"/>
    <mergeCell ref="Z833:AA833"/>
    <mergeCell ref="E834:O834"/>
    <mergeCell ref="P834:R834"/>
    <mergeCell ref="T834:V834"/>
    <mergeCell ref="W834:Y834"/>
    <mergeCell ref="Z834:AA834"/>
    <mergeCell ref="G831:O831"/>
    <mergeCell ref="P831:R831"/>
    <mergeCell ref="T831:V831"/>
    <mergeCell ref="W831:Y831"/>
    <mergeCell ref="Z831:AA831"/>
    <mergeCell ref="C832:O832"/>
    <mergeCell ref="P832:R832"/>
    <mergeCell ref="T832:V832"/>
    <mergeCell ref="W832:Y832"/>
    <mergeCell ref="Z832:AA832"/>
    <mergeCell ref="C837:O837"/>
    <mergeCell ref="P837:R837"/>
    <mergeCell ref="T837:V837"/>
    <mergeCell ref="W837:Y837"/>
    <mergeCell ref="Z837:AA837"/>
    <mergeCell ref="C838:O838"/>
    <mergeCell ref="P838:R838"/>
    <mergeCell ref="T838:V838"/>
    <mergeCell ref="W838:Y838"/>
    <mergeCell ref="Z838:AA838"/>
    <mergeCell ref="F835:O835"/>
    <mergeCell ref="P835:R835"/>
    <mergeCell ref="T835:V835"/>
    <mergeCell ref="W835:Y835"/>
    <mergeCell ref="Z835:AA835"/>
    <mergeCell ref="G836:O836"/>
    <mergeCell ref="P836:R836"/>
    <mergeCell ref="T836:V836"/>
    <mergeCell ref="W836:Y836"/>
    <mergeCell ref="Z836:AA836"/>
    <mergeCell ref="F841:O841"/>
    <mergeCell ref="P841:R841"/>
    <mergeCell ref="T841:V841"/>
    <mergeCell ref="W841:Y841"/>
    <mergeCell ref="Z841:AA841"/>
    <mergeCell ref="G842:O842"/>
    <mergeCell ref="P842:R842"/>
    <mergeCell ref="T842:V842"/>
    <mergeCell ref="W842:Y842"/>
    <mergeCell ref="Z842:AA842"/>
    <mergeCell ref="E839:O839"/>
    <mergeCell ref="P839:R839"/>
    <mergeCell ref="T839:V839"/>
    <mergeCell ref="W839:Y839"/>
    <mergeCell ref="Z839:AA839"/>
    <mergeCell ref="E840:O840"/>
    <mergeCell ref="P840:R840"/>
    <mergeCell ref="T840:V840"/>
    <mergeCell ref="W840:Y840"/>
    <mergeCell ref="Z840:AA840"/>
    <mergeCell ref="E845:O845"/>
    <mergeCell ref="P845:R845"/>
    <mergeCell ref="T845:V845"/>
    <mergeCell ref="W845:Y845"/>
    <mergeCell ref="Z845:AA845"/>
    <mergeCell ref="F846:O846"/>
    <mergeCell ref="P846:R846"/>
    <mergeCell ref="T846:V846"/>
    <mergeCell ref="W846:Y846"/>
    <mergeCell ref="Z846:AA846"/>
    <mergeCell ref="C843:O843"/>
    <mergeCell ref="P843:R843"/>
    <mergeCell ref="T843:V843"/>
    <mergeCell ref="W843:Y843"/>
    <mergeCell ref="Z843:AA843"/>
    <mergeCell ref="E844:O844"/>
    <mergeCell ref="P844:R844"/>
    <mergeCell ref="T844:V844"/>
    <mergeCell ref="W844:Y844"/>
    <mergeCell ref="Z844:AA844"/>
    <mergeCell ref="E849:O849"/>
    <mergeCell ref="P849:R849"/>
    <mergeCell ref="T849:V849"/>
    <mergeCell ref="W849:Y849"/>
    <mergeCell ref="Z849:AA849"/>
    <mergeCell ref="F850:O850"/>
    <mergeCell ref="P850:R850"/>
    <mergeCell ref="T850:V850"/>
    <mergeCell ref="W850:Y850"/>
    <mergeCell ref="Z850:AA850"/>
    <mergeCell ref="G847:O847"/>
    <mergeCell ref="P847:R847"/>
    <mergeCell ref="T847:V847"/>
    <mergeCell ref="W847:Y847"/>
    <mergeCell ref="Z847:AA847"/>
    <mergeCell ref="C848:O848"/>
    <mergeCell ref="P848:R848"/>
    <mergeCell ref="T848:V848"/>
    <mergeCell ref="W848:Y848"/>
    <mergeCell ref="Z848:AA848"/>
    <mergeCell ref="F853:O853"/>
    <mergeCell ref="P853:R853"/>
    <mergeCell ref="T853:V853"/>
    <mergeCell ref="W853:Y853"/>
    <mergeCell ref="Z853:AA853"/>
    <mergeCell ref="G854:O854"/>
    <mergeCell ref="P854:R854"/>
    <mergeCell ref="T854:V854"/>
    <mergeCell ref="W854:Y854"/>
    <mergeCell ref="Z854:AA854"/>
    <mergeCell ref="G851:O851"/>
    <mergeCell ref="P851:R851"/>
    <mergeCell ref="T851:V851"/>
    <mergeCell ref="W851:Y851"/>
    <mergeCell ref="Z851:AA851"/>
    <mergeCell ref="E852:O852"/>
    <mergeCell ref="P852:R852"/>
    <mergeCell ref="T852:V852"/>
    <mergeCell ref="W852:Y852"/>
    <mergeCell ref="Z852:AA852"/>
    <mergeCell ref="F857:O857"/>
    <mergeCell ref="P857:R857"/>
    <mergeCell ref="T857:V857"/>
    <mergeCell ref="W857:Y857"/>
    <mergeCell ref="Z857:AA857"/>
    <mergeCell ref="G858:O858"/>
    <mergeCell ref="P858:R858"/>
    <mergeCell ref="T858:V858"/>
    <mergeCell ref="W858:Y858"/>
    <mergeCell ref="Z858:AA858"/>
    <mergeCell ref="F855:O855"/>
    <mergeCell ref="P855:R855"/>
    <mergeCell ref="T855:V855"/>
    <mergeCell ref="W855:Y855"/>
    <mergeCell ref="Z855:AA855"/>
    <mergeCell ref="G856:O856"/>
    <mergeCell ref="P856:R856"/>
    <mergeCell ref="T856:V856"/>
    <mergeCell ref="W856:Y856"/>
    <mergeCell ref="Z856:AA856"/>
    <mergeCell ref="G861:O861"/>
    <mergeCell ref="P861:R861"/>
    <mergeCell ref="T861:V861"/>
    <mergeCell ref="W861:Y861"/>
    <mergeCell ref="Z861:AA861"/>
    <mergeCell ref="E862:O862"/>
    <mergeCell ref="P862:R862"/>
    <mergeCell ref="T862:V862"/>
    <mergeCell ref="W862:Y862"/>
    <mergeCell ref="Z862:AA862"/>
    <mergeCell ref="E859:O859"/>
    <mergeCell ref="P859:R859"/>
    <mergeCell ref="T859:V859"/>
    <mergeCell ref="W859:Y859"/>
    <mergeCell ref="Z859:AA859"/>
    <mergeCell ref="F860:O860"/>
    <mergeCell ref="P860:R860"/>
    <mergeCell ref="T860:V860"/>
    <mergeCell ref="W860:Y860"/>
    <mergeCell ref="Z860:AA860"/>
    <mergeCell ref="F865:O865"/>
    <mergeCell ref="P865:R865"/>
    <mergeCell ref="T865:V865"/>
    <mergeCell ref="W865:Y865"/>
    <mergeCell ref="Z865:AA865"/>
    <mergeCell ref="G866:O866"/>
    <mergeCell ref="P866:R866"/>
    <mergeCell ref="T866:V866"/>
    <mergeCell ref="W866:Y866"/>
    <mergeCell ref="Z866:AA866"/>
    <mergeCell ref="F863:O863"/>
    <mergeCell ref="P863:R863"/>
    <mergeCell ref="T863:V863"/>
    <mergeCell ref="W863:Y863"/>
    <mergeCell ref="Z863:AA863"/>
    <mergeCell ref="G864:O864"/>
    <mergeCell ref="P864:R864"/>
    <mergeCell ref="T864:V864"/>
    <mergeCell ref="W864:Y864"/>
    <mergeCell ref="Z864:AA864"/>
    <mergeCell ref="F869:O869"/>
    <mergeCell ref="P869:R869"/>
    <mergeCell ref="T869:V869"/>
    <mergeCell ref="W869:Y869"/>
    <mergeCell ref="Z869:AA869"/>
    <mergeCell ref="G870:O870"/>
    <mergeCell ref="P870:R870"/>
    <mergeCell ref="T870:V870"/>
    <mergeCell ref="W870:Y870"/>
    <mergeCell ref="Z870:AA870"/>
    <mergeCell ref="C867:O867"/>
    <mergeCell ref="P867:R867"/>
    <mergeCell ref="T867:V867"/>
    <mergeCell ref="W867:Y867"/>
    <mergeCell ref="Z867:AA867"/>
    <mergeCell ref="E868:O868"/>
    <mergeCell ref="P868:R868"/>
    <mergeCell ref="T868:V868"/>
    <mergeCell ref="W868:Y868"/>
    <mergeCell ref="Z868:AA868"/>
    <mergeCell ref="G873:O873"/>
    <mergeCell ref="P873:R873"/>
    <mergeCell ref="T873:V873"/>
    <mergeCell ref="W873:Y873"/>
    <mergeCell ref="Z873:AA873"/>
    <mergeCell ref="F874:O874"/>
    <mergeCell ref="P874:R874"/>
    <mergeCell ref="T874:V874"/>
    <mergeCell ref="W874:Y874"/>
    <mergeCell ref="Z874:AA874"/>
    <mergeCell ref="E871:O871"/>
    <mergeCell ref="P871:R871"/>
    <mergeCell ref="T871:V871"/>
    <mergeCell ref="W871:Y871"/>
    <mergeCell ref="Z871:AA871"/>
    <mergeCell ref="F872:O872"/>
    <mergeCell ref="P872:R872"/>
    <mergeCell ref="T872:V872"/>
    <mergeCell ref="W872:Y872"/>
    <mergeCell ref="Z872:AA872"/>
    <mergeCell ref="F877:O877"/>
    <mergeCell ref="P877:R877"/>
    <mergeCell ref="T877:V877"/>
    <mergeCell ref="W877:Y877"/>
    <mergeCell ref="Z877:AA877"/>
    <mergeCell ref="G878:O878"/>
    <mergeCell ref="P878:R878"/>
    <mergeCell ref="T878:V878"/>
    <mergeCell ref="W878:Y878"/>
    <mergeCell ref="Z878:AA878"/>
    <mergeCell ref="G875:O875"/>
    <mergeCell ref="P875:R875"/>
    <mergeCell ref="T875:V875"/>
    <mergeCell ref="W875:Y875"/>
    <mergeCell ref="Z875:AA875"/>
    <mergeCell ref="E876:O876"/>
    <mergeCell ref="P876:R876"/>
    <mergeCell ref="T876:V876"/>
    <mergeCell ref="W876:Y876"/>
    <mergeCell ref="Z876:AA876"/>
    <mergeCell ref="G881:O881"/>
    <mergeCell ref="P881:R881"/>
    <mergeCell ref="T881:V881"/>
    <mergeCell ref="W881:Y881"/>
    <mergeCell ref="Z881:AA881"/>
    <mergeCell ref="E890:O890"/>
    <mergeCell ref="P890:R890"/>
    <mergeCell ref="T890:V890"/>
    <mergeCell ref="W890:Y890"/>
    <mergeCell ref="Z890:AA890"/>
    <mergeCell ref="G887:O887"/>
    <mergeCell ref="P887:R887"/>
    <mergeCell ref="T887:V887"/>
    <mergeCell ref="F882:O882"/>
    <mergeCell ref="P882:R882"/>
    <mergeCell ref="T882:V882"/>
    <mergeCell ref="W882:Y882"/>
    <mergeCell ref="Z882:AA882"/>
    <mergeCell ref="E879:O879"/>
    <mergeCell ref="P879:R879"/>
    <mergeCell ref="T879:V879"/>
    <mergeCell ref="W879:Y879"/>
    <mergeCell ref="Z879:AA879"/>
    <mergeCell ref="F880:O880"/>
    <mergeCell ref="P880:R880"/>
    <mergeCell ref="T880:V880"/>
    <mergeCell ref="W880:Y880"/>
    <mergeCell ref="Z880:AA880"/>
    <mergeCell ref="E885:O885"/>
    <mergeCell ref="P885:R885"/>
    <mergeCell ref="T885:V885"/>
    <mergeCell ref="W885:Y885"/>
    <mergeCell ref="Z885:AA885"/>
    <mergeCell ref="F886:O886"/>
    <mergeCell ref="P886:R886"/>
    <mergeCell ref="T886:V886"/>
    <mergeCell ref="W886:Y886"/>
    <mergeCell ref="Z886:AA886"/>
    <mergeCell ref="G883:O883"/>
    <mergeCell ref="P883:R883"/>
    <mergeCell ref="T883:V883"/>
    <mergeCell ref="W883:Y883"/>
    <mergeCell ref="Z883:AA883"/>
    <mergeCell ref="G884:O884"/>
    <mergeCell ref="P884:R884"/>
    <mergeCell ref="T884:V884"/>
    <mergeCell ref="W884:Y884"/>
    <mergeCell ref="Z884:AA884"/>
    <mergeCell ref="G889:O889"/>
    <mergeCell ref="P889:R889"/>
    <mergeCell ref="T889:V889"/>
    <mergeCell ref="W889:Y889"/>
    <mergeCell ref="Z889:AA889"/>
    <mergeCell ref="W887:Y887"/>
    <mergeCell ref="Z887:AA887"/>
    <mergeCell ref="F888:O888"/>
    <mergeCell ref="P888:R888"/>
    <mergeCell ref="T888:V888"/>
    <mergeCell ref="W888:Y888"/>
    <mergeCell ref="Z888:AA888"/>
    <mergeCell ref="A895:H895"/>
    <mergeCell ref="O895:P895"/>
    <mergeCell ref="R895:T895"/>
    <mergeCell ref="V895:W895"/>
    <mergeCell ref="Y895:Z895"/>
    <mergeCell ref="AA895:AB895"/>
    <mergeCell ref="G893:O893"/>
    <mergeCell ref="P893:R893"/>
    <mergeCell ref="T893:V893"/>
    <mergeCell ref="W893:Y893"/>
    <mergeCell ref="Z893:AA893"/>
    <mergeCell ref="B894:S894"/>
    <mergeCell ref="T894:V894"/>
    <mergeCell ref="W894:Y894"/>
    <mergeCell ref="Z894:AA894"/>
    <mergeCell ref="F891:O891"/>
    <mergeCell ref="P891:R891"/>
    <mergeCell ref="T891:V891"/>
    <mergeCell ref="W891:Y891"/>
    <mergeCell ref="Z891:AA891"/>
    <mergeCell ref="G892:O892"/>
    <mergeCell ref="P892:R892"/>
    <mergeCell ref="T892:V892"/>
    <mergeCell ref="W892:Y892"/>
    <mergeCell ref="Z892:AA892"/>
  </mergeCells>
  <pageMargins left="1.1811023622047245" right="0.39370078740157483" top="0.78740157480314965" bottom="0.78740157480314965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J10" sqref="J10"/>
    </sheetView>
  </sheetViews>
  <sheetFormatPr defaultRowHeight="14.25" x14ac:dyDescent="0.2"/>
  <cols>
    <col min="1" max="1" width="5.140625" style="11" customWidth="1"/>
    <col min="2" max="2" width="29.42578125" style="11" customWidth="1"/>
    <col min="3" max="3" width="15.28515625" style="11" customWidth="1"/>
    <col min="4" max="4" width="16" style="11" customWidth="1"/>
    <col min="5" max="5" width="16.28515625" style="11" customWidth="1"/>
    <col min="6" max="256" width="9.140625" style="11"/>
    <col min="257" max="257" width="5.140625" style="11" customWidth="1"/>
    <col min="258" max="258" width="29.42578125" style="11" customWidth="1"/>
    <col min="259" max="259" width="19.28515625" style="11" customWidth="1"/>
    <col min="260" max="260" width="17.7109375" style="11" customWidth="1"/>
    <col min="261" max="261" width="18.5703125" style="11" customWidth="1"/>
    <col min="262" max="512" width="9.140625" style="11"/>
    <col min="513" max="513" width="5.140625" style="11" customWidth="1"/>
    <col min="514" max="514" width="29.42578125" style="11" customWidth="1"/>
    <col min="515" max="515" width="19.28515625" style="11" customWidth="1"/>
    <col min="516" max="516" width="17.7109375" style="11" customWidth="1"/>
    <col min="517" max="517" width="18.5703125" style="11" customWidth="1"/>
    <col min="518" max="768" width="9.140625" style="11"/>
    <col min="769" max="769" width="5.140625" style="11" customWidth="1"/>
    <col min="770" max="770" width="29.42578125" style="11" customWidth="1"/>
    <col min="771" max="771" width="19.28515625" style="11" customWidth="1"/>
    <col min="772" max="772" width="17.7109375" style="11" customWidth="1"/>
    <col min="773" max="773" width="18.5703125" style="11" customWidth="1"/>
    <col min="774" max="1024" width="9.140625" style="11"/>
    <col min="1025" max="1025" width="5.140625" style="11" customWidth="1"/>
    <col min="1026" max="1026" width="29.42578125" style="11" customWidth="1"/>
    <col min="1027" max="1027" width="19.28515625" style="11" customWidth="1"/>
    <col min="1028" max="1028" width="17.7109375" style="11" customWidth="1"/>
    <col min="1029" max="1029" width="18.5703125" style="11" customWidth="1"/>
    <col min="1030" max="1280" width="9.140625" style="11"/>
    <col min="1281" max="1281" width="5.140625" style="11" customWidth="1"/>
    <col min="1282" max="1282" width="29.42578125" style="11" customWidth="1"/>
    <col min="1283" max="1283" width="19.28515625" style="11" customWidth="1"/>
    <col min="1284" max="1284" width="17.7109375" style="11" customWidth="1"/>
    <col min="1285" max="1285" width="18.5703125" style="11" customWidth="1"/>
    <col min="1286" max="1536" width="9.140625" style="11"/>
    <col min="1537" max="1537" width="5.140625" style="11" customWidth="1"/>
    <col min="1538" max="1538" width="29.42578125" style="11" customWidth="1"/>
    <col min="1539" max="1539" width="19.28515625" style="11" customWidth="1"/>
    <col min="1540" max="1540" width="17.7109375" style="11" customWidth="1"/>
    <col min="1541" max="1541" width="18.5703125" style="11" customWidth="1"/>
    <col min="1542" max="1792" width="9.140625" style="11"/>
    <col min="1793" max="1793" width="5.140625" style="11" customWidth="1"/>
    <col min="1794" max="1794" width="29.42578125" style="11" customWidth="1"/>
    <col min="1795" max="1795" width="19.28515625" style="11" customWidth="1"/>
    <col min="1796" max="1796" width="17.7109375" style="11" customWidth="1"/>
    <col min="1797" max="1797" width="18.5703125" style="11" customWidth="1"/>
    <col min="1798" max="2048" width="9.140625" style="11"/>
    <col min="2049" max="2049" width="5.140625" style="11" customWidth="1"/>
    <col min="2050" max="2050" width="29.42578125" style="11" customWidth="1"/>
    <col min="2051" max="2051" width="19.28515625" style="11" customWidth="1"/>
    <col min="2052" max="2052" width="17.7109375" style="11" customWidth="1"/>
    <col min="2053" max="2053" width="18.5703125" style="11" customWidth="1"/>
    <col min="2054" max="2304" width="9.140625" style="11"/>
    <col min="2305" max="2305" width="5.140625" style="11" customWidth="1"/>
    <col min="2306" max="2306" width="29.42578125" style="11" customWidth="1"/>
    <col min="2307" max="2307" width="19.28515625" style="11" customWidth="1"/>
    <col min="2308" max="2308" width="17.7109375" style="11" customWidth="1"/>
    <col min="2309" max="2309" width="18.5703125" style="11" customWidth="1"/>
    <col min="2310" max="2560" width="9.140625" style="11"/>
    <col min="2561" max="2561" width="5.140625" style="11" customWidth="1"/>
    <col min="2562" max="2562" width="29.42578125" style="11" customWidth="1"/>
    <col min="2563" max="2563" width="19.28515625" style="11" customWidth="1"/>
    <col min="2564" max="2564" width="17.7109375" style="11" customWidth="1"/>
    <col min="2565" max="2565" width="18.5703125" style="11" customWidth="1"/>
    <col min="2566" max="2816" width="9.140625" style="11"/>
    <col min="2817" max="2817" width="5.140625" style="11" customWidth="1"/>
    <col min="2818" max="2818" width="29.42578125" style="11" customWidth="1"/>
    <col min="2819" max="2819" width="19.28515625" style="11" customWidth="1"/>
    <col min="2820" max="2820" width="17.7109375" style="11" customWidth="1"/>
    <col min="2821" max="2821" width="18.5703125" style="11" customWidth="1"/>
    <col min="2822" max="3072" width="9.140625" style="11"/>
    <col min="3073" max="3073" width="5.140625" style="11" customWidth="1"/>
    <col min="3074" max="3074" width="29.42578125" style="11" customWidth="1"/>
    <col min="3075" max="3075" width="19.28515625" style="11" customWidth="1"/>
    <col min="3076" max="3076" width="17.7109375" style="11" customWidth="1"/>
    <col min="3077" max="3077" width="18.5703125" style="11" customWidth="1"/>
    <col min="3078" max="3328" width="9.140625" style="11"/>
    <col min="3329" max="3329" width="5.140625" style="11" customWidth="1"/>
    <col min="3330" max="3330" width="29.42578125" style="11" customWidth="1"/>
    <col min="3331" max="3331" width="19.28515625" style="11" customWidth="1"/>
    <col min="3332" max="3332" width="17.7109375" style="11" customWidth="1"/>
    <col min="3333" max="3333" width="18.5703125" style="11" customWidth="1"/>
    <col min="3334" max="3584" width="9.140625" style="11"/>
    <col min="3585" max="3585" width="5.140625" style="11" customWidth="1"/>
    <col min="3586" max="3586" width="29.42578125" style="11" customWidth="1"/>
    <col min="3587" max="3587" width="19.28515625" style="11" customWidth="1"/>
    <col min="3588" max="3588" width="17.7109375" style="11" customWidth="1"/>
    <col min="3589" max="3589" width="18.5703125" style="11" customWidth="1"/>
    <col min="3590" max="3840" width="9.140625" style="11"/>
    <col min="3841" max="3841" width="5.140625" style="11" customWidth="1"/>
    <col min="3842" max="3842" width="29.42578125" style="11" customWidth="1"/>
    <col min="3843" max="3843" width="19.28515625" style="11" customWidth="1"/>
    <col min="3844" max="3844" width="17.7109375" style="11" customWidth="1"/>
    <col min="3845" max="3845" width="18.5703125" style="11" customWidth="1"/>
    <col min="3846" max="4096" width="9.140625" style="11"/>
    <col min="4097" max="4097" width="5.140625" style="11" customWidth="1"/>
    <col min="4098" max="4098" width="29.42578125" style="11" customWidth="1"/>
    <col min="4099" max="4099" width="19.28515625" style="11" customWidth="1"/>
    <col min="4100" max="4100" width="17.7109375" style="11" customWidth="1"/>
    <col min="4101" max="4101" width="18.5703125" style="11" customWidth="1"/>
    <col min="4102" max="4352" width="9.140625" style="11"/>
    <col min="4353" max="4353" width="5.140625" style="11" customWidth="1"/>
    <col min="4354" max="4354" width="29.42578125" style="11" customWidth="1"/>
    <col min="4355" max="4355" width="19.28515625" style="11" customWidth="1"/>
    <col min="4356" max="4356" width="17.7109375" style="11" customWidth="1"/>
    <col min="4357" max="4357" width="18.5703125" style="11" customWidth="1"/>
    <col min="4358" max="4608" width="9.140625" style="11"/>
    <col min="4609" max="4609" width="5.140625" style="11" customWidth="1"/>
    <col min="4610" max="4610" width="29.42578125" style="11" customWidth="1"/>
    <col min="4611" max="4611" width="19.28515625" style="11" customWidth="1"/>
    <col min="4612" max="4612" width="17.7109375" style="11" customWidth="1"/>
    <col min="4613" max="4613" width="18.5703125" style="11" customWidth="1"/>
    <col min="4614" max="4864" width="9.140625" style="11"/>
    <col min="4865" max="4865" width="5.140625" style="11" customWidth="1"/>
    <col min="4866" max="4866" width="29.42578125" style="11" customWidth="1"/>
    <col min="4867" max="4867" width="19.28515625" style="11" customWidth="1"/>
    <col min="4868" max="4868" width="17.7109375" style="11" customWidth="1"/>
    <col min="4869" max="4869" width="18.5703125" style="11" customWidth="1"/>
    <col min="4870" max="5120" width="9.140625" style="11"/>
    <col min="5121" max="5121" width="5.140625" style="11" customWidth="1"/>
    <col min="5122" max="5122" width="29.42578125" style="11" customWidth="1"/>
    <col min="5123" max="5123" width="19.28515625" style="11" customWidth="1"/>
    <col min="5124" max="5124" width="17.7109375" style="11" customWidth="1"/>
    <col min="5125" max="5125" width="18.5703125" style="11" customWidth="1"/>
    <col min="5126" max="5376" width="9.140625" style="11"/>
    <col min="5377" max="5377" width="5.140625" style="11" customWidth="1"/>
    <col min="5378" max="5378" width="29.42578125" style="11" customWidth="1"/>
    <col min="5379" max="5379" width="19.28515625" style="11" customWidth="1"/>
    <col min="5380" max="5380" width="17.7109375" style="11" customWidth="1"/>
    <col min="5381" max="5381" width="18.5703125" style="11" customWidth="1"/>
    <col min="5382" max="5632" width="9.140625" style="11"/>
    <col min="5633" max="5633" width="5.140625" style="11" customWidth="1"/>
    <col min="5634" max="5634" width="29.42578125" style="11" customWidth="1"/>
    <col min="5635" max="5635" width="19.28515625" style="11" customWidth="1"/>
    <col min="5636" max="5636" width="17.7109375" style="11" customWidth="1"/>
    <col min="5637" max="5637" width="18.5703125" style="11" customWidth="1"/>
    <col min="5638" max="5888" width="9.140625" style="11"/>
    <col min="5889" max="5889" width="5.140625" style="11" customWidth="1"/>
    <col min="5890" max="5890" width="29.42578125" style="11" customWidth="1"/>
    <col min="5891" max="5891" width="19.28515625" style="11" customWidth="1"/>
    <col min="5892" max="5892" width="17.7109375" style="11" customWidth="1"/>
    <col min="5893" max="5893" width="18.5703125" style="11" customWidth="1"/>
    <col min="5894" max="6144" width="9.140625" style="11"/>
    <col min="6145" max="6145" width="5.140625" style="11" customWidth="1"/>
    <col min="6146" max="6146" width="29.42578125" style="11" customWidth="1"/>
    <col min="6147" max="6147" width="19.28515625" style="11" customWidth="1"/>
    <col min="6148" max="6148" width="17.7109375" style="11" customWidth="1"/>
    <col min="6149" max="6149" width="18.5703125" style="11" customWidth="1"/>
    <col min="6150" max="6400" width="9.140625" style="11"/>
    <col min="6401" max="6401" width="5.140625" style="11" customWidth="1"/>
    <col min="6402" max="6402" width="29.42578125" style="11" customWidth="1"/>
    <col min="6403" max="6403" width="19.28515625" style="11" customWidth="1"/>
    <col min="6404" max="6404" width="17.7109375" style="11" customWidth="1"/>
    <col min="6405" max="6405" width="18.5703125" style="11" customWidth="1"/>
    <col min="6406" max="6656" width="9.140625" style="11"/>
    <col min="6657" max="6657" width="5.140625" style="11" customWidth="1"/>
    <col min="6658" max="6658" width="29.42578125" style="11" customWidth="1"/>
    <col min="6659" max="6659" width="19.28515625" style="11" customWidth="1"/>
    <col min="6660" max="6660" width="17.7109375" style="11" customWidth="1"/>
    <col min="6661" max="6661" width="18.5703125" style="11" customWidth="1"/>
    <col min="6662" max="6912" width="9.140625" style="11"/>
    <col min="6913" max="6913" width="5.140625" style="11" customWidth="1"/>
    <col min="6914" max="6914" width="29.42578125" style="11" customWidth="1"/>
    <col min="6915" max="6915" width="19.28515625" style="11" customWidth="1"/>
    <col min="6916" max="6916" width="17.7109375" style="11" customWidth="1"/>
    <col min="6917" max="6917" width="18.5703125" style="11" customWidth="1"/>
    <col min="6918" max="7168" width="9.140625" style="11"/>
    <col min="7169" max="7169" width="5.140625" style="11" customWidth="1"/>
    <col min="7170" max="7170" width="29.42578125" style="11" customWidth="1"/>
    <col min="7171" max="7171" width="19.28515625" style="11" customWidth="1"/>
    <col min="7172" max="7172" width="17.7109375" style="11" customWidth="1"/>
    <col min="7173" max="7173" width="18.5703125" style="11" customWidth="1"/>
    <col min="7174" max="7424" width="9.140625" style="11"/>
    <col min="7425" max="7425" width="5.140625" style="11" customWidth="1"/>
    <col min="7426" max="7426" width="29.42578125" style="11" customWidth="1"/>
    <col min="7427" max="7427" width="19.28515625" style="11" customWidth="1"/>
    <col min="7428" max="7428" width="17.7109375" style="11" customWidth="1"/>
    <col min="7429" max="7429" width="18.5703125" style="11" customWidth="1"/>
    <col min="7430" max="7680" width="9.140625" style="11"/>
    <col min="7681" max="7681" width="5.140625" style="11" customWidth="1"/>
    <col min="7682" max="7682" width="29.42578125" style="11" customWidth="1"/>
    <col min="7683" max="7683" width="19.28515625" style="11" customWidth="1"/>
    <col min="7684" max="7684" width="17.7109375" style="11" customWidth="1"/>
    <col min="7685" max="7685" width="18.5703125" style="11" customWidth="1"/>
    <col min="7686" max="7936" width="9.140625" style="11"/>
    <col min="7937" max="7937" width="5.140625" style="11" customWidth="1"/>
    <col min="7938" max="7938" width="29.42578125" style="11" customWidth="1"/>
    <col min="7939" max="7939" width="19.28515625" style="11" customWidth="1"/>
    <col min="7940" max="7940" width="17.7109375" style="11" customWidth="1"/>
    <col min="7941" max="7941" width="18.5703125" style="11" customWidth="1"/>
    <col min="7942" max="8192" width="9.140625" style="11"/>
    <col min="8193" max="8193" width="5.140625" style="11" customWidth="1"/>
    <col min="8194" max="8194" width="29.42578125" style="11" customWidth="1"/>
    <col min="8195" max="8195" width="19.28515625" style="11" customWidth="1"/>
    <col min="8196" max="8196" width="17.7109375" style="11" customWidth="1"/>
    <col min="8197" max="8197" width="18.5703125" style="11" customWidth="1"/>
    <col min="8198" max="8448" width="9.140625" style="11"/>
    <col min="8449" max="8449" width="5.140625" style="11" customWidth="1"/>
    <col min="8450" max="8450" width="29.42578125" style="11" customWidth="1"/>
    <col min="8451" max="8451" width="19.28515625" style="11" customWidth="1"/>
    <col min="8452" max="8452" width="17.7109375" style="11" customWidth="1"/>
    <col min="8453" max="8453" width="18.5703125" style="11" customWidth="1"/>
    <col min="8454" max="8704" width="9.140625" style="11"/>
    <col min="8705" max="8705" width="5.140625" style="11" customWidth="1"/>
    <col min="8706" max="8706" width="29.42578125" style="11" customWidth="1"/>
    <col min="8707" max="8707" width="19.28515625" style="11" customWidth="1"/>
    <col min="8708" max="8708" width="17.7109375" style="11" customWidth="1"/>
    <col min="8709" max="8709" width="18.5703125" style="11" customWidth="1"/>
    <col min="8710" max="8960" width="9.140625" style="11"/>
    <col min="8961" max="8961" width="5.140625" style="11" customWidth="1"/>
    <col min="8962" max="8962" width="29.42578125" style="11" customWidth="1"/>
    <col min="8963" max="8963" width="19.28515625" style="11" customWidth="1"/>
    <col min="8964" max="8964" width="17.7109375" style="11" customWidth="1"/>
    <col min="8965" max="8965" width="18.5703125" style="11" customWidth="1"/>
    <col min="8966" max="9216" width="9.140625" style="11"/>
    <col min="9217" max="9217" width="5.140625" style="11" customWidth="1"/>
    <col min="9218" max="9218" width="29.42578125" style="11" customWidth="1"/>
    <col min="9219" max="9219" width="19.28515625" style="11" customWidth="1"/>
    <col min="9220" max="9220" width="17.7109375" style="11" customWidth="1"/>
    <col min="9221" max="9221" width="18.5703125" style="11" customWidth="1"/>
    <col min="9222" max="9472" width="9.140625" style="11"/>
    <col min="9473" max="9473" width="5.140625" style="11" customWidth="1"/>
    <col min="9474" max="9474" width="29.42578125" style="11" customWidth="1"/>
    <col min="9475" max="9475" width="19.28515625" style="11" customWidth="1"/>
    <col min="9476" max="9476" width="17.7109375" style="11" customWidth="1"/>
    <col min="9477" max="9477" width="18.5703125" style="11" customWidth="1"/>
    <col min="9478" max="9728" width="9.140625" style="11"/>
    <col min="9729" max="9729" width="5.140625" style="11" customWidth="1"/>
    <col min="9730" max="9730" width="29.42578125" style="11" customWidth="1"/>
    <col min="9731" max="9731" width="19.28515625" style="11" customWidth="1"/>
    <col min="9732" max="9732" width="17.7109375" style="11" customWidth="1"/>
    <col min="9733" max="9733" width="18.5703125" style="11" customWidth="1"/>
    <col min="9734" max="9984" width="9.140625" style="11"/>
    <col min="9985" max="9985" width="5.140625" style="11" customWidth="1"/>
    <col min="9986" max="9986" width="29.42578125" style="11" customWidth="1"/>
    <col min="9987" max="9987" width="19.28515625" style="11" customWidth="1"/>
    <col min="9988" max="9988" width="17.7109375" style="11" customWidth="1"/>
    <col min="9989" max="9989" width="18.5703125" style="11" customWidth="1"/>
    <col min="9990" max="10240" width="9.140625" style="11"/>
    <col min="10241" max="10241" width="5.140625" style="11" customWidth="1"/>
    <col min="10242" max="10242" width="29.42578125" style="11" customWidth="1"/>
    <col min="10243" max="10243" width="19.28515625" style="11" customWidth="1"/>
    <col min="10244" max="10244" width="17.7109375" style="11" customWidth="1"/>
    <col min="10245" max="10245" width="18.5703125" style="11" customWidth="1"/>
    <col min="10246" max="10496" width="9.140625" style="11"/>
    <col min="10497" max="10497" width="5.140625" style="11" customWidth="1"/>
    <col min="10498" max="10498" width="29.42578125" style="11" customWidth="1"/>
    <col min="10499" max="10499" width="19.28515625" style="11" customWidth="1"/>
    <col min="10500" max="10500" width="17.7109375" style="11" customWidth="1"/>
    <col min="10501" max="10501" width="18.5703125" style="11" customWidth="1"/>
    <col min="10502" max="10752" width="9.140625" style="11"/>
    <col min="10753" max="10753" width="5.140625" style="11" customWidth="1"/>
    <col min="10754" max="10754" width="29.42578125" style="11" customWidth="1"/>
    <col min="10755" max="10755" width="19.28515625" style="11" customWidth="1"/>
    <col min="10756" max="10756" width="17.7109375" style="11" customWidth="1"/>
    <col min="10757" max="10757" width="18.5703125" style="11" customWidth="1"/>
    <col min="10758" max="11008" width="9.140625" style="11"/>
    <col min="11009" max="11009" width="5.140625" style="11" customWidth="1"/>
    <col min="11010" max="11010" width="29.42578125" style="11" customWidth="1"/>
    <col min="11011" max="11011" width="19.28515625" style="11" customWidth="1"/>
    <col min="11012" max="11012" width="17.7109375" style="11" customWidth="1"/>
    <col min="11013" max="11013" width="18.5703125" style="11" customWidth="1"/>
    <col min="11014" max="11264" width="9.140625" style="11"/>
    <col min="11265" max="11265" width="5.140625" style="11" customWidth="1"/>
    <col min="11266" max="11266" width="29.42578125" style="11" customWidth="1"/>
    <col min="11267" max="11267" width="19.28515625" style="11" customWidth="1"/>
    <col min="11268" max="11268" width="17.7109375" style="11" customWidth="1"/>
    <col min="11269" max="11269" width="18.5703125" style="11" customWidth="1"/>
    <col min="11270" max="11520" width="9.140625" style="11"/>
    <col min="11521" max="11521" width="5.140625" style="11" customWidth="1"/>
    <col min="11522" max="11522" width="29.42578125" style="11" customWidth="1"/>
    <col min="11523" max="11523" width="19.28515625" style="11" customWidth="1"/>
    <col min="11524" max="11524" width="17.7109375" style="11" customWidth="1"/>
    <col min="11525" max="11525" width="18.5703125" style="11" customWidth="1"/>
    <col min="11526" max="11776" width="9.140625" style="11"/>
    <col min="11777" max="11777" width="5.140625" style="11" customWidth="1"/>
    <col min="11778" max="11778" width="29.42578125" style="11" customWidth="1"/>
    <col min="11779" max="11779" width="19.28515625" style="11" customWidth="1"/>
    <col min="11780" max="11780" width="17.7109375" style="11" customWidth="1"/>
    <col min="11781" max="11781" width="18.5703125" style="11" customWidth="1"/>
    <col min="11782" max="12032" width="9.140625" style="11"/>
    <col min="12033" max="12033" width="5.140625" style="11" customWidth="1"/>
    <col min="12034" max="12034" width="29.42578125" style="11" customWidth="1"/>
    <col min="12035" max="12035" width="19.28515625" style="11" customWidth="1"/>
    <col min="12036" max="12036" width="17.7109375" style="11" customWidth="1"/>
    <col min="12037" max="12037" width="18.5703125" style="11" customWidth="1"/>
    <col min="12038" max="12288" width="9.140625" style="11"/>
    <col min="12289" max="12289" width="5.140625" style="11" customWidth="1"/>
    <col min="12290" max="12290" width="29.42578125" style="11" customWidth="1"/>
    <col min="12291" max="12291" width="19.28515625" style="11" customWidth="1"/>
    <col min="12292" max="12292" width="17.7109375" style="11" customWidth="1"/>
    <col min="12293" max="12293" width="18.5703125" style="11" customWidth="1"/>
    <col min="12294" max="12544" width="9.140625" style="11"/>
    <col min="12545" max="12545" width="5.140625" style="11" customWidth="1"/>
    <col min="12546" max="12546" width="29.42578125" style="11" customWidth="1"/>
    <col min="12547" max="12547" width="19.28515625" style="11" customWidth="1"/>
    <col min="12548" max="12548" width="17.7109375" style="11" customWidth="1"/>
    <col min="12549" max="12549" width="18.5703125" style="11" customWidth="1"/>
    <col min="12550" max="12800" width="9.140625" style="11"/>
    <col min="12801" max="12801" width="5.140625" style="11" customWidth="1"/>
    <col min="12802" max="12802" width="29.42578125" style="11" customWidth="1"/>
    <col min="12803" max="12803" width="19.28515625" style="11" customWidth="1"/>
    <col min="12804" max="12804" width="17.7109375" style="11" customWidth="1"/>
    <col min="12805" max="12805" width="18.5703125" style="11" customWidth="1"/>
    <col min="12806" max="13056" width="9.140625" style="11"/>
    <col min="13057" max="13057" width="5.140625" style="11" customWidth="1"/>
    <col min="13058" max="13058" width="29.42578125" style="11" customWidth="1"/>
    <col min="13059" max="13059" width="19.28515625" style="11" customWidth="1"/>
    <col min="13060" max="13060" width="17.7109375" style="11" customWidth="1"/>
    <col min="13061" max="13061" width="18.5703125" style="11" customWidth="1"/>
    <col min="13062" max="13312" width="9.140625" style="11"/>
    <col min="13313" max="13313" width="5.140625" style="11" customWidth="1"/>
    <col min="13314" max="13314" width="29.42578125" style="11" customWidth="1"/>
    <col min="13315" max="13315" width="19.28515625" style="11" customWidth="1"/>
    <col min="13316" max="13316" width="17.7109375" style="11" customWidth="1"/>
    <col min="13317" max="13317" width="18.5703125" style="11" customWidth="1"/>
    <col min="13318" max="13568" width="9.140625" style="11"/>
    <col min="13569" max="13569" width="5.140625" style="11" customWidth="1"/>
    <col min="13570" max="13570" width="29.42578125" style="11" customWidth="1"/>
    <col min="13571" max="13571" width="19.28515625" style="11" customWidth="1"/>
    <col min="13572" max="13572" width="17.7109375" style="11" customWidth="1"/>
    <col min="13573" max="13573" width="18.5703125" style="11" customWidth="1"/>
    <col min="13574" max="13824" width="9.140625" style="11"/>
    <col min="13825" max="13825" width="5.140625" style="11" customWidth="1"/>
    <col min="13826" max="13826" width="29.42578125" style="11" customWidth="1"/>
    <col min="13827" max="13827" width="19.28515625" style="11" customWidth="1"/>
    <col min="13828" max="13828" width="17.7109375" style="11" customWidth="1"/>
    <col min="13829" max="13829" width="18.5703125" style="11" customWidth="1"/>
    <col min="13830" max="14080" width="9.140625" style="11"/>
    <col min="14081" max="14081" width="5.140625" style="11" customWidth="1"/>
    <col min="14082" max="14082" width="29.42578125" style="11" customWidth="1"/>
    <col min="14083" max="14083" width="19.28515625" style="11" customWidth="1"/>
    <col min="14084" max="14084" width="17.7109375" style="11" customWidth="1"/>
    <col min="14085" max="14085" width="18.5703125" style="11" customWidth="1"/>
    <col min="14086" max="14336" width="9.140625" style="11"/>
    <col min="14337" max="14337" width="5.140625" style="11" customWidth="1"/>
    <col min="14338" max="14338" width="29.42578125" style="11" customWidth="1"/>
    <col min="14339" max="14339" width="19.28515625" style="11" customWidth="1"/>
    <col min="14340" max="14340" width="17.7109375" style="11" customWidth="1"/>
    <col min="14341" max="14341" width="18.5703125" style="11" customWidth="1"/>
    <col min="14342" max="14592" width="9.140625" style="11"/>
    <col min="14593" max="14593" width="5.140625" style="11" customWidth="1"/>
    <col min="14594" max="14594" width="29.42578125" style="11" customWidth="1"/>
    <col min="14595" max="14595" width="19.28515625" style="11" customWidth="1"/>
    <col min="14596" max="14596" width="17.7109375" style="11" customWidth="1"/>
    <col min="14597" max="14597" width="18.5703125" style="11" customWidth="1"/>
    <col min="14598" max="14848" width="9.140625" style="11"/>
    <col min="14849" max="14849" width="5.140625" style="11" customWidth="1"/>
    <col min="14850" max="14850" width="29.42578125" style="11" customWidth="1"/>
    <col min="14851" max="14851" width="19.28515625" style="11" customWidth="1"/>
    <col min="14852" max="14852" width="17.7109375" style="11" customWidth="1"/>
    <col min="14853" max="14853" width="18.5703125" style="11" customWidth="1"/>
    <col min="14854" max="15104" width="9.140625" style="11"/>
    <col min="15105" max="15105" width="5.140625" style="11" customWidth="1"/>
    <col min="15106" max="15106" width="29.42578125" style="11" customWidth="1"/>
    <col min="15107" max="15107" width="19.28515625" style="11" customWidth="1"/>
    <col min="15108" max="15108" width="17.7109375" style="11" customWidth="1"/>
    <col min="15109" max="15109" width="18.5703125" style="11" customWidth="1"/>
    <col min="15110" max="15360" width="9.140625" style="11"/>
    <col min="15361" max="15361" width="5.140625" style="11" customWidth="1"/>
    <col min="15362" max="15362" width="29.42578125" style="11" customWidth="1"/>
    <col min="15363" max="15363" width="19.28515625" style="11" customWidth="1"/>
    <col min="15364" max="15364" width="17.7109375" style="11" customWidth="1"/>
    <col min="15365" max="15365" width="18.5703125" style="11" customWidth="1"/>
    <col min="15366" max="15616" width="9.140625" style="11"/>
    <col min="15617" max="15617" width="5.140625" style="11" customWidth="1"/>
    <col min="15618" max="15618" width="29.42578125" style="11" customWidth="1"/>
    <col min="15619" max="15619" width="19.28515625" style="11" customWidth="1"/>
    <col min="15620" max="15620" width="17.7109375" style="11" customWidth="1"/>
    <col min="15621" max="15621" width="18.5703125" style="11" customWidth="1"/>
    <col min="15622" max="15872" width="9.140625" style="11"/>
    <col min="15873" max="15873" width="5.140625" style="11" customWidth="1"/>
    <col min="15874" max="15874" width="29.42578125" style="11" customWidth="1"/>
    <col min="15875" max="15875" width="19.28515625" style="11" customWidth="1"/>
    <col min="15876" max="15876" width="17.7109375" style="11" customWidth="1"/>
    <col min="15877" max="15877" width="18.5703125" style="11" customWidth="1"/>
    <col min="15878" max="16128" width="9.140625" style="11"/>
    <col min="16129" max="16129" width="5.140625" style="11" customWidth="1"/>
    <col min="16130" max="16130" width="29.42578125" style="11" customWidth="1"/>
    <col min="16131" max="16131" width="19.28515625" style="11" customWidth="1"/>
    <col min="16132" max="16132" width="17.7109375" style="11" customWidth="1"/>
    <col min="16133" max="16133" width="18.5703125" style="11" customWidth="1"/>
    <col min="16134" max="16384" width="9.140625" style="11"/>
  </cols>
  <sheetData>
    <row r="1" spans="1:10" ht="57.75" customHeight="1" x14ac:dyDescent="0.25">
      <c r="A1" s="210" t="s">
        <v>931</v>
      </c>
      <c r="B1" s="211"/>
      <c r="C1" s="211"/>
      <c r="D1" s="211"/>
      <c r="E1" s="211"/>
      <c r="F1" s="10"/>
      <c r="G1" s="212"/>
      <c r="H1" s="212"/>
      <c r="I1" s="212"/>
      <c r="J1" s="212"/>
    </row>
    <row r="2" spans="1:10" x14ac:dyDescent="0.2">
      <c r="C2" s="12"/>
      <c r="D2" s="12"/>
      <c r="E2" s="12"/>
      <c r="F2" s="13"/>
      <c r="G2" s="13"/>
      <c r="H2" s="13"/>
      <c r="I2" s="13"/>
    </row>
    <row r="3" spans="1:10" ht="43.5" customHeight="1" x14ac:dyDescent="0.25">
      <c r="A3" s="213" t="s">
        <v>932</v>
      </c>
      <c r="B3" s="213"/>
      <c r="C3" s="213"/>
      <c r="D3" s="213"/>
      <c r="E3" s="213"/>
    </row>
    <row r="6" spans="1:10" ht="15" x14ac:dyDescent="0.25">
      <c r="A6" s="208" t="s">
        <v>936</v>
      </c>
      <c r="B6" s="209"/>
      <c r="C6" s="209"/>
      <c r="D6" s="209"/>
      <c r="E6" s="209"/>
    </row>
    <row r="7" spans="1:10" x14ac:dyDescent="0.2">
      <c r="A7" s="15"/>
      <c r="B7" s="15"/>
      <c r="C7" s="15"/>
      <c r="D7" s="15"/>
      <c r="E7" s="15"/>
    </row>
    <row r="8" spans="1:10" x14ac:dyDescent="0.2">
      <c r="A8" s="15"/>
      <c r="B8" s="15"/>
      <c r="C8" s="15"/>
      <c r="D8" s="15"/>
      <c r="E8" s="16" t="s">
        <v>874</v>
      </c>
    </row>
    <row r="9" spans="1:10" s="19" customFormat="1" ht="63.75" x14ac:dyDescent="0.25">
      <c r="A9" s="17" t="s">
        <v>875</v>
      </c>
      <c r="B9" s="17" t="s">
        <v>876</v>
      </c>
      <c r="C9" s="17" t="s">
        <v>934</v>
      </c>
      <c r="D9" s="17" t="s">
        <v>935</v>
      </c>
      <c r="E9" s="17" t="s">
        <v>877</v>
      </c>
      <c r="F9" s="18"/>
    </row>
    <row r="10" spans="1:10" x14ac:dyDescent="0.2">
      <c r="A10" s="20"/>
      <c r="B10" s="20"/>
      <c r="C10" s="20"/>
      <c r="D10" s="20"/>
      <c r="E10" s="20"/>
    </row>
    <row r="11" spans="1:10" s="26" customFormat="1" ht="51" x14ac:dyDescent="0.25">
      <c r="A11" s="21">
        <v>1</v>
      </c>
      <c r="B11" s="22" t="s">
        <v>878</v>
      </c>
      <c r="C11" s="23">
        <v>75000</v>
      </c>
      <c r="D11" s="24">
        <v>75000</v>
      </c>
      <c r="E11" s="25">
        <v>1</v>
      </c>
    </row>
    <row r="12" spans="1:10" s="26" customFormat="1" ht="38.25" x14ac:dyDescent="0.25">
      <c r="A12" s="21">
        <v>2</v>
      </c>
      <c r="B12" s="22" t="s">
        <v>933</v>
      </c>
      <c r="C12" s="23">
        <v>408000</v>
      </c>
      <c r="D12" s="24">
        <v>408000</v>
      </c>
      <c r="E12" s="25">
        <v>1</v>
      </c>
    </row>
    <row r="13" spans="1:10" x14ac:dyDescent="0.2">
      <c r="A13" s="214" t="s">
        <v>879</v>
      </c>
      <c r="B13" s="214"/>
      <c r="C13" s="27">
        <f>C11+C12</f>
        <v>483000</v>
      </c>
      <c r="D13" s="27">
        <f>D11+D12</f>
        <v>483000</v>
      </c>
      <c r="E13" s="28">
        <v>1</v>
      </c>
    </row>
    <row r="14" spans="1:10" x14ac:dyDescent="0.2">
      <c r="A14" s="15"/>
      <c r="B14" s="15"/>
      <c r="C14" s="29"/>
      <c r="D14" s="29"/>
      <c r="E14" s="29"/>
      <c r="F14" s="30"/>
    </row>
    <row r="15" spans="1:10" x14ac:dyDescent="0.2">
      <c r="A15" s="15"/>
      <c r="B15" s="15"/>
      <c r="C15" s="29"/>
      <c r="D15" s="29"/>
      <c r="E15" s="29"/>
      <c r="F15" s="30"/>
    </row>
    <row r="16" spans="1:10" ht="15" x14ac:dyDescent="0.25">
      <c r="A16" s="208" t="s">
        <v>937</v>
      </c>
      <c r="B16" s="209"/>
      <c r="C16" s="209"/>
      <c r="D16" s="209"/>
      <c r="E16" s="209"/>
    </row>
    <row r="17" spans="1:6" x14ac:dyDescent="0.2">
      <c r="A17" s="14"/>
      <c r="B17" s="15"/>
      <c r="C17" s="29"/>
      <c r="D17" s="29"/>
      <c r="E17" s="29"/>
    </row>
    <row r="18" spans="1:6" x14ac:dyDescent="0.2">
      <c r="A18" s="15"/>
      <c r="B18" s="15"/>
      <c r="C18" s="29"/>
      <c r="D18" s="29"/>
      <c r="E18" s="31" t="s">
        <v>874</v>
      </c>
    </row>
    <row r="19" spans="1:6" s="18" customFormat="1" ht="63.75" x14ac:dyDescent="0.25">
      <c r="A19" s="17" t="s">
        <v>875</v>
      </c>
      <c r="B19" s="32" t="s">
        <v>876</v>
      </c>
      <c r="C19" s="33" t="s">
        <v>1333</v>
      </c>
      <c r="D19" s="33" t="s">
        <v>935</v>
      </c>
      <c r="E19" s="33" t="s">
        <v>880</v>
      </c>
    </row>
    <row r="20" spans="1:6" s="26" customFormat="1" ht="51" x14ac:dyDescent="0.25">
      <c r="A20" s="34">
        <v>1</v>
      </c>
      <c r="B20" s="22" t="s">
        <v>878</v>
      </c>
      <c r="C20" s="27">
        <v>483000</v>
      </c>
      <c r="D20" s="27">
        <v>483000</v>
      </c>
      <c r="E20" s="25">
        <v>1</v>
      </c>
    </row>
    <row r="21" spans="1:6" s="26" customFormat="1" ht="38.25" x14ac:dyDescent="0.25">
      <c r="A21" s="21">
        <v>2</v>
      </c>
      <c r="B21" s="22" t="s">
        <v>933</v>
      </c>
      <c r="C21" s="23">
        <v>0</v>
      </c>
      <c r="D21" s="24">
        <v>0</v>
      </c>
      <c r="E21" s="25">
        <v>1</v>
      </c>
    </row>
    <row r="22" spans="1:6" x14ac:dyDescent="0.2">
      <c r="A22" s="215" t="s">
        <v>881</v>
      </c>
      <c r="B22" s="216"/>
      <c r="C22" s="35">
        <f>C20+C21</f>
        <v>483000</v>
      </c>
      <c r="D22" s="35">
        <f>D20+D21</f>
        <v>483000</v>
      </c>
      <c r="E22" s="28">
        <v>1</v>
      </c>
    </row>
    <row r="24" spans="1:6" x14ac:dyDescent="0.2">
      <c r="E24" s="36"/>
    </row>
    <row r="25" spans="1:6" x14ac:dyDescent="0.2">
      <c r="A25" s="207"/>
      <c r="B25" s="207"/>
      <c r="C25" s="207"/>
      <c r="D25" s="37"/>
      <c r="E25" s="217"/>
      <c r="F25" s="217"/>
    </row>
    <row r="26" spans="1:6" x14ac:dyDescent="0.2">
      <c r="A26" s="38"/>
      <c r="B26" s="38"/>
      <c r="C26" s="37"/>
      <c r="D26" s="37"/>
      <c r="E26" s="39"/>
      <c r="F26" s="39"/>
    </row>
    <row r="27" spans="1:6" x14ac:dyDescent="0.2">
      <c r="A27" s="40"/>
      <c r="B27" s="40"/>
      <c r="C27" s="40"/>
      <c r="D27" s="14"/>
      <c r="E27" s="41"/>
      <c r="F27" s="41"/>
    </row>
    <row r="28" spans="1:6" x14ac:dyDescent="0.2">
      <c r="A28" s="40"/>
      <c r="B28" s="40"/>
      <c r="C28" s="40"/>
      <c r="D28" s="14"/>
      <c r="E28" s="41"/>
      <c r="F28" s="41"/>
    </row>
    <row r="29" spans="1:6" x14ac:dyDescent="0.2">
      <c r="A29" s="207"/>
      <c r="B29" s="207"/>
      <c r="C29" s="207"/>
      <c r="D29" s="42"/>
      <c r="E29" s="43"/>
    </row>
    <row r="30" spans="1:6" x14ac:dyDescent="0.2">
      <c r="A30" s="38"/>
      <c r="B30" s="38"/>
      <c r="E30" s="39"/>
      <c r="F30" s="44"/>
    </row>
  </sheetData>
  <mergeCells count="10">
    <mergeCell ref="A29:C29"/>
    <mergeCell ref="A6:E6"/>
    <mergeCell ref="A16:E16"/>
    <mergeCell ref="A1:E1"/>
    <mergeCell ref="G1:J1"/>
    <mergeCell ref="A3:E3"/>
    <mergeCell ref="A13:B13"/>
    <mergeCell ref="A22:B22"/>
    <mergeCell ref="A25:C25"/>
    <mergeCell ref="E25:F25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A7" zoomScaleNormal="100" workbookViewId="0">
      <selection activeCell="J7" sqref="J7"/>
    </sheetView>
  </sheetViews>
  <sheetFormatPr defaultColWidth="8.85546875" defaultRowHeight="12.75" x14ac:dyDescent="0.2"/>
  <cols>
    <col min="1" max="1" width="25.7109375" style="45" customWidth="1"/>
    <col min="2" max="5" width="8.85546875" style="45" customWidth="1"/>
    <col min="6" max="6" width="6.28515625" style="45" customWidth="1"/>
    <col min="7" max="7" width="16.140625" style="45" customWidth="1"/>
    <col min="8" max="8" width="13.85546875" style="45" customWidth="1"/>
    <col min="9" max="9" width="12.85546875" style="45" customWidth="1"/>
    <col min="10" max="10" width="11" style="45" customWidth="1"/>
    <col min="11" max="11" width="7.5703125" style="45" customWidth="1"/>
    <col min="12" max="12" width="5.42578125" style="45" customWidth="1"/>
    <col min="13" max="16" width="8.85546875" style="45" customWidth="1"/>
    <col min="17" max="17" width="6.7109375" style="45" customWidth="1"/>
    <col min="18" max="254" width="8.85546875" style="45"/>
    <col min="255" max="255" width="24.42578125" style="45" customWidth="1"/>
    <col min="256" max="260" width="8.85546875" style="45" customWidth="1"/>
    <col min="261" max="261" width="17" style="45" customWidth="1"/>
    <col min="262" max="263" width="0" style="45" hidden="1" customWidth="1"/>
    <col min="264" max="264" width="11.85546875" style="45" customWidth="1"/>
    <col min="265" max="265" width="11.140625" style="45" customWidth="1"/>
    <col min="266" max="266" width="11" style="45" customWidth="1"/>
    <col min="267" max="267" width="7.5703125" style="45" customWidth="1"/>
    <col min="268" max="268" width="5.42578125" style="45" customWidth="1"/>
    <col min="269" max="272" width="8.85546875" style="45" customWidth="1"/>
    <col min="273" max="273" width="6.7109375" style="45" customWidth="1"/>
    <col min="274" max="510" width="8.85546875" style="45"/>
    <col min="511" max="511" width="24.42578125" style="45" customWidth="1"/>
    <col min="512" max="516" width="8.85546875" style="45" customWidth="1"/>
    <col min="517" max="517" width="17" style="45" customWidth="1"/>
    <col min="518" max="519" width="0" style="45" hidden="1" customWidth="1"/>
    <col min="520" max="520" width="11.85546875" style="45" customWidth="1"/>
    <col min="521" max="521" width="11.140625" style="45" customWidth="1"/>
    <col min="522" max="522" width="11" style="45" customWidth="1"/>
    <col min="523" max="523" width="7.5703125" style="45" customWidth="1"/>
    <col min="524" max="524" width="5.42578125" style="45" customWidth="1"/>
    <col min="525" max="528" width="8.85546875" style="45" customWidth="1"/>
    <col min="529" max="529" width="6.7109375" style="45" customWidth="1"/>
    <col min="530" max="766" width="8.85546875" style="45"/>
    <col min="767" max="767" width="24.42578125" style="45" customWidth="1"/>
    <col min="768" max="772" width="8.85546875" style="45" customWidth="1"/>
    <col min="773" max="773" width="17" style="45" customWidth="1"/>
    <col min="774" max="775" width="0" style="45" hidden="1" customWidth="1"/>
    <col min="776" max="776" width="11.85546875" style="45" customWidth="1"/>
    <col min="777" max="777" width="11.140625" style="45" customWidth="1"/>
    <col min="778" max="778" width="11" style="45" customWidth="1"/>
    <col min="779" max="779" width="7.5703125" style="45" customWidth="1"/>
    <col min="780" max="780" width="5.42578125" style="45" customWidth="1"/>
    <col min="781" max="784" width="8.85546875" style="45" customWidth="1"/>
    <col min="785" max="785" width="6.7109375" style="45" customWidth="1"/>
    <col min="786" max="1022" width="8.85546875" style="45"/>
    <col min="1023" max="1023" width="24.42578125" style="45" customWidth="1"/>
    <col min="1024" max="1028" width="8.85546875" style="45" customWidth="1"/>
    <col min="1029" max="1029" width="17" style="45" customWidth="1"/>
    <col min="1030" max="1031" width="0" style="45" hidden="1" customWidth="1"/>
    <col min="1032" max="1032" width="11.85546875" style="45" customWidth="1"/>
    <col min="1033" max="1033" width="11.140625" style="45" customWidth="1"/>
    <col min="1034" max="1034" width="11" style="45" customWidth="1"/>
    <col min="1035" max="1035" width="7.5703125" style="45" customWidth="1"/>
    <col min="1036" max="1036" width="5.42578125" style="45" customWidth="1"/>
    <col min="1037" max="1040" width="8.85546875" style="45" customWidth="1"/>
    <col min="1041" max="1041" width="6.7109375" style="45" customWidth="1"/>
    <col min="1042" max="1278" width="8.85546875" style="45"/>
    <col min="1279" max="1279" width="24.42578125" style="45" customWidth="1"/>
    <col min="1280" max="1284" width="8.85546875" style="45" customWidth="1"/>
    <col min="1285" max="1285" width="17" style="45" customWidth="1"/>
    <col min="1286" max="1287" width="0" style="45" hidden="1" customWidth="1"/>
    <col min="1288" max="1288" width="11.85546875" style="45" customWidth="1"/>
    <col min="1289" max="1289" width="11.140625" style="45" customWidth="1"/>
    <col min="1290" max="1290" width="11" style="45" customWidth="1"/>
    <col min="1291" max="1291" width="7.5703125" style="45" customWidth="1"/>
    <col min="1292" max="1292" width="5.42578125" style="45" customWidth="1"/>
    <col min="1293" max="1296" width="8.85546875" style="45" customWidth="1"/>
    <col min="1297" max="1297" width="6.7109375" style="45" customWidth="1"/>
    <col min="1298" max="1534" width="8.85546875" style="45"/>
    <col min="1535" max="1535" width="24.42578125" style="45" customWidth="1"/>
    <col min="1536" max="1540" width="8.85546875" style="45" customWidth="1"/>
    <col min="1541" max="1541" width="17" style="45" customWidth="1"/>
    <col min="1542" max="1543" width="0" style="45" hidden="1" customWidth="1"/>
    <col min="1544" max="1544" width="11.85546875" style="45" customWidth="1"/>
    <col min="1545" max="1545" width="11.140625" style="45" customWidth="1"/>
    <col min="1546" max="1546" width="11" style="45" customWidth="1"/>
    <col min="1547" max="1547" width="7.5703125" style="45" customWidth="1"/>
    <col min="1548" max="1548" width="5.42578125" style="45" customWidth="1"/>
    <col min="1549" max="1552" width="8.85546875" style="45" customWidth="1"/>
    <col min="1553" max="1553" width="6.7109375" style="45" customWidth="1"/>
    <col min="1554" max="1790" width="8.85546875" style="45"/>
    <col min="1791" max="1791" width="24.42578125" style="45" customWidth="1"/>
    <col min="1792" max="1796" width="8.85546875" style="45" customWidth="1"/>
    <col min="1797" max="1797" width="17" style="45" customWidth="1"/>
    <col min="1798" max="1799" width="0" style="45" hidden="1" customWidth="1"/>
    <col min="1800" max="1800" width="11.85546875" style="45" customWidth="1"/>
    <col min="1801" max="1801" width="11.140625" style="45" customWidth="1"/>
    <col min="1802" max="1802" width="11" style="45" customWidth="1"/>
    <col min="1803" max="1803" width="7.5703125" style="45" customWidth="1"/>
    <col min="1804" max="1804" width="5.42578125" style="45" customWidth="1"/>
    <col min="1805" max="1808" width="8.85546875" style="45" customWidth="1"/>
    <col min="1809" max="1809" width="6.7109375" style="45" customWidth="1"/>
    <col min="1810" max="2046" width="8.85546875" style="45"/>
    <col min="2047" max="2047" width="24.42578125" style="45" customWidth="1"/>
    <col min="2048" max="2052" width="8.85546875" style="45" customWidth="1"/>
    <col min="2053" max="2053" width="17" style="45" customWidth="1"/>
    <col min="2054" max="2055" width="0" style="45" hidden="1" customWidth="1"/>
    <col min="2056" max="2056" width="11.85546875" style="45" customWidth="1"/>
    <col min="2057" max="2057" width="11.140625" style="45" customWidth="1"/>
    <col min="2058" max="2058" width="11" style="45" customWidth="1"/>
    <col min="2059" max="2059" width="7.5703125" style="45" customWidth="1"/>
    <col min="2060" max="2060" width="5.42578125" style="45" customWidth="1"/>
    <col min="2061" max="2064" width="8.85546875" style="45" customWidth="1"/>
    <col min="2065" max="2065" width="6.7109375" style="45" customWidth="1"/>
    <col min="2066" max="2302" width="8.85546875" style="45"/>
    <col min="2303" max="2303" width="24.42578125" style="45" customWidth="1"/>
    <col min="2304" max="2308" width="8.85546875" style="45" customWidth="1"/>
    <col min="2309" max="2309" width="17" style="45" customWidth="1"/>
    <col min="2310" max="2311" width="0" style="45" hidden="1" customWidth="1"/>
    <col min="2312" max="2312" width="11.85546875" style="45" customWidth="1"/>
    <col min="2313" max="2313" width="11.140625" style="45" customWidth="1"/>
    <col min="2314" max="2314" width="11" style="45" customWidth="1"/>
    <col min="2315" max="2315" width="7.5703125" style="45" customWidth="1"/>
    <col min="2316" max="2316" width="5.42578125" style="45" customWidth="1"/>
    <col min="2317" max="2320" width="8.85546875" style="45" customWidth="1"/>
    <col min="2321" max="2321" width="6.7109375" style="45" customWidth="1"/>
    <col min="2322" max="2558" width="8.85546875" style="45"/>
    <col min="2559" max="2559" width="24.42578125" style="45" customWidth="1"/>
    <col min="2560" max="2564" width="8.85546875" style="45" customWidth="1"/>
    <col min="2565" max="2565" width="17" style="45" customWidth="1"/>
    <col min="2566" max="2567" width="0" style="45" hidden="1" customWidth="1"/>
    <col min="2568" max="2568" width="11.85546875" style="45" customWidth="1"/>
    <col min="2569" max="2569" width="11.140625" style="45" customWidth="1"/>
    <col min="2570" max="2570" width="11" style="45" customWidth="1"/>
    <col min="2571" max="2571" width="7.5703125" style="45" customWidth="1"/>
    <col min="2572" max="2572" width="5.42578125" style="45" customWidth="1"/>
    <col min="2573" max="2576" width="8.85546875" style="45" customWidth="1"/>
    <col min="2577" max="2577" width="6.7109375" style="45" customWidth="1"/>
    <col min="2578" max="2814" width="8.85546875" style="45"/>
    <col min="2815" max="2815" width="24.42578125" style="45" customWidth="1"/>
    <col min="2816" max="2820" width="8.85546875" style="45" customWidth="1"/>
    <col min="2821" max="2821" width="17" style="45" customWidth="1"/>
    <col min="2822" max="2823" width="0" style="45" hidden="1" customWidth="1"/>
    <col min="2824" max="2824" width="11.85546875" style="45" customWidth="1"/>
    <col min="2825" max="2825" width="11.140625" style="45" customWidth="1"/>
    <col min="2826" max="2826" width="11" style="45" customWidth="1"/>
    <col min="2827" max="2827" width="7.5703125" style="45" customWidth="1"/>
    <col min="2828" max="2828" width="5.42578125" style="45" customWidth="1"/>
    <col min="2829" max="2832" width="8.85546875" style="45" customWidth="1"/>
    <col min="2833" max="2833" width="6.7109375" style="45" customWidth="1"/>
    <col min="2834" max="3070" width="8.85546875" style="45"/>
    <col min="3071" max="3071" width="24.42578125" style="45" customWidth="1"/>
    <col min="3072" max="3076" width="8.85546875" style="45" customWidth="1"/>
    <col min="3077" max="3077" width="17" style="45" customWidth="1"/>
    <col min="3078" max="3079" width="0" style="45" hidden="1" customWidth="1"/>
    <col min="3080" max="3080" width="11.85546875" style="45" customWidth="1"/>
    <col min="3081" max="3081" width="11.140625" style="45" customWidth="1"/>
    <col min="3082" max="3082" width="11" style="45" customWidth="1"/>
    <col min="3083" max="3083" width="7.5703125" style="45" customWidth="1"/>
    <col min="3084" max="3084" width="5.42578125" style="45" customWidth="1"/>
    <col min="3085" max="3088" width="8.85546875" style="45" customWidth="1"/>
    <col min="3089" max="3089" width="6.7109375" style="45" customWidth="1"/>
    <col min="3090" max="3326" width="8.85546875" style="45"/>
    <col min="3327" max="3327" width="24.42578125" style="45" customWidth="1"/>
    <col min="3328" max="3332" width="8.85546875" style="45" customWidth="1"/>
    <col min="3333" max="3333" width="17" style="45" customWidth="1"/>
    <col min="3334" max="3335" width="0" style="45" hidden="1" customWidth="1"/>
    <col min="3336" max="3336" width="11.85546875" style="45" customWidth="1"/>
    <col min="3337" max="3337" width="11.140625" style="45" customWidth="1"/>
    <col min="3338" max="3338" width="11" style="45" customWidth="1"/>
    <col min="3339" max="3339" width="7.5703125" style="45" customWidth="1"/>
    <col min="3340" max="3340" width="5.42578125" style="45" customWidth="1"/>
    <col min="3341" max="3344" width="8.85546875" style="45" customWidth="1"/>
    <col min="3345" max="3345" width="6.7109375" style="45" customWidth="1"/>
    <col min="3346" max="3582" width="8.85546875" style="45"/>
    <col min="3583" max="3583" width="24.42578125" style="45" customWidth="1"/>
    <col min="3584" max="3588" width="8.85546875" style="45" customWidth="1"/>
    <col min="3589" max="3589" width="17" style="45" customWidth="1"/>
    <col min="3590" max="3591" width="0" style="45" hidden="1" customWidth="1"/>
    <col min="3592" max="3592" width="11.85546875" style="45" customWidth="1"/>
    <col min="3593" max="3593" width="11.140625" style="45" customWidth="1"/>
    <col min="3594" max="3594" width="11" style="45" customWidth="1"/>
    <col min="3595" max="3595" width="7.5703125" style="45" customWidth="1"/>
    <col min="3596" max="3596" width="5.42578125" style="45" customWidth="1"/>
    <col min="3597" max="3600" width="8.85546875" style="45" customWidth="1"/>
    <col min="3601" max="3601" width="6.7109375" style="45" customWidth="1"/>
    <col min="3602" max="3838" width="8.85546875" style="45"/>
    <col min="3839" max="3839" width="24.42578125" style="45" customWidth="1"/>
    <col min="3840" max="3844" width="8.85546875" style="45" customWidth="1"/>
    <col min="3845" max="3845" width="17" style="45" customWidth="1"/>
    <col min="3846" max="3847" width="0" style="45" hidden="1" customWidth="1"/>
    <col min="3848" max="3848" width="11.85546875" style="45" customWidth="1"/>
    <col min="3849" max="3849" width="11.140625" style="45" customWidth="1"/>
    <col min="3850" max="3850" width="11" style="45" customWidth="1"/>
    <col min="3851" max="3851" width="7.5703125" style="45" customWidth="1"/>
    <col min="3852" max="3852" width="5.42578125" style="45" customWidth="1"/>
    <col min="3853" max="3856" width="8.85546875" style="45" customWidth="1"/>
    <col min="3857" max="3857" width="6.7109375" style="45" customWidth="1"/>
    <col min="3858" max="4094" width="8.85546875" style="45"/>
    <col min="4095" max="4095" width="24.42578125" style="45" customWidth="1"/>
    <col min="4096" max="4100" width="8.85546875" style="45" customWidth="1"/>
    <col min="4101" max="4101" width="17" style="45" customWidth="1"/>
    <col min="4102" max="4103" width="0" style="45" hidden="1" customWidth="1"/>
    <col min="4104" max="4104" width="11.85546875" style="45" customWidth="1"/>
    <col min="4105" max="4105" width="11.140625" style="45" customWidth="1"/>
    <col min="4106" max="4106" width="11" style="45" customWidth="1"/>
    <col min="4107" max="4107" width="7.5703125" style="45" customWidth="1"/>
    <col min="4108" max="4108" width="5.42578125" style="45" customWidth="1"/>
    <col min="4109" max="4112" width="8.85546875" style="45" customWidth="1"/>
    <col min="4113" max="4113" width="6.7109375" style="45" customWidth="1"/>
    <col min="4114" max="4350" width="8.85546875" style="45"/>
    <col min="4351" max="4351" width="24.42578125" style="45" customWidth="1"/>
    <col min="4352" max="4356" width="8.85546875" style="45" customWidth="1"/>
    <col min="4357" max="4357" width="17" style="45" customWidth="1"/>
    <col min="4358" max="4359" width="0" style="45" hidden="1" customWidth="1"/>
    <col min="4360" max="4360" width="11.85546875" style="45" customWidth="1"/>
    <col min="4361" max="4361" width="11.140625" style="45" customWidth="1"/>
    <col min="4362" max="4362" width="11" style="45" customWidth="1"/>
    <col min="4363" max="4363" width="7.5703125" style="45" customWidth="1"/>
    <col min="4364" max="4364" width="5.42578125" style="45" customWidth="1"/>
    <col min="4365" max="4368" width="8.85546875" style="45" customWidth="1"/>
    <col min="4369" max="4369" width="6.7109375" style="45" customWidth="1"/>
    <col min="4370" max="4606" width="8.85546875" style="45"/>
    <col min="4607" max="4607" width="24.42578125" style="45" customWidth="1"/>
    <col min="4608" max="4612" width="8.85546875" style="45" customWidth="1"/>
    <col min="4613" max="4613" width="17" style="45" customWidth="1"/>
    <col min="4614" max="4615" width="0" style="45" hidden="1" customWidth="1"/>
    <col min="4616" max="4616" width="11.85546875" style="45" customWidth="1"/>
    <col min="4617" max="4617" width="11.140625" style="45" customWidth="1"/>
    <col min="4618" max="4618" width="11" style="45" customWidth="1"/>
    <col min="4619" max="4619" width="7.5703125" style="45" customWidth="1"/>
    <col min="4620" max="4620" width="5.42578125" style="45" customWidth="1"/>
    <col min="4621" max="4624" width="8.85546875" style="45" customWidth="1"/>
    <col min="4625" max="4625" width="6.7109375" style="45" customWidth="1"/>
    <col min="4626" max="4862" width="8.85546875" style="45"/>
    <col min="4863" max="4863" width="24.42578125" style="45" customWidth="1"/>
    <col min="4864" max="4868" width="8.85546875" style="45" customWidth="1"/>
    <col min="4869" max="4869" width="17" style="45" customWidth="1"/>
    <col min="4870" max="4871" width="0" style="45" hidden="1" customWidth="1"/>
    <col min="4872" max="4872" width="11.85546875" style="45" customWidth="1"/>
    <col min="4873" max="4873" width="11.140625" style="45" customWidth="1"/>
    <col min="4874" max="4874" width="11" style="45" customWidth="1"/>
    <col min="4875" max="4875" width="7.5703125" style="45" customWidth="1"/>
    <col min="4876" max="4876" width="5.42578125" style="45" customWidth="1"/>
    <col min="4877" max="4880" width="8.85546875" style="45" customWidth="1"/>
    <col min="4881" max="4881" width="6.7109375" style="45" customWidth="1"/>
    <col min="4882" max="5118" width="8.85546875" style="45"/>
    <col min="5119" max="5119" width="24.42578125" style="45" customWidth="1"/>
    <col min="5120" max="5124" width="8.85546875" style="45" customWidth="1"/>
    <col min="5125" max="5125" width="17" style="45" customWidth="1"/>
    <col min="5126" max="5127" width="0" style="45" hidden="1" customWidth="1"/>
    <col min="5128" max="5128" width="11.85546875" style="45" customWidth="1"/>
    <col min="5129" max="5129" width="11.140625" style="45" customWidth="1"/>
    <col min="5130" max="5130" width="11" style="45" customWidth="1"/>
    <col min="5131" max="5131" width="7.5703125" style="45" customWidth="1"/>
    <col min="5132" max="5132" width="5.42578125" style="45" customWidth="1"/>
    <col min="5133" max="5136" width="8.85546875" style="45" customWidth="1"/>
    <col min="5137" max="5137" width="6.7109375" style="45" customWidth="1"/>
    <col min="5138" max="5374" width="8.85546875" style="45"/>
    <col min="5375" max="5375" width="24.42578125" style="45" customWidth="1"/>
    <col min="5376" max="5380" width="8.85546875" style="45" customWidth="1"/>
    <col min="5381" max="5381" width="17" style="45" customWidth="1"/>
    <col min="5382" max="5383" width="0" style="45" hidden="1" customWidth="1"/>
    <col min="5384" max="5384" width="11.85546875" style="45" customWidth="1"/>
    <col min="5385" max="5385" width="11.140625" style="45" customWidth="1"/>
    <col min="5386" max="5386" width="11" style="45" customWidth="1"/>
    <col min="5387" max="5387" width="7.5703125" style="45" customWidth="1"/>
    <col min="5388" max="5388" width="5.42578125" style="45" customWidth="1"/>
    <col min="5389" max="5392" width="8.85546875" style="45" customWidth="1"/>
    <col min="5393" max="5393" width="6.7109375" style="45" customWidth="1"/>
    <col min="5394" max="5630" width="8.85546875" style="45"/>
    <col min="5631" max="5631" width="24.42578125" style="45" customWidth="1"/>
    <col min="5632" max="5636" width="8.85546875" style="45" customWidth="1"/>
    <col min="5637" max="5637" width="17" style="45" customWidth="1"/>
    <col min="5638" max="5639" width="0" style="45" hidden="1" customWidth="1"/>
    <col min="5640" max="5640" width="11.85546875" style="45" customWidth="1"/>
    <col min="5641" max="5641" width="11.140625" style="45" customWidth="1"/>
    <col min="5642" max="5642" width="11" style="45" customWidth="1"/>
    <col min="5643" max="5643" width="7.5703125" style="45" customWidth="1"/>
    <col min="5644" max="5644" width="5.42578125" style="45" customWidth="1"/>
    <col min="5645" max="5648" width="8.85546875" style="45" customWidth="1"/>
    <col min="5649" max="5649" width="6.7109375" style="45" customWidth="1"/>
    <col min="5650" max="5886" width="8.85546875" style="45"/>
    <col min="5887" max="5887" width="24.42578125" style="45" customWidth="1"/>
    <col min="5888" max="5892" width="8.85546875" style="45" customWidth="1"/>
    <col min="5893" max="5893" width="17" style="45" customWidth="1"/>
    <col min="5894" max="5895" width="0" style="45" hidden="1" customWidth="1"/>
    <col min="5896" max="5896" width="11.85546875" style="45" customWidth="1"/>
    <col min="5897" max="5897" width="11.140625" style="45" customWidth="1"/>
    <col min="5898" max="5898" width="11" style="45" customWidth="1"/>
    <col min="5899" max="5899" width="7.5703125" style="45" customWidth="1"/>
    <col min="5900" max="5900" width="5.42578125" style="45" customWidth="1"/>
    <col min="5901" max="5904" width="8.85546875" style="45" customWidth="1"/>
    <col min="5905" max="5905" width="6.7109375" style="45" customWidth="1"/>
    <col min="5906" max="6142" width="8.85546875" style="45"/>
    <col min="6143" max="6143" width="24.42578125" style="45" customWidth="1"/>
    <col min="6144" max="6148" width="8.85546875" style="45" customWidth="1"/>
    <col min="6149" max="6149" width="17" style="45" customWidth="1"/>
    <col min="6150" max="6151" width="0" style="45" hidden="1" customWidth="1"/>
    <col min="6152" max="6152" width="11.85546875" style="45" customWidth="1"/>
    <col min="6153" max="6153" width="11.140625" style="45" customWidth="1"/>
    <col min="6154" max="6154" width="11" style="45" customWidth="1"/>
    <col min="6155" max="6155" width="7.5703125" style="45" customWidth="1"/>
    <col min="6156" max="6156" width="5.42578125" style="45" customWidth="1"/>
    <col min="6157" max="6160" width="8.85546875" style="45" customWidth="1"/>
    <col min="6161" max="6161" width="6.7109375" style="45" customWidth="1"/>
    <col min="6162" max="6398" width="8.85546875" style="45"/>
    <col min="6399" max="6399" width="24.42578125" style="45" customWidth="1"/>
    <col min="6400" max="6404" width="8.85546875" style="45" customWidth="1"/>
    <col min="6405" max="6405" width="17" style="45" customWidth="1"/>
    <col min="6406" max="6407" width="0" style="45" hidden="1" customWidth="1"/>
    <col min="6408" max="6408" width="11.85546875" style="45" customWidth="1"/>
    <col min="6409" max="6409" width="11.140625" style="45" customWidth="1"/>
    <col min="6410" max="6410" width="11" style="45" customWidth="1"/>
    <col min="6411" max="6411" width="7.5703125" style="45" customWidth="1"/>
    <col min="6412" max="6412" width="5.42578125" style="45" customWidth="1"/>
    <col min="6413" max="6416" width="8.85546875" style="45" customWidth="1"/>
    <col min="6417" max="6417" width="6.7109375" style="45" customWidth="1"/>
    <col min="6418" max="6654" width="8.85546875" style="45"/>
    <col min="6655" max="6655" width="24.42578125" style="45" customWidth="1"/>
    <col min="6656" max="6660" width="8.85546875" style="45" customWidth="1"/>
    <col min="6661" max="6661" width="17" style="45" customWidth="1"/>
    <col min="6662" max="6663" width="0" style="45" hidden="1" customWidth="1"/>
    <col min="6664" max="6664" width="11.85546875" style="45" customWidth="1"/>
    <col min="6665" max="6665" width="11.140625" style="45" customWidth="1"/>
    <col min="6666" max="6666" width="11" style="45" customWidth="1"/>
    <col min="6667" max="6667" width="7.5703125" style="45" customWidth="1"/>
    <col min="6668" max="6668" width="5.42578125" style="45" customWidth="1"/>
    <col min="6669" max="6672" width="8.85546875" style="45" customWidth="1"/>
    <col min="6673" max="6673" width="6.7109375" style="45" customWidth="1"/>
    <col min="6674" max="6910" width="8.85546875" style="45"/>
    <col min="6911" max="6911" width="24.42578125" style="45" customWidth="1"/>
    <col min="6912" max="6916" width="8.85546875" style="45" customWidth="1"/>
    <col min="6917" max="6917" width="17" style="45" customWidth="1"/>
    <col min="6918" max="6919" width="0" style="45" hidden="1" customWidth="1"/>
    <col min="6920" max="6920" width="11.85546875" style="45" customWidth="1"/>
    <col min="6921" max="6921" width="11.140625" style="45" customWidth="1"/>
    <col min="6922" max="6922" width="11" style="45" customWidth="1"/>
    <col min="6923" max="6923" width="7.5703125" style="45" customWidth="1"/>
    <col min="6924" max="6924" width="5.42578125" style="45" customWidth="1"/>
    <col min="6925" max="6928" width="8.85546875" style="45" customWidth="1"/>
    <col min="6929" max="6929" width="6.7109375" style="45" customWidth="1"/>
    <col min="6930" max="7166" width="8.85546875" style="45"/>
    <col min="7167" max="7167" width="24.42578125" style="45" customWidth="1"/>
    <col min="7168" max="7172" width="8.85546875" style="45" customWidth="1"/>
    <col min="7173" max="7173" width="17" style="45" customWidth="1"/>
    <col min="7174" max="7175" width="0" style="45" hidden="1" customWidth="1"/>
    <col min="7176" max="7176" width="11.85546875" style="45" customWidth="1"/>
    <col min="7177" max="7177" width="11.140625" style="45" customWidth="1"/>
    <col min="7178" max="7178" width="11" style="45" customWidth="1"/>
    <col min="7179" max="7179" width="7.5703125" style="45" customWidth="1"/>
    <col min="7180" max="7180" width="5.42578125" style="45" customWidth="1"/>
    <col min="7181" max="7184" width="8.85546875" style="45" customWidth="1"/>
    <col min="7185" max="7185" width="6.7109375" style="45" customWidth="1"/>
    <col min="7186" max="7422" width="8.85546875" style="45"/>
    <col min="7423" max="7423" width="24.42578125" style="45" customWidth="1"/>
    <col min="7424" max="7428" width="8.85546875" style="45" customWidth="1"/>
    <col min="7429" max="7429" width="17" style="45" customWidth="1"/>
    <col min="7430" max="7431" width="0" style="45" hidden="1" customWidth="1"/>
    <col min="7432" max="7432" width="11.85546875" style="45" customWidth="1"/>
    <col min="7433" max="7433" width="11.140625" style="45" customWidth="1"/>
    <col min="7434" max="7434" width="11" style="45" customWidth="1"/>
    <col min="7435" max="7435" width="7.5703125" style="45" customWidth="1"/>
    <col min="7436" max="7436" width="5.42578125" style="45" customWidth="1"/>
    <col min="7437" max="7440" width="8.85546875" style="45" customWidth="1"/>
    <col min="7441" max="7441" width="6.7109375" style="45" customWidth="1"/>
    <col min="7442" max="7678" width="8.85546875" style="45"/>
    <col min="7679" max="7679" width="24.42578125" style="45" customWidth="1"/>
    <col min="7680" max="7684" width="8.85546875" style="45" customWidth="1"/>
    <col min="7685" max="7685" width="17" style="45" customWidth="1"/>
    <col min="7686" max="7687" width="0" style="45" hidden="1" customWidth="1"/>
    <col min="7688" max="7688" width="11.85546875" style="45" customWidth="1"/>
    <col min="7689" max="7689" width="11.140625" style="45" customWidth="1"/>
    <col min="7690" max="7690" width="11" style="45" customWidth="1"/>
    <col min="7691" max="7691" width="7.5703125" style="45" customWidth="1"/>
    <col min="7692" max="7692" width="5.42578125" style="45" customWidth="1"/>
    <col min="7693" max="7696" width="8.85546875" style="45" customWidth="1"/>
    <col min="7697" max="7697" width="6.7109375" style="45" customWidth="1"/>
    <col min="7698" max="7934" width="8.85546875" style="45"/>
    <col min="7935" max="7935" width="24.42578125" style="45" customWidth="1"/>
    <col min="7936" max="7940" width="8.85546875" style="45" customWidth="1"/>
    <col min="7941" max="7941" width="17" style="45" customWidth="1"/>
    <col min="7942" max="7943" width="0" style="45" hidden="1" customWidth="1"/>
    <col min="7944" max="7944" width="11.85546875" style="45" customWidth="1"/>
    <col min="7945" max="7945" width="11.140625" style="45" customWidth="1"/>
    <col min="7946" max="7946" width="11" style="45" customWidth="1"/>
    <col min="7947" max="7947" width="7.5703125" style="45" customWidth="1"/>
    <col min="7948" max="7948" width="5.42578125" style="45" customWidth="1"/>
    <col min="7949" max="7952" width="8.85546875" style="45" customWidth="1"/>
    <col min="7953" max="7953" width="6.7109375" style="45" customWidth="1"/>
    <col min="7954" max="8190" width="8.85546875" style="45"/>
    <col min="8191" max="8191" width="24.42578125" style="45" customWidth="1"/>
    <col min="8192" max="8196" width="8.85546875" style="45" customWidth="1"/>
    <col min="8197" max="8197" width="17" style="45" customWidth="1"/>
    <col min="8198" max="8199" width="0" style="45" hidden="1" customWidth="1"/>
    <col min="8200" max="8200" width="11.85546875" style="45" customWidth="1"/>
    <col min="8201" max="8201" width="11.140625" style="45" customWidth="1"/>
    <col min="8202" max="8202" width="11" style="45" customWidth="1"/>
    <col min="8203" max="8203" width="7.5703125" style="45" customWidth="1"/>
    <col min="8204" max="8204" width="5.42578125" style="45" customWidth="1"/>
    <col min="8205" max="8208" width="8.85546875" style="45" customWidth="1"/>
    <col min="8209" max="8209" width="6.7109375" style="45" customWidth="1"/>
    <col min="8210" max="8446" width="8.85546875" style="45"/>
    <col min="8447" max="8447" width="24.42578125" style="45" customWidth="1"/>
    <col min="8448" max="8452" width="8.85546875" style="45" customWidth="1"/>
    <col min="8453" max="8453" width="17" style="45" customWidth="1"/>
    <col min="8454" max="8455" width="0" style="45" hidden="1" customWidth="1"/>
    <col min="8456" max="8456" width="11.85546875" style="45" customWidth="1"/>
    <col min="8457" max="8457" width="11.140625" style="45" customWidth="1"/>
    <col min="8458" max="8458" width="11" style="45" customWidth="1"/>
    <col min="8459" max="8459" width="7.5703125" style="45" customWidth="1"/>
    <col min="8460" max="8460" width="5.42578125" style="45" customWidth="1"/>
    <col min="8461" max="8464" width="8.85546875" style="45" customWidth="1"/>
    <col min="8465" max="8465" width="6.7109375" style="45" customWidth="1"/>
    <col min="8466" max="8702" width="8.85546875" style="45"/>
    <col min="8703" max="8703" width="24.42578125" style="45" customWidth="1"/>
    <col min="8704" max="8708" width="8.85546875" style="45" customWidth="1"/>
    <col min="8709" max="8709" width="17" style="45" customWidth="1"/>
    <col min="8710" max="8711" width="0" style="45" hidden="1" customWidth="1"/>
    <col min="8712" max="8712" width="11.85546875" style="45" customWidth="1"/>
    <col min="8713" max="8713" width="11.140625" style="45" customWidth="1"/>
    <col min="8714" max="8714" width="11" style="45" customWidth="1"/>
    <col min="8715" max="8715" width="7.5703125" style="45" customWidth="1"/>
    <col min="8716" max="8716" width="5.42578125" style="45" customWidth="1"/>
    <col min="8717" max="8720" width="8.85546875" style="45" customWidth="1"/>
    <col min="8721" max="8721" width="6.7109375" style="45" customWidth="1"/>
    <col min="8722" max="8958" width="8.85546875" style="45"/>
    <col min="8959" max="8959" width="24.42578125" style="45" customWidth="1"/>
    <col min="8960" max="8964" width="8.85546875" style="45" customWidth="1"/>
    <col min="8965" max="8965" width="17" style="45" customWidth="1"/>
    <col min="8966" max="8967" width="0" style="45" hidden="1" customWidth="1"/>
    <col min="8968" max="8968" width="11.85546875" style="45" customWidth="1"/>
    <col min="8969" max="8969" width="11.140625" style="45" customWidth="1"/>
    <col min="8970" max="8970" width="11" style="45" customWidth="1"/>
    <col min="8971" max="8971" width="7.5703125" style="45" customWidth="1"/>
    <col min="8972" max="8972" width="5.42578125" style="45" customWidth="1"/>
    <col min="8973" max="8976" width="8.85546875" style="45" customWidth="1"/>
    <col min="8977" max="8977" width="6.7109375" style="45" customWidth="1"/>
    <col min="8978" max="9214" width="8.85546875" style="45"/>
    <col min="9215" max="9215" width="24.42578125" style="45" customWidth="1"/>
    <col min="9216" max="9220" width="8.85546875" style="45" customWidth="1"/>
    <col min="9221" max="9221" width="17" style="45" customWidth="1"/>
    <col min="9222" max="9223" width="0" style="45" hidden="1" customWidth="1"/>
    <col min="9224" max="9224" width="11.85546875" style="45" customWidth="1"/>
    <col min="9225" max="9225" width="11.140625" style="45" customWidth="1"/>
    <col min="9226" max="9226" width="11" style="45" customWidth="1"/>
    <col min="9227" max="9227" width="7.5703125" style="45" customWidth="1"/>
    <col min="9228" max="9228" width="5.42578125" style="45" customWidth="1"/>
    <col min="9229" max="9232" width="8.85546875" style="45" customWidth="1"/>
    <col min="9233" max="9233" width="6.7109375" style="45" customWidth="1"/>
    <col min="9234" max="9470" width="8.85546875" style="45"/>
    <col min="9471" max="9471" width="24.42578125" style="45" customWidth="1"/>
    <col min="9472" max="9476" width="8.85546875" style="45" customWidth="1"/>
    <col min="9477" max="9477" width="17" style="45" customWidth="1"/>
    <col min="9478" max="9479" width="0" style="45" hidden="1" customWidth="1"/>
    <col min="9480" max="9480" width="11.85546875" style="45" customWidth="1"/>
    <col min="9481" max="9481" width="11.140625" style="45" customWidth="1"/>
    <col min="9482" max="9482" width="11" style="45" customWidth="1"/>
    <col min="9483" max="9483" width="7.5703125" style="45" customWidth="1"/>
    <col min="9484" max="9484" width="5.42578125" style="45" customWidth="1"/>
    <col min="9485" max="9488" width="8.85546875" style="45" customWidth="1"/>
    <col min="9489" max="9489" width="6.7109375" style="45" customWidth="1"/>
    <col min="9490" max="9726" width="8.85546875" style="45"/>
    <col min="9727" max="9727" width="24.42578125" style="45" customWidth="1"/>
    <col min="9728" max="9732" width="8.85546875" style="45" customWidth="1"/>
    <col min="9733" max="9733" width="17" style="45" customWidth="1"/>
    <col min="9734" max="9735" width="0" style="45" hidden="1" customWidth="1"/>
    <col min="9736" max="9736" width="11.85546875" style="45" customWidth="1"/>
    <col min="9737" max="9737" width="11.140625" style="45" customWidth="1"/>
    <col min="9738" max="9738" width="11" style="45" customWidth="1"/>
    <col min="9739" max="9739" width="7.5703125" style="45" customWidth="1"/>
    <col min="9740" max="9740" width="5.42578125" style="45" customWidth="1"/>
    <col min="9741" max="9744" width="8.85546875" style="45" customWidth="1"/>
    <col min="9745" max="9745" width="6.7109375" style="45" customWidth="1"/>
    <col min="9746" max="9982" width="8.85546875" style="45"/>
    <col min="9983" max="9983" width="24.42578125" style="45" customWidth="1"/>
    <col min="9984" max="9988" width="8.85546875" style="45" customWidth="1"/>
    <col min="9989" max="9989" width="17" style="45" customWidth="1"/>
    <col min="9990" max="9991" width="0" style="45" hidden="1" customWidth="1"/>
    <col min="9992" max="9992" width="11.85546875" style="45" customWidth="1"/>
    <col min="9993" max="9993" width="11.140625" style="45" customWidth="1"/>
    <col min="9994" max="9994" width="11" style="45" customWidth="1"/>
    <col min="9995" max="9995" width="7.5703125" style="45" customWidth="1"/>
    <col min="9996" max="9996" width="5.42578125" style="45" customWidth="1"/>
    <col min="9997" max="10000" width="8.85546875" style="45" customWidth="1"/>
    <col min="10001" max="10001" width="6.7109375" style="45" customWidth="1"/>
    <col min="10002" max="10238" width="8.85546875" style="45"/>
    <col min="10239" max="10239" width="24.42578125" style="45" customWidth="1"/>
    <col min="10240" max="10244" width="8.85546875" style="45" customWidth="1"/>
    <col min="10245" max="10245" width="17" style="45" customWidth="1"/>
    <col min="10246" max="10247" width="0" style="45" hidden="1" customWidth="1"/>
    <col min="10248" max="10248" width="11.85546875" style="45" customWidth="1"/>
    <col min="10249" max="10249" width="11.140625" style="45" customWidth="1"/>
    <col min="10250" max="10250" width="11" style="45" customWidth="1"/>
    <col min="10251" max="10251" width="7.5703125" style="45" customWidth="1"/>
    <col min="10252" max="10252" width="5.42578125" style="45" customWidth="1"/>
    <col min="10253" max="10256" width="8.85546875" style="45" customWidth="1"/>
    <col min="10257" max="10257" width="6.7109375" style="45" customWidth="1"/>
    <col min="10258" max="10494" width="8.85546875" style="45"/>
    <col min="10495" max="10495" width="24.42578125" style="45" customWidth="1"/>
    <col min="10496" max="10500" width="8.85546875" style="45" customWidth="1"/>
    <col min="10501" max="10501" width="17" style="45" customWidth="1"/>
    <col min="10502" max="10503" width="0" style="45" hidden="1" customWidth="1"/>
    <col min="10504" max="10504" width="11.85546875" style="45" customWidth="1"/>
    <col min="10505" max="10505" width="11.140625" style="45" customWidth="1"/>
    <col min="10506" max="10506" width="11" style="45" customWidth="1"/>
    <col min="10507" max="10507" width="7.5703125" style="45" customWidth="1"/>
    <col min="10508" max="10508" width="5.42578125" style="45" customWidth="1"/>
    <col min="10509" max="10512" width="8.85546875" style="45" customWidth="1"/>
    <col min="10513" max="10513" width="6.7109375" style="45" customWidth="1"/>
    <col min="10514" max="10750" width="8.85546875" style="45"/>
    <col min="10751" max="10751" width="24.42578125" style="45" customWidth="1"/>
    <col min="10752" max="10756" width="8.85546875" style="45" customWidth="1"/>
    <col min="10757" max="10757" width="17" style="45" customWidth="1"/>
    <col min="10758" max="10759" width="0" style="45" hidden="1" customWidth="1"/>
    <col min="10760" max="10760" width="11.85546875" style="45" customWidth="1"/>
    <col min="10761" max="10761" width="11.140625" style="45" customWidth="1"/>
    <col min="10762" max="10762" width="11" style="45" customWidth="1"/>
    <col min="10763" max="10763" width="7.5703125" style="45" customWidth="1"/>
    <col min="10764" max="10764" width="5.42578125" style="45" customWidth="1"/>
    <col min="10765" max="10768" width="8.85546875" style="45" customWidth="1"/>
    <col min="10769" max="10769" width="6.7109375" style="45" customWidth="1"/>
    <col min="10770" max="11006" width="8.85546875" style="45"/>
    <col min="11007" max="11007" width="24.42578125" style="45" customWidth="1"/>
    <col min="11008" max="11012" width="8.85546875" style="45" customWidth="1"/>
    <col min="11013" max="11013" width="17" style="45" customWidth="1"/>
    <col min="11014" max="11015" width="0" style="45" hidden="1" customWidth="1"/>
    <col min="11016" max="11016" width="11.85546875" style="45" customWidth="1"/>
    <col min="11017" max="11017" width="11.140625" style="45" customWidth="1"/>
    <col min="11018" max="11018" width="11" style="45" customWidth="1"/>
    <col min="11019" max="11019" width="7.5703125" style="45" customWidth="1"/>
    <col min="11020" max="11020" width="5.42578125" style="45" customWidth="1"/>
    <col min="11021" max="11024" width="8.85546875" style="45" customWidth="1"/>
    <col min="11025" max="11025" width="6.7109375" style="45" customWidth="1"/>
    <col min="11026" max="11262" width="8.85546875" style="45"/>
    <col min="11263" max="11263" width="24.42578125" style="45" customWidth="1"/>
    <col min="11264" max="11268" width="8.85546875" style="45" customWidth="1"/>
    <col min="11269" max="11269" width="17" style="45" customWidth="1"/>
    <col min="11270" max="11271" width="0" style="45" hidden="1" customWidth="1"/>
    <col min="11272" max="11272" width="11.85546875" style="45" customWidth="1"/>
    <col min="11273" max="11273" width="11.140625" style="45" customWidth="1"/>
    <col min="11274" max="11274" width="11" style="45" customWidth="1"/>
    <col min="11275" max="11275" width="7.5703125" style="45" customWidth="1"/>
    <col min="11276" max="11276" width="5.42578125" style="45" customWidth="1"/>
    <col min="11277" max="11280" width="8.85546875" style="45" customWidth="1"/>
    <col min="11281" max="11281" width="6.7109375" style="45" customWidth="1"/>
    <col min="11282" max="11518" width="8.85546875" style="45"/>
    <col min="11519" max="11519" width="24.42578125" style="45" customWidth="1"/>
    <col min="11520" max="11524" width="8.85546875" style="45" customWidth="1"/>
    <col min="11525" max="11525" width="17" style="45" customWidth="1"/>
    <col min="11526" max="11527" width="0" style="45" hidden="1" customWidth="1"/>
    <col min="11528" max="11528" width="11.85546875" style="45" customWidth="1"/>
    <col min="11529" max="11529" width="11.140625" style="45" customWidth="1"/>
    <col min="11530" max="11530" width="11" style="45" customWidth="1"/>
    <col min="11531" max="11531" width="7.5703125" style="45" customWidth="1"/>
    <col min="11532" max="11532" width="5.42578125" style="45" customWidth="1"/>
    <col min="11533" max="11536" width="8.85546875" style="45" customWidth="1"/>
    <col min="11537" max="11537" width="6.7109375" style="45" customWidth="1"/>
    <col min="11538" max="11774" width="8.85546875" style="45"/>
    <col min="11775" max="11775" width="24.42578125" style="45" customWidth="1"/>
    <col min="11776" max="11780" width="8.85546875" style="45" customWidth="1"/>
    <col min="11781" max="11781" width="17" style="45" customWidth="1"/>
    <col min="11782" max="11783" width="0" style="45" hidden="1" customWidth="1"/>
    <col min="11784" max="11784" width="11.85546875" style="45" customWidth="1"/>
    <col min="11785" max="11785" width="11.140625" style="45" customWidth="1"/>
    <col min="11786" max="11786" width="11" style="45" customWidth="1"/>
    <col min="11787" max="11787" width="7.5703125" style="45" customWidth="1"/>
    <col min="11788" max="11788" width="5.42578125" style="45" customWidth="1"/>
    <col min="11789" max="11792" width="8.85546875" style="45" customWidth="1"/>
    <col min="11793" max="11793" width="6.7109375" style="45" customWidth="1"/>
    <col min="11794" max="12030" width="8.85546875" style="45"/>
    <col min="12031" max="12031" width="24.42578125" style="45" customWidth="1"/>
    <col min="12032" max="12036" width="8.85546875" style="45" customWidth="1"/>
    <col min="12037" max="12037" width="17" style="45" customWidth="1"/>
    <col min="12038" max="12039" width="0" style="45" hidden="1" customWidth="1"/>
    <col min="12040" max="12040" width="11.85546875" style="45" customWidth="1"/>
    <col min="12041" max="12041" width="11.140625" style="45" customWidth="1"/>
    <col min="12042" max="12042" width="11" style="45" customWidth="1"/>
    <col min="12043" max="12043" width="7.5703125" style="45" customWidth="1"/>
    <col min="12044" max="12044" width="5.42578125" style="45" customWidth="1"/>
    <col min="12045" max="12048" width="8.85546875" style="45" customWidth="1"/>
    <col min="12049" max="12049" width="6.7109375" style="45" customWidth="1"/>
    <col min="12050" max="12286" width="8.85546875" style="45"/>
    <col min="12287" max="12287" width="24.42578125" style="45" customWidth="1"/>
    <col min="12288" max="12292" width="8.85546875" style="45" customWidth="1"/>
    <col min="12293" max="12293" width="17" style="45" customWidth="1"/>
    <col min="12294" max="12295" width="0" style="45" hidden="1" customWidth="1"/>
    <col min="12296" max="12296" width="11.85546875" style="45" customWidth="1"/>
    <col min="12297" max="12297" width="11.140625" style="45" customWidth="1"/>
    <col min="12298" max="12298" width="11" style="45" customWidth="1"/>
    <col min="12299" max="12299" width="7.5703125" style="45" customWidth="1"/>
    <col min="12300" max="12300" width="5.42578125" style="45" customWidth="1"/>
    <col min="12301" max="12304" width="8.85546875" style="45" customWidth="1"/>
    <col min="12305" max="12305" width="6.7109375" style="45" customWidth="1"/>
    <col min="12306" max="12542" width="8.85546875" style="45"/>
    <col min="12543" max="12543" width="24.42578125" style="45" customWidth="1"/>
    <col min="12544" max="12548" width="8.85546875" style="45" customWidth="1"/>
    <col min="12549" max="12549" width="17" style="45" customWidth="1"/>
    <col min="12550" max="12551" width="0" style="45" hidden="1" customWidth="1"/>
    <col min="12552" max="12552" width="11.85546875" style="45" customWidth="1"/>
    <col min="12553" max="12553" width="11.140625" style="45" customWidth="1"/>
    <col min="12554" max="12554" width="11" style="45" customWidth="1"/>
    <col min="12555" max="12555" width="7.5703125" style="45" customWidth="1"/>
    <col min="12556" max="12556" width="5.42578125" style="45" customWidth="1"/>
    <col min="12557" max="12560" width="8.85546875" style="45" customWidth="1"/>
    <col min="12561" max="12561" width="6.7109375" style="45" customWidth="1"/>
    <col min="12562" max="12798" width="8.85546875" style="45"/>
    <col min="12799" max="12799" width="24.42578125" style="45" customWidth="1"/>
    <col min="12800" max="12804" width="8.85546875" style="45" customWidth="1"/>
    <col min="12805" max="12805" width="17" style="45" customWidth="1"/>
    <col min="12806" max="12807" width="0" style="45" hidden="1" customWidth="1"/>
    <col min="12808" max="12808" width="11.85546875" style="45" customWidth="1"/>
    <col min="12809" max="12809" width="11.140625" style="45" customWidth="1"/>
    <col min="12810" max="12810" width="11" style="45" customWidth="1"/>
    <col min="12811" max="12811" width="7.5703125" style="45" customWidth="1"/>
    <col min="12812" max="12812" width="5.42578125" style="45" customWidth="1"/>
    <col min="12813" max="12816" width="8.85546875" style="45" customWidth="1"/>
    <col min="12817" max="12817" width="6.7109375" style="45" customWidth="1"/>
    <col min="12818" max="13054" width="8.85546875" style="45"/>
    <col min="13055" max="13055" width="24.42578125" style="45" customWidth="1"/>
    <col min="13056" max="13060" width="8.85546875" style="45" customWidth="1"/>
    <col min="13061" max="13061" width="17" style="45" customWidth="1"/>
    <col min="13062" max="13063" width="0" style="45" hidden="1" customWidth="1"/>
    <col min="13064" max="13064" width="11.85546875" style="45" customWidth="1"/>
    <col min="13065" max="13065" width="11.140625" style="45" customWidth="1"/>
    <col min="13066" max="13066" width="11" style="45" customWidth="1"/>
    <col min="13067" max="13067" width="7.5703125" style="45" customWidth="1"/>
    <col min="13068" max="13068" width="5.42578125" style="45" customWidth="1"/>
    <col min="13069" max="13072" width="8.85546875" style="45" customWidth="1"/>
    <col min="13073" max="13073" width="6.7109375" style="45" customWidth="1"/>
    <col min="13074" max="13310" width="8.85546875" style="45"/>
    <col min="13311" max="13311" width="24.42578125" style="45" customWidth="1"/>
    <col min="13312" max="13316" width="8.85546875" style="45" customWidth="1"/>
    <col min="13317" max="13317" width="17" style="45" customWidth="1"/>
    <col min="13318" max="13319" width="0" style="45" hidden="1" customWidth="1"/>
    <col min="13320" max="13320" width="11.85546875" style="45" customWidth="1"/>
    <col min="13321" max="13321" width="11.140625" style="45" customWidth="1"/>
    <col min="13322" max="13322" width="11" style="45" customWidth="1"/>
    <col min="13323" max="13323" width="7.5703125" style="45" customWidth="1"/>
    <col min="13324" max="13324" width="5.42578125" style="45" customWidth="1"/>
    <col min="13325" max="13328" width="8.85546875" style="45" customWidth="1"/>
    <col min="13329" max="13329" width="6.7109375" style="45" customWidth="1"/>
    <col min="13330" max="13566" width="8.85546875" style="45"/>
    <col min="13567" max="13567" width="24.42578125" style="45" customWidth="1"/>
    <col min="13568" max="13572" width="8.85546875" style="45" customWidth="1"/>
    <col min="13573" max="13573" width="17" style="45" customWidth="1"/>
    <col min="13574" max="13575" width="0" style="45" hidden="1" customWidth="1"/>
    <col min="13576" max="13576" width="11.85546875" style="45" customWidth="1"/>
    <col min="13577" max="13577" width="11.140625" style="45" customWidth="1"/>
    <col min="13578" max="13578" width="11" style="45" customWidth="1"/>
    <col min="13579" max="13579" width="7.5703125" style="45" customWidth="1"/>
    <col min="13580" max="13580" width="5.42578125" style="45" customWidth="1"/>
    <col min="13581" max="13584" width="8.85546875" style="45" customWidth="1"/>
    <col min="13585" max="13585" width="6.7109375" style="45" customWidth="1"/>
    <col min="13586" max="13822" width="8.85546875" style="45"/>
    <col min="13823" max="13823" width="24.42578125" style="45" customWidth="1"/>
    <col min="13824" max="13828" width="8.85546875" style="45" customWidth="1"/>
    <col min="13829" max="13829" width="17" style="45" customWidth="1"/>
    <col min="13830" max="13831" width="0" style="45" hidden="1" customWidth="1"/>
    <col min="13832" max="13832" width="11.85546875" style="45" customWidth="1"/>
    <col min="13833" max="13833" width="11.140625" style="45" customWidth="1"/>
    <col min="13834" max="13834" width="11" style="45" customWidth="1"/>
    <col min="13835" max="13835" width="7.5703125" style="45" customWidth="1"/>
    <col min="13836" max="13836" width="5.42578125" style="45" customWidth="1"/>
    <col min="13837" max="13840" width="8.85546875" style="45" customWidth="1"/>
    <col min="13841" max="13841" width="6.7109375" style="45" customWidth="1"/>
    <col min="13842" max="14078" width="8.85546875" style="45"/>
    <col min="14079" max="14079" width="24.42578125" style="45" customWidth="1"/>
    <col min="14080" max="14084" width="8.85546875" style="45" customWidth="1"/>
    <col min="14085" max="14085" width="17" style="45" customWidth="1"/>
    <col min="14086" max="14087" width="0" style="45" hidden="1" customWidth="1"/>
    <col min="14088" max="14088" width="11.85546875" style="45" customWidth="1"/>
    <col min="14089" max="14089" width="11.140625" style="45" customWidth="1"/>
    <col min="14090" max="14090" width="11" style="45" customWidth="1"/>
    <col min="14091" max="14091" width="7.5703125" style="45" customWidth="1"/>
    <col min="14092" max="14092" width="5.42578125" style="45" customWidth="1"/>
    <col min="14093" max="14096" width="8.85546875" style="45" customWidth="1"/>
    <col min="14097" max="14097" width="6.7109375" style="45" customWidth="1"/>
    <col min="14098" max="14334" width="8.85546875" style="45"/>
    <col min="14335" max="14335" width="24.42578125" style="45" customWidth="1"/>
    <col min="14336" max="14340" width="8.85546875" style="45" customWidth="1"/>
    <col min="14341" max="14341" width="17" style="45" customWidth="1"/>
    <col min="14342" max="14343" width="0" style="45" hidden="1" customWidth="1"/>
    <col min="14344" max="14344" width="11.85546875" style="45" customWidth="1"/>
    <col min="14345" max="14345" width="11.140625" style="45" customWidth="1"/>
    <col min="14346" max="14346" width="11" style="45" customWidth="1"/>
    <col min="14347" max="14347" width="7.5703125" style="45" customWidth="1"/>
    <col min="14348" max="14348" width="5.42578125" style="45" customWidth="1"/>
    <col min="14349" max="14352" width="8.85546875" style="45" customWidth="1"/>
    <col min="14353" max="14353" width="6.7109375" style="45" customWidth="1"/>
    <col min="14354" max="14590" width="8.85546875" style="45"/>
    <col min="14591" max="14591" width="24.42578125" style="45" customWidth="1"/>
    <col min="14592" max="14596" width="8.85546875" style="45" customWidth="1"/>
    <col min="14597" max="14597" width="17" style="45" customWidth="1"/>
    <col min="14598" max="14599" width="0" style="45" hidden="1" customWidth="1"/>
    <col min="14600" max="14600" width="11.85546875" style="45" customWidth="1"/>
    <col min="14601" max="14601" width="11.140625" style="45" customWidth="1"/>
    <col min="14602" max="14602" width="11" style="45" customWidth="1"/>
    <col min="14603" max="14603" width="7.5703125" style="45" customWidth="1"/>
    <col min="14604" max="14604" width="5.42578125" style="45" customWidth="1"/>
    <col min="14605" max="14608" width="8.85546875" style="45" customWidth="1"/>
    <col min="14609" max="14609" width="6.7109375" style="45" customWidth="1"/>
    <col min="14610" max="14846" width="8.85546875" style="45"/>
    <col min="14847" max="14847" width="24.42578125" style="45" customWidth="1"/>
    <col min="14848" max="14852" width="8.85546875" style="45" customWidth="1"/>
    <col min="14853" max="14853" width="17" style="45" customWidth="1"/>
    <col min="14854" max="14855" width="0" style="45" hidden="1" customWidth="1"/>
    <col min="14856" max="14856" width="11.85546875" style="45" customWidth="1"/>
    <col min="14857" max="14857" width="11.140625" style="45" customWidth="1"/>
    <col min="14858" max="14858" width="11" style="45" customWidth="1"/>
    <col min="14859" max="14859" width="7.5703125" style="45" customWidth="1"/>
    <col min="14860" max="14860" width="5.42578125" style="45" customWidth="1"/>
    <col min="14861" max="14864" width="8.85546875" style="45" customWidth="1"/>
    <col min="14865" max="14865" width="6.7109375" style="45" customWidth="1"/>
    <col min="14866" max="15102" width="8.85546875" style="45"/>
    <col min="15103" max="15103" width="24.42578125" style="45" customWidth="1"/>
    <col min="15104" max="15108" width="8.85546875" style="45" customWidth="1"/>
    <col min="15109" max="15109" width="17" style="45" customWidth="1"/>
    <col min="15110" max="15111" width="0" style="45" hidden="1" customWidth="1"/>
    <col min="15112" max="15112" width="11.85546875" style="45" customWidth="1"/>
    <col min="15113" max="15113" width="11.140625" style="45" customWidth="1"/>
    <col min="15114" max="15114" width="11" style="45" customWidth="1"/>
    <col min="15115" max="15115" width="7.5703125" style="45" customWidth="1"/>
    <col min="15116" max="15116" width="5.42578125" style="45" customWidth="1"/>
    <col min="15117" max="15120" width="8.85546875" style="45" customWidth="1"/>
    <col min="15121" max="15121" width="6.7109375" style="45" customWidth="1"/>
    <col min="15122" max="15358" width="8.85546875" style="45"/>
    <col min="15359" max="15359" width="24.42578125" style="45" customWidth="1"/>
    <col min="15360" max="15364" width="8.85546875" style="45" customWidth="1"/>
    <col min="15365" max="15365" width="17" style="45" customWidth="1"/>
    <col min="15366" max="15367" width="0" style="45" hidden="1" customWidth="1"/>
    <col min="15368" max="15368" width="11.85546875" style="45" customWidth="1"/>
    <col min="15369" max="15369" width="11.140625" style="45" customWidth="1"/>
    <col min="15370" max="15370" width="11" style="45" customWidth="1"/>
    <col min="15371" max="15371" width="7.5703125" style="45" customWidth="1"/>
    <col min="15372" max="15372" width="5.42578125" style="45" customWidth="1"/>
    <col min="15373" max="15376" width="8.85546875" style="45" customWidth="1"/>
    <col min="15377" max="15377" width="6.7109375" style="45" customWidth="1"/>
    <col min="15378" max="15614" width="8.85546875" style="45"/>
    <col min="15615" max="15615" width="24.42578125" style="45" customWidth="1"/>
    <col min="15616" max="15620" width="8.85546875" style="45" customWidth="1"/>
    <col min="15621" max="15621" width="17" style="45" customWidth="1"/>
    <col min="15622" max="15623" width="0" style="45" hidden="1" customWidth="1"/>
    <col min="15624" max="15624" width="11.85546875" style="45" customWidth="1"/>
    <col min="15625" max="15625" width="11.140625" style="45" customWidth="1"/>
    <col min="15626" max="15626" width="11" style="45" customWidth="1"/>
    <col min="15627" max="15627" width="7.5703125" style="45" customWidth="1"/>
    <col min="15628" max="15628" width="5.42578125" style="45" customWidth="1"/>
    <col min="15629" max="15632" width="8.85546875" style="45" customWidth="1"/>
    <col min="15633" max="15633" width="6.7109375" style="45" customWidth="1"/>
    <col min="15634" max="15870" width="8.85546875" style="45"/>
    <col min="15871" max="15871" width="24.42578125" style="45" customWidth="1"/>
    <col min="15872" max="15876" width="8.85546875" style="45" customWidth="1"/>
    <col min="15877" max="15877" width="17" style="45" customWidth="1"/>
    <col min="15878" max="15879" width="0" style="45" hidden="1" customWidth="1"/>
    <col min="15880" max="15880" width="11.85546875" style="45" customWidth="1"/>
    <col min="15881" max="15881" width="11.140625" style="45" customWidth="1"/>
    <col min="15882" max="15882" width="11" style="45" customWidth="1"/>
    <col min="15883" max="15883" width="7.5703125" style="45" customWidth="1"/>
    <col min="15884" max="15884" width="5.42578125" style="45" customWidth="1"/>
    <col min="15885" max="15888" width="8.85546875" style="45" customWidth="1"/>
    <col min="15889" max="15889" width="6.7109375" style="45" customWidth="1"/>
    <col min="15890" max="16126" width="8.85546875" style="45"/>
    <col min="16127" max="16127" width="24.42578125" style="45" customWidth="1"/>
    <col min="16128" max="16132" width="8.85546875" style="45" customWidth="1"/>
    <col min="16133" max="16133" width="17" style="45" customWidth="1"/>
    <col min="16134" max="16135" width="0" style="45" hidden="1" customWidth="1"/>
    <col min="16136" max="16136" width="11.85546875" style="45" customWidth="1"/>
    <col min="16137" max="16137" width="11.140625" style="45" customWidth="1"/>
    <col min="16138" max="16138" width="11" style="45" customWidth="1"/>
    <col min="16139" max="16139" width="7.5703125" style="45" customWidth="1"/>
    <col min="16140" max="16140" width="5.42578125" style="45" customWidth="1"/>
    <col min="16141" max="16144" width="8.85546875" style="45" customWidth="1"/>
    <col min="16145" max="16145" width="6.7109375" style="45" customWidth="1"/>
    <col min="16146" max="16384" width="8.85546875" style="45"/>
  </cols>
  <sheetData>
    <row r="1" spans="1:17" ht="59.25" customHeight="1" x14ac:dyDescent="0.2">
      <c r="E1" s="232" t="s">
        <v>938</v>
      </c>
      <c r="F1" s="232"/>
      <c r="G1" s="232"/>
      <c r="H1" s="232"/>
      <c r="I1" s="232"/>
    </row>
    <row r="2" spans="1:17" ht="26.25" customHeight="1" x14ac:dyDescent="0.2">
      <c r="E2" s="46"/>
      <c r="F2" s="46"/>
      <c r="G2" s="46"/>
      <c r="H2" s="46"/>
      <c r="I2" s="46"/>
    </row>
    <row r="3" spans="1:17" ht="39" customHeight="1" x14ac:dyDescent="0.2">
      <c r="A3" s="233" t="s">
        <v>939</v>
      </c>
      <c r="B3" s="233"/>
      <c r="C3" s="233"/>
      <c r="D3" s="233"/>
      <c r="E3" s="233"/>
      <c r="F3" s="233"/>
      <c r="G3" s="233"/>
      <c r="H3" s="233"/>
      <c r="I3" s="233"/>
      <c r="J3" s="47"/>
      <c r="K3" s="48"/>
    </row>
    <row r="4" spans="1:17" ht="13.5" customHeight="1" x14ac:dyDescent="0.2">
      <c r="A4" s="49"/>
      <c r="B4" s="49"/>
      <c r="C4" s="49"/>
      <c r="D4" s="49"/>
      <c r="E4" s="49"/>
      <c r="F4" s="49"/>
      <c r="G4" s="49"/>
      <c r="I4" s="48" t="s">
        <v>882</v>
      </c>
    </row>
    <row r="5" spans="1:17" ht="25.5" customHeight="1" x14ac:dyDescent="0.2">
      <c r="A5" s="50" t="s">
        <v>883</v>
      </c>
      <c r="B5" s="234" t="s">
        <v>884</v>
      </c>
      <c r="C5" s="234"/>
      <c r="D5" s="234"/>
      <c r="E5" s="234"/>
      <c r="F5" s="234"/>
      <c r="G5" s="234"/>
      <c r="H5" s="51" t="s">
        <v>885</v>
      </c>
      <c r="I5" s="52" t="s">
        <v>886</v>
      </c>
    </row>
    <row r="6" spans="1:17" ht="28.5" customHeight="1" x14ac:dyDescent="0.2">
      <c r="A6" s="53"/>
      <c r="B6" s="235" t="s">
        <v>887</v>
      </c>
      <c r="C6" s="235"/>
      <c r="D6" s="235"/>
      <c r="E6" s="235"/>
      <c r="F6" s="235"/>
      <c r="G6" s="235"/>
      <c r="H6" s="54">
        <v>-602176.1</v>
      </c>
      <c r="I6" s="54">
        <v>-18395</v>
      </c>
      <c r="J6" s="55"/>
      <c r="K6" s="56"/>
      <c r="L6" s="56"/>
      <c r="M6" s="56"/>
      <c r="N6" s="56"/>
      <c r="O6" s="56"/>
    </row>
    <row r="7" spans="1:17" ht="42.75" customHeight="1" x14ac:dyDescent="0.2">
      <c r="A7" s="53"/>
      <c r="B7" s="222" t="s">
        <v>888</v>
      </c>
      <c r="C7" s="222"/>
      <c r="D7" s="222"/>
      <c r="E7" s="222"/>
      <c r="F7" s="222"/>
      <c r="G7" s="222"/>
      <c r="H7" s="57">
        <v>30.5</v>
      </c>
      <c r="I7" s="57">
        <v>0.8</v>
      </c>
      <c r="J7" s="58"/>
      <c r="K7" s="56"/>
      <c r="L7" s="56"/>
      <c r="M7" s="56"/>
      <c r="N7" s="56"/>
      <c r="O7" s="56"/>
    </row>
    <row r="8" spans="1:17" ht="34.5" customHeight="1" x14ac:dyDescent="0.2">
      <c r="A8" s="59" t="s">
        <v>889</v>
      </c>
      <c r="B8" s="236" t="s">
        <v>890</v>
      </c>
      <c r="C8" s="237"/>
      <c r="D8" s="237"/>
      <c r="E8" s="237"/>
      <c r="F8" s="237"/>
      <c r="G8" s="238"/>
      <c r="H8" s="54">
        <v>602176.1</v>
      </c>
      <c r="I8" s="54">
        <v>18395</v>
      </c>
      <c r="J8" s="60"/>
      <c r="K8" s="60"/>
      <c r="L8" s="56"/>
      <c r="M8" s="56"/>
      <c r="N8" s="56"/>
      <c r="O8" s="56"/>
    </row>
    <row r="9" spans="1:17" ht="31.5" customHeight="1" x14ac:dyDescent="0.2">
      <c r="A9" s="59" t="s">
        <v>891</v>
      </c>
      <c r="B9" s="219" t="s">
        <v>892</v>
      </c>
      <c r="C9" s="219"/>
      <c r="D9" s="219"/>
      <c r="E9" s="219"/>
      <c r="F9" s="219"/>
      <c r="G9" s="219"/>
      <c r="H9" s="54">
        <v>-408000</v>
      </c>
      <c r="I9" s="54">
        <v>-408000</v>
      </c>
      <c r="J9" s="61"/>
      <c r="K9" s="60"/>
      <c r="L9" s="56"/>
      <c r="M9" s="56"/>
      <c r="N9" s="56"/>
      <c r="O9" s="56"/>
    </row>
    <row r="10" spans="1:17" s="65" customFormat="1" ht="33.75" customHeight="1" x14ac:dyDescent="0.2">
      <c r="A10" s="59" t="s">
        <v>893</v>
      </c>
      <c r="B10" s="219" t="s">
        <v>894</v>
      </c>
      <c r="C10" s="219"/>
      <c r="D10" s="219"/>
      <c r="E10" s="219"/>
      <c r="F10" s="219"/>
      <c r="G10" s="219"/>
      <c r="H10" s="54">
        <v>75000</v>
      </c>
      <c r="I10" s="54">
        <v>75000</v>
      </c>
      <c r="J10" s="62"/>
      <c r="K10" s="63"/>
      <c r="L10" s="63"/>
      <c r="M10" s="64"/>
      <c r="N10" s="220"/>
      <c r="O10" s="220"/>
      <c r="P10" s="228"/>
      <c r="Q10" s="228"/>
    </row>
    <row r="11" spans="1:17" ht="30" customHeight="1" x14ac:dyDescent="0.2">
      <c r="A11" s="66" t="s">
        <v>895</v>
      </c>
      <c r="B11" s="229" t="s">
        <v>896</v>
      </c>
      <c r="C11" s="230"/>
      <c r="D11" s="230"/>
      <c r="E11" s="230"/>
      <c r="F11" s="230"/>
      <c r="G11" s="231"/>
      <c r="H11" s="57">
        <v>75000</v>
      </c>
      <c r="I11" s="57">
        <v>75000</v>
      </c>
      <c r="J11" s="67"/>
      <c r="K11" s="68"/>
      <c r="L11" s="68"/>
      <c r="M11" s="56"/>
      <c r="N11" s="69"/>
      <c r="O11" s="69"/>
      <c r="P11" s="70"/>
      <c r="Q11" s="70"/>
    </row>
    <row r="12" spans="1:17" ht="30.75" customHeight="1" x14ac:dyDescent="0.2">
      <c r="A12" s="66" t="s">
        <v>897</v>
      </c>
      <c r="B12" s="229" t="s">
        <v>896</v>
      </c>
      <c r="C12" s="230"/>
      <c r="D12" s="230"/>
      <c r="E12" s="230"/>
      <c r="F12" s="230"/>
      <c r="G12" s="231"/>
      <c r="H12" s="57">
        <v>75000</v>
      </c>
      <c r="I12" s="57">
        <v>75000</v>
      </c>
      <c r="J12" s="67"/>
      <c r="K12" s="68"/>
      <c r="L12" s="68"/>
      <c r="M12" s="56"/>
      <c r="N12" s="69"/>
      <c r="O12" s="69"/>
      <c r="P12" s="70"/>
      <c r="Q12" s="70"/>
    </row>
    <row r="13" spans="1:17" s="65" customFormat="1" ht="33" customHeight="1" x14ac:dyDescent="0.2">
      <c r="A13" s="59" t="s">
        <v>898</v>
      </c>
      <c r="B13" s="225" t="s">
        <v>899</v>
      </c>
      <c r="C13" s="226"/>
      <c r="D13" s="226"/>
      <c r="E13" s="226"/>
      <c r="F13" s="226"/>
      <c r="G13" s="227"/>
      <c r="H13" s="54">
        <v>-483000</v>
      </c>
      <c r="I13" s="54">
        <v>-483000</v>
      </c>
      <c r="J13" s="62"/>
      <c r="K13" s="63"/>
      <c r="L13" s="63"/>
      <c r="M13" s="64"/>
      <c r="N13" s="71"/>
      <c r="O13" s="71"/>
      <c r="P13" s="72"/>
      <c r="Q13" s="72"/>
    </row>
    <row r="14" spans="1:17" ht="33.75" customHeight="1" x14ac:dyDescent="0.2">
      <c r="A14" s="66" t="s">
        <v>900</v>
      </c>
      <c r="B14" s="222" t="s">
        <v>901</v>
      </c>
      <c r="C14" s="222"/>
      <c r="D14" s="222"/>
      <c r="E14" s="222"/>
      <c r="F14" s="222"/>
      <c r="G14" s="222"/>
      <c r="H14" s="57">
        <v>-483000</v>
      </c>
      <c r="I14" s="57">
        <v>-483000</v>
      </c>
      <c r="J14" s="67"/>
      <c r="K14" s="73"/>
      <c r="L14" s="67"/>
      <c r="M14" s="56"/>
      <c r="N14" s="223"/>
      <c r="O14" s="223"/>
    </row>
    <row r="15" spans="1:17" ht="31.5" customHeight="1" x14ac:dyDescent="0.2">
      <c r="A15" s="66" t="s">
        <v>902</v>
      </c>
      <c r="B15" s="222" t="s">
        <v>901</v>
      </c>
      <c r="C15" s="222"/>
      <c r="D15" s="222"/>
      <c r="E15" s="222"/>
      <c r="F15" s="222"/>
      <c r="G15" s="222"/>
      <c r="H15" s="57">
        <v>-483000</v>
      </c>
      <c r="I15" s="57">
        <v>-483000</v>
      </c>
      <c r="J15" s="67"/>
      <c r="K15" s="73"/>
      <c r="L15" s="67"/>
      <c r="M15" s="56"/>
      <c r="N15" s="223"/>
      <c r="O15" s="223"/>
    </row>
    <row r="16" spans="1:17" s="64" customFormat="1" ht="33.75" customHeight="1" x14ac:dyDescent="0.2">
      <c r="A16" s="59" t="s">
        <v>940</v>
      </c>
      <c r="B16" s="219" t="s">
        <v>933</v>
      </c>
      <c r="C16" s="219"/>
      <c r="D16" s="219"/>
      <c r="E16" s="219"/>
      <c r="F16" s="219"/>
      <c r="G16" s="219"/>
      <c r="H16" s="54">
        <v>408000</v>
      </c>
      <c r="I16" s="54">
        <f t="shared" ref="I16:I17" si="0">I17</f>
        <v>408000</v>
      </c>
      <c r="J16" s="62"/>
      <c r="K16" s="63"/>
      <c r="L16" s="63"/>
      <c r="N16" s="220"/>
      <c r="O16" s="220"/>
      <c r="P16" s="218"/>
      <c r="Q16" s="218"/>
    </row>
    <row r="17" spans="1:17" s="64" customFormat="1" ht="45" customHeight="1" x14ac:dyDescent="0.2">
      <c r="A17" s="59" t="s">
        <v>942</v>
      </c>
      <c r="B17" s="219" t="s">
        <v>943</v>
      </c>
      <c r="C17" s="219"/>
      <c r="D17" s="219"/>
      <c r="E17" s="219"/>
      <c r="F17" s="219"/>
      <c r="G17" s="219"/>
      <c r="H17" s="54">
        <v>408000</v>
      </c>
      <c r="I17" s="54">
        <f t="shared" si="0"/>
        <v>408000</v>
      </c>
      <c r="J17" s="62"/>
      <c r="K17" s="63"/>
      <c r="L17" s="63"/>
      <c r="N17" s="220"/>
      <c r="O17" s="220"/>
      <c r="P17" s="218"/>
      <c r="Q17" s="218"/>
    </row>
    <row r="18" spans="1:17" s="64" customFormat="1" ht="45.75" customHeight="1" x14ac:dyDescent="0.2">
      <c r="A18" s="66" t="s">
        <v>941</v>
      </c>
      <c r="B18" s="222" t="s">
        <v>944</v>
      </c>
      <c r="C18" s="222"/>
      <c r="D18" s="222"/>
      <c r="E18" s="222"/>
      <c r="F18" s="222"/>
      <c r="G18" s="222"/>
      <c r="H18" s="57">
        <v>408000</v>
      </c>
      <c r="I18" s="57">
        <f>I19</f>
        <v>408000</v>
      </c>
      <c r="J18" s="62"/>
      <c r="K18" s="63"/>
      <c r="L18" s="63"/>
      <c r="N18" s="220"/>
      <c r="O18" s="220"/>
      <c r="P18" s="218"/>
      <c r="Q18" s="218"/>
    </row>
    <row r="19" spans="1:17" s="56" customFormat="1" ht="42.75" customHeight="1" x14ac:dyDescent="0.2">
      <c r="A19" s="66" t="s">
        <v>945</v>
      </c>
      <c r="B19" s="222" t="s">
        <v>946</v>
      </c>
      <c r="C19" s="222"/>
      <c r="D19" s="222"/>
      <c r="E19" s="222"/>
      <c r="F19" s="222"/>
      <c r="G19" s="222"/>
      <c r="H19" s="57">
        <v>408000</v>
      </c>
      <c r="I19" s="57">
        <f>I20</f>
        <v>408000</v>
      </c>
      <c r="J19" s="67"/>
      <c r="K19" s="68"/>
      <c r="L19" s="68"/>
      <c r="N19" s="69"/>
      <c r="O19" s="69"/>
      <c r="P19" s="114"/>
      <c r="Q19" s="114"/>
    </row>
    <row r="20" spans="1:17" s="56" customFormat="1" ht="42.75" customHeight="1" x14ac:dyDescent="0.2">
      <c r="A20" s="66" t="s">
        <v>947</v>
      </c>
      <c r="B20" s="222" t="s">
        <v>946</v>
      </c>
      <c r="C20" s="222"/>
      <c r="D20" s="222"/>
      <c r="E20" s="222"/>
      <c r="F20" s="222"/>
      <c r="G20" s="222"/>
      <c r="H20" s="57">
        <v>408000</v>
      </c>
      <c r="I20" s="57">
        <v>408000</v>
      </c>
      <c r="J20" s="67"/>
      <c r="K20" s="68"/>
      <c r="L20" s="68"/>
      <c r="N20" s="69"/>
      <c r="O20" s="69"/>
      <c r="P20" s="114"/>
      <c r="Q20" s="114"/>
    </row>
    <row r="21" spans="1:17" s="64" customFormat="1" ht="45" customHeight="1" x14ac:dyDescent="0.2">
      <c r="A21" s="66" t="s">
        <v>948</v>
      </c>
      <c r="B21" s="222" t="s">
        <v>949</v>
      </c>
      <c r="C21" s="222"/>
      <c r="D21" s="222"/>
      <c r="E21" s="222"/>
      <c r="F21" s="222"/>
      <c r="G21" s="222"/>
      <c r="H21" s="57">
        <v>0</v>
      </c>
      <c r="I21" s="57">
        <v>0</v>
      </c>
      <c r="J21" s="62"/>
      <c r="K21" s="63"/>
      <c r="L21" s="63"/>
      <c r="N21" s="71"/>
      <c r="O21" s="71"/>
      <c r="P21" s="115"/>
      <c r="Q21" s="115"/>
    </row>
    <row r="22" spans="1:17" s="56" customFormat="1" ht="39.75" customHeight="1" x14ac:dyDescent="0.2">
      <c r="A22" s="66" t="s">
        <v>950</v>
      </c>
      <c r="B22" s="222" t="s">
        <v>952</v>
      </c>
      <c r="C22" s="222"/>
      <c r="D22" s="222"/>
      <c r="E22" s="222"/>
      <c r="F22" s="222"/>
      <c r="G22" s="222"/>
      <c r="H22" s="57">
        <v>0</v>
      </c>
      <c r="I22" s="57">
        <v>0</v>
      </c>
      <c r="J22" s="67"/>
      <c r="K22" s="73"/>
      <c r="L22" s="67"/>
      <c r="N22" s="223"/>
      <c r="O22" s="223"/>
    </row>
    <row r="23" spans="1:17" s="56" customFormat="1" ht="40.5" customHeight="1" x14ac:dyDescent="0.2">
      <c r="A23" s="66" t="s">
        <v>951</v>
      </c>
      <c r="B23" s="222" t="s">
        <v>952</v>
      </c>
      <c r="C23" s="222"/>
      <c r="D23" s="222"/>
      <c r="E23" s="222"/>
      <c r="F23" s="222"/>
      <c r="G23" s="222"/>
      <c r="H23" s="57">
        <v>0</v>
      </c>
      <c r="I23" s="57">
        <v>0</v>
      </c>
      <c r="J23" s="67"/>
      <c r="K23" s="73"/>
      <c r="L23" s="67"/>
      <c r="N23" s="223"/>
      <c r="O23" s="223"/>
    </row>
    <row r="24" spans="1:17" s="56" customFormat="1" ht="35.25" customHeight="1" x14ac:dyDescent="0.2">
      <c r="A24" s="59" t="s">
        <v>903</v>
      </c>
      <c r="B24" s="219" t="s">
        <v>904</v>
      </c>
      <c r="C24" s="219"/>
      <c r="D24" s="219"/>
      <c r="E24" s="219"/>
      <c r="F24" s="219"/>
      <c r="G24" s="219"/>
      <c r="H24" s="54">
        <v>602176.1</v>
      </c>
      <c r="I24" s="54">
        <v>18395</v>
      </c>
      <c r="J24" s="74"/>
      <c r="K24" s="75"/>
    </row>
    <row r="25" spans="1:17" s="56" customFormat="1" ht="23.25" customHeight="1" x14ac:dyDescent="0.2">
      <c r="A25" s="59" t="s">
        <v>905</v>
      </c>
      <c r="B25" s="219" t="s">
        <v>906</v>
      </c>
      <c r="C25" s="219"/>
      <c r="D25" s="219"/>
      <c r="E25" s="219"/>
      <c r="F25" s="219"/>
      <c r="G25" s="219"/>
      <c r="H25" s="54">
        <v>-7655233.2999999998</v>
      </c>
      <c r="I25" s="54">
        <v>-7258430.5999999996</v>
      </c>
      <c r="J25" s="61"/>
      <c r="K25" s="76"/>
    </row>
    <row r="26" spans="1:17" s="56" customFormat="1" ht="25.5" customHeight="1" x14ac:dyDescent="0.2">
      <c r="A26" s="77" t="s">
        <v>907</v>
      </c>
      <c r="B26" s="222" t="s">
        <v>908</v>
      </c>
      <c r="C26" s="222"/>
      <c r="D26" s="222"/>
      <c r="E26" s="222"/>
      <c r="F26" s="222"/>
      <c r="G26" s="222"/>
      <c r="H26" s="57">
        <v>-7655233.2999999998</v>
      </c>
      <c r="I26" s="57">
        <v>-7258430.5999999996</v>
      </c>
      <c r="J26" s="74"/>
      <c r="K26" s="76"/>
    </row>
    <row r="27" spans="1:17" s="56" customFormat="1" ht="23.25" customHeight="1" x14ac:dyDescent="0.2">
      <c r="A27" s="77" t="s">
        <v>909</v>
      </c>
      <c r="B27" s="222" t="s">
        <v>910</v>
      </c>
      <c r="C27" s="222"/>
      <c r="D27" s="222"/>
      <c r="E27" s="222"/>
      <c r="F27" s="222"/>
      <c r="G27" s="222"/>
      <c r="H27" s="57">
        <v>-7655233.2999999998</v>
      </c>
      <c r="I27" s="57">
        <v>-7258430.5999999996</v>
      </c>
      <c r="J27" s="74"/>
      <c r="K27" s="76"/>
    </row>
    <row r="28" spans="1:17" s="56" customFormat="1" ht="31.5" customHeight="1" x14ac:dyDescent="0.2">
      <c r="A28" s="66" t="s">
        <v>911</v>
      </c>
      <c r="B28" s="222" t="s">
        <v>912</v>
      </c>
      <c r="C28" s="222"/>
      <c r="D28" s="222"/>
      <c r="E28" s="222"/>
      <c r="F28" s="222"/>
      <c r="G28" s="222"/>
      <c r="H28" s="57">
        <v>-7655233.2999999998</v>
      </c>
      <c r="I28" s="57">
        <v>-7258430.5999999996</v>
      </c>
      <c r="J28" s="74"/>
      <c r="K28" s="78"/>
    </row>
    <row r="29" spans="1:17" s="56" customFormat="1" ht="35.25" customHeight="1" x14ac:dyDescent="0.2">
      <c r="A29" s="66" t="s">
        <v>913</v>
      </c>
      <c r="B29" s="222" t="s">
        <v>912</v>
      </c>
      <c r="C29" s="222"/>
      <c r="D29" s="222"/>
      <c r="E29" s="222"/>
      <c r="F29" s="222"/>
      <c r="G29" s="222"/>
      <c r="H29" s="57">
        <v>-7655233.2999999998</v>
      </c>
      <c r="I29" s="57">
        <v>-7258430.5999999996</v>
      </c>
      <c r="J29" s="74"/>
      <c r="K29" s="78"/>
    </row>
    <row r="30" spans="1:17" s="56" customFormat="1" ht="26.25" customHeight="1" x14ac:dyDescent="0.2">
      <c r="A30" s="59" t="s">
        <v>914</v>
      </c>
      <c r="B30" s="219" t="s">
        <v>915</v>
      </c>
      <c r="C30" s="219"/>
      <c r="D30" s="219"/>
      <c r="E30" s="219"/>
      <c r="F30" s="219"/>
      <c r="G30" s="219"/>
      <c r="H30" s="54">
        <v>8257409.4000000004</v>
      </c>
      <c r="I30" s="54">
        <v>7276825.5999999996</v>
      </c>
      <c r="J30" s="79"/>
      <c r="K30" s="78"/>
    </row>
    <row r="31" spans="1:17" ht="24" customHeight="1" x14ac:dyDescent="0.2">
      <c r="A31" s="66" t="s">
        <v>916</v>
      </c>
      <c r="B31" s="222" t="s">
        <v>917</v>
      </c>
      <c r="C31" s="222"/>
      <c r="D31" s="222"/>
      <c r="E31" s="222"/>
      <c r="F31" s="222"/>
      <c r="G31" s="222"/>
      <c r="H31" s="57">
        <v>8257409.4000000004</v>
      </c>
      <c r="I31" s="57">
        <v>7276825.5999999996</v>
      </c>
      <c r="J31" s="78"/>
      <c r="K31" s="78"/>
      <c r="L31" s="56"/>
      <c r="M31" s="56"/>
      <c r="N31" s="56"/>
      <c r="O31" s="56"/>
    </row>
    <row r="32" spans="1:17" ht="26.25" customHeight="1" x14ac:dyDescent="0.2">
      <c r="A32" s="66" t="s">
        <v>918</v>
      </c>
      <c r="B32" s="222" t="s">
        <v>919</v>
      </c>
      <c r="C32" s="222"/>
      <c r="D32" s="222"/>
      <c r="E32" s="222"/>
      <c r="F32" s="222"/>
      <c r="G32" s="222"/>
      <c r="H32" s="57">
        <v>8257409.4000000004</v>
      </c>
      <c r="I32" s="57">
        <v>7276825.5999999996</v>
      </c>
      <c r="J32" s="78"/>
      <c r="K32" s="78"/>
      <c r="L32" s="56"/>
      <c r="M32" s="56"/>
      <c r="N32" s="56"/>
      <c r="O32" s="56"/>
    </row>
    <row r="33" spans="1:15" ht="27.75" customHeight="1" x14ac:dyDescent="0.2">
      <c r="A33" s="66" t="s">
        <v>920</v>
      </c>
      <c r="B33" s="222" t="s">
        <v>921</v>
      </c>
      <c r="C33" s="222"/>
      <c r="D33" s="222"/>
      <c r="E33" s="222"/>
      <c r="F33" s="222"/>
      <c r="G33" s="222"/>
      <c r="H33" s="57">
        <v>8257409.4000000004</v>
      </c>
      <c r="I33" s="57">
        <v>7276825.5999999996</v>
      </c>
      <c r="J33" s="78"/>
      <c r="K33" s="78"/>
      <c r="L33" s="56"/>
      <c r="M33" s="56"/>
      <c r="N33" s="56"/>
      <c r="O33" s="56"/>
    </row>
    <row r="34" spans="1:15" ht="36" customHeight="1" x14ac:dyDescent="0.2">
      <c r="A34" s="66" t="s">
        <v>922</v>
      </c>
      <c r="B34" s="222" t="s">
        <v>921</v>
      </c>
      <c r="C34" s="222"/>
      <c r="D34" s="222"/>
      <c r="E34" s="222"/>
      <c r="F34" s="222"/>
      <c r="G34" s="222"/>
      <c r="H34" s="57">
        <v>8257409.4000000004</v>
      </c>
      <c r="I34" s="57">
        <v>7276825.5999999996</v>
      </c>
      <c r="J34" s="80"/>
      <c r="K34" s="78"/>
      <c r="L34" s="56"/>
      <c r="M34" s="56"/>
      <c r="N34" s="56"/>
      <c r="O34" s="56"/>
    </row>
    <row r="35" spans="1:15" s="65" customFormat="1" ht="42.75" customHeight="1" x14ac:dyDescent="0.2">
      <c r="J35" s="79"/>
      <c r="K35" s="79"/>
      <c r="L35" s="64"/>
      <c r="M35" s="64"/>
      <c r="N35" s="64"/>
      <c r="O35" s="64"/>
    </row>
    <row r="36" spans="1:15" s="65" customFormat="1" ht="41.25" customHeight="1" x14ac:dyDescent="0.2">
      <c r="J36" s="79"/>
      <c r="K36" s="79"/>
      <c r="L36" s="64"/>
      <c r="M36" s="64"/>
      <c r="N36" s="64"/>
      <c r="O36" s="64"/>
    </row>
    <row r="37" spans="1:15" s="65" customFormat="1" ht="40.5" customHeight="1" x14ac:dyDescent="0.2">
      <c r="J37" s="61"/>
      <c r="K37" s="61"/>
      <c r="L37" s="64"/>
      <c r="M37" s="64"/>
      <c r="N37" s="64"/>
      <c r="O37" s="64"/>
    </row>
    <row r="38" spans="1:15" ht="30.75" customHeight="1" x14ac:dyDescent="0.2">
      <c r="A38" s="81"/>
      <c r="H38" s="82"/>
      <c r="I38" s="56"/>
      <c r="J38" s="56"/>
      <c r="K38" s="56"/>
      <c r="L38" s="56"/>
      <c r="M38" s="56"/>
      <c r="N38" s="56"/>
      <c r="O38" s="56"/>
    </row>
    <row r="39" spans="1:15" ht="30.75" customHeight="1" x14ac:dyDescent="0.2">
      <c r="A39" s="81"/>
      <c r="H39" s="82"/>
      <c r="I39" s="56"/>
      <c r="J39" s="56"/>
      <c r="K39" s="56"/>
      <c r="L39" s="56"/>
      <c r="M39" s="56"/>
      <c r="N39" s="56"/>
      <c r="O39" s="56"/>
    </row>
    <row r="40" spans="1:15" ht="16.5" customHeight="1" x14ac:dyDescent="0.2">
      <c r="A40" s="224"/>
      <c r="B40" s="224"/>
      <c r="C40" s="224"/>
      <c r="D40" s="83"/>
      <c r="E40" s="14"/>
      <c r="F40" s="221"/>
      <c r="G40" s="221"/>
      <c r="H40" s="84"/>
      <c r="I40" s="56"/>
      <c r="J40" s="56"/>
      <c r="K40" s="56"/>
      <c r="L40" s="56"/>
      <c r="M40" s="56"/>
      <c r="N40" s="56"/>
      <c r="O40" s="56"/>
    </row>
    <row r="41" spans="1:15" ht="13.5" customHeight="1" x14ac:dyDescent="0.2">
      <c r="A41" s="85"/>
      <c r="B41" s="85"/>
      <c r="C41" s="86"/>
      <c r="D41" s="83"/>
      <c r="E41" s="14"/>
      <c r="F41" s="221"/>
      <c r="G41" s="221"/>
      <c r="I41" s="56"/>
      <c r="J41" s="56"/>
      <c r="K41" s="56"/>
      <c r="L41" s="56"/>
      <c r="M41" s="56"/>
      <c r="N41" s="56"/>
      <c r="O41" s="56"/>
    </row>
    <row r="42" spans="1:15" ht="54" customHeight="1" x14ac:dyDescent="0.2">
      <c r="I42" s="56"/>
      <c r="J42" s="56"/>
      <c r="K42" s="56"/>
      <c r="L42" s="56"/>
      <c r="M42" s="56"/>
      <c r="N42" s="56"/>
      <c r="O42" s="56"/>
    </row>
    <row r="43" spans="1:15" ht="17.25" customHeight="1" x14ac:dyDescent="0.2">
      <c r="I43" s="87"/>
      <c r="J43" s="87"/>
      <c r="K43" s="56"/>
      <c r="L43" s="56"/>
      <c r="M43" s="56"/>
      <c r="N43" s="56"/>
      <c r="O43" s="56"/>
    </row>
    <row r="44" spans="1:15" x14ac:dyDescent="0.2">
      <c r="H44" s="88"/>
      <c r="I44" s="56"/>
      <c r="J44" s="56"/>
      <c r="K44" s="56"/>
      <c r="L44" s="56"/>
      <c r="M44" s="56"/>
      <c r="N44" s="56"/>
      <c r="O44" s="56"/>
    </row>
    <row r="45" spans="1:15" x14ac:dyDescent="0.2">
      <c r="H45" s="88"/>
      <c r="I45" s="60"/>
      <c r="J45" s="60"/>
      <c r="K45" s="60"/>
      <c r="L45" s="56"/>
      <c r="M45" s="56"/>
      <c r="N45" s="56"/>
      <c r="O45" s="56"/>
    </row>
    <row r="46" spans="1:15" x14ac:dyDescent="0.2">
      <c r="I46" s="60"/>
      <c r="J46" s="60"/>
      <c r="K46" s="56"/>
      <c r="L46" s="56"/>
      <c r="M46" s="56"/>
      <c r="N46" s="74"/>
      <c r="O46" s="56"/>
    </row>
    <row r="47" spans="1:15" x14ac:dyDescent="0.2">
      <c r="I47" s="60"/>
      <c r="J47" s="60"/>
      <c r="K47" s="56"/>
      <c r="L47" s="56"/>
      <c r="M47" s="56"/>
      <c r="N47" s="74"/>
      <c r="O47" s="56"/>
    </row>
    <row r="48" spans="1:15" x14ac:dyDescent="0.2">
      <c r="I48" s="56"/>
      <c r="J48" s="56"/>
      <c r="K48" s="56"/>
      <c r="L48" s="56"/>
      <c r="M48" s="56"/>
      <c r="N48" s="56"/>
      <c r="O48" s="56"/>
    </row>
    <row r="49" spans="9:15" x14ac:dyDescent="0.2">
      <c r="I49" s="56"/>
      <c r="J49" s="56"/>
      <c r="K49" s="56"/>
      <c r="L49" s="56"/>
      <c r="M49" s="56"/>
      <c r="N49" s="56"/>
      <c r="O49" s="56"/>
    </row>
    <row r="50" spans="9:15" x14ac:dyDescent="0.2">
      <c r="I50" s="56"/>
      <c r="J50" s="56"/>
      <c r="K50" s="56"/>
      <c r="L50" s="56"/>
      <c r="M50" s="56"/>
      <c r="N50" s="56"/>
      <c r="O50" s="56"/>
    </row>
    <row r="51" spans="9:15" x14ac:dyDescent="0.2">
      <c r="I51" s="56"/>
      <c r="J51" s="56"/>
      <c r="K51" s="56"/>
      <c r="L51" s="56"/>
      <c r="M51" s="56"/>
      <c r="N51" s="56"/>
      <c r="O51" s="56"/>
    </row>
    <row r="52" spans="9:15" x14ac:dyDescent="0.2">
      <c r="I52" s="56"/>
      <c r="J52" s="56"/>
      <c r="K52" s="56"/>
      <c r="L52" s="56"/>
      <c r="M52" s="56"/>
      <c r="N52" s="56"/>
      <c r="O52" s="56"/>
    </row>
    <row r="53" spans="9:15" x14ac:dyDescent="0.2">
      <c r="I53" s="56"/>
      <c r="J53" s="56"/>
      <c r="K53" s="56"/>
      <c r="L53" s="56"/>
      <c r="M53" s="56"/>
      <c r="N53" s="56"/>
      <c r="O53" s="56"/>
    </row>
    <row r="54" spans="9:15" x14ac:dyDescent="0.2">
      <c r="I54" s="56"/>
      <c r="J54" s="56"/>
      <c r="K54" s="56"/>
      <c r="L54" s="56"/>
      <c r="M54" s="56"/>
      <c r="N54" s="56"/>
      <c r="O54" s="56"/>
    </row>
    <row r="55" spans="9:15" x14ac:dyDescent="0.2">
      <c r="I55" s="56"/>
      <c r="J55" s="56"/>
      <c r="K55" s="56"/>
      <c r="L55" s="56"/>
      <c r="M55" s="56"/>
      <c r="N55" s="56"/>
      <c r="O55" s="56"/>
    </row>
    <row r="56" spans="9:15" x14ac:dyDescent="0.2">
      <c r="I56" s="56"/>
      <c r="J56" s="56"/>
      <c r="K56" s="56"/>
      <c r="L56" s="56"/>
      <c r="M56" s="56"/>
      <c r="N56" s="56"/>
      <c r="O56" s="56"/>
    </row>
    <row r="57" spans="9:15" x14ac:dyDescent="0.2">
      <c r="I57" s="56"/>
      <c r="J57" s="56"/>
      <c r="K57" s="56"/>
      <c r="L57" s="56"/>
      <c r="M57" s="56"/>
      <c r="N57" s="56"/>
      <c r="O57" s="56"/>
    </row>
    <row r="58" spans="9:15" x14ac:dyDescent="0.2">
      <c r="I58" s="56"/>
      <c r="J58" s="56"/>
      <c r="K58" s="56"/>
      <c r="L58" s="56"/>
      <c r="M58" s="56"/>
      <c r="N58" s="56"/>
      <c r="O58" s="56"/>
    </row>
    <row r="59" spans="9:15" x14ac:dyDescent="0.2">
      <c r="I59" s="56"/>
      <c r="J59" s="56"/>
      <c r="K59" s="56"/>
      <c r="L59" s="56"/>
      <c r="M59" s="56"/>
      <c r="N59" s="56"/>
      <c r="O59" s="56"/>
    </row>
    <row r="60" spans="9:15" x14ac:dyDescent="0.2">
      <c r="I60" s="56"/>
      <c r="J60" s="56"/>
      <c r="K60" s="56"/>
      <c r="L60" s="56"/>
      <c r="M60" s="56"/>
      <c r="N60" s="56"/>
      <c r="O60" s="56"/>
    </row>
    <row r="61" spans="9:15" x14ac:dyDescent="0.2">
      <c r="I61" s="56"/>
      <c r="J61" s="56"/>
      <c r="K61" s="56"/>
      <c r="L61" s="56"/>
      <c r="M61" s="56"/>
      <c r="N61" s="56"/>
      <c r="O61" s="56"/>
    </row>
    <row r="62" spans="9:15" x14ac:dyDescent="0.2">
      <c r="I62" s="56"/>
      <c r="J62" s="56"/>
      <c r="K62" s="56"/>
      <c r="L62" s="56"/>
      <c r="M62" s="56"/>
      <c r="N62" s="56"/>
      <c r="O62" s="56"/>
    </row>
    <row r="63" spans="9:15" x14ac:dyDescent="0.2">
      <c r="I63" s="56"/>
      <c r="J63" s="56"/>
      <c r="K63" s="56"/>
      <c r="L63" s="56"/>
      <c r="M63" s="56"/>
      <c r="N63" s="56"/>
      <c r="O63" s="56"/>
    </row>
    <row r="64" spans="9:15" x14ac:dyDescent="0.2">
      <c r="I64" s="56"/>
      <c r="J64" s="56"/>
      <c r="K64" s="56"/>
      <c r="L64" s="56"/>
      <c r="M64" s="56"/>
      <c r="N64" s="56"/>
      <c r="O64" s="56"/>
    </row>
    <row r="65" spans="9:15" x14ac:dyDescent="0.2">
      <c r="I65" s="56"/>
      <c r="J65" s="56"/>
      <c r="K65" s="56"/>
      <c r="L65" s="56"/>
      <c r="M65" s="56"/>
      <c r="N65" s="56"/>
      <c r="O65" s="56"/>
    </row>
    <row r="66" spans="9:15" x14ac:dyDescent="0.2">
      <c r="I66" s="56"/>
      <c r="J66" s="56"/>
      <c r="K66" s="56"/>
      <c r="L66" s="56"/>
      <c r="M66" s="56"/>
      <c r="N66" s="56"/>
      <c r="O66" s="56"/>
    </row>
    <row r="67" spans="9:15" x14ac:dyDescent="0.2">
      <c r="I67" s="56"/>
      <c r="J67" s="56"/>
      <c r="K67" s="56"/>
      <c r="L67" s="56"/>
      <c r="M67" s="56"/>
      <c r="N67" s="56"/>
      <c r="O67" s="56"/>
    </row>
    <row r="68" spans="9:15" x14ac:dyDescent="0.2">
      <c r="I68" s="56"/>
      <c r="J68" s="56"/>
      <c r="K68" s="56"/>
      <c r="L68" s="56"/>
      <c r="M68" s="56"/>
      <c r="N68" s="56"/>
      <c r="O68" s="56"/>
    </row>
    <row r="69" spans="9:15" x14ac:dyDescent="0.2">
      <c r="I69" s="56"/>
      <c r="J69" s="56"/>
      <c r="K69" s="56"/>
      <c r="L69" s="56"/>
      <c r="M69" s="56"/>
      <c r="N69" s="56"/>
      <c r="O69" s="56"/>
    </row>
    <row r="70" spans="9:15" x14ac:dyDescent="0.2">
      <c r="I70" s="56"/>
      <c r="J70" s="56"/>
      <c r="K70" s="56"/>
      <c r="L70" s="56"/>
      <c r="M70" s="56"/>
      <c r="N70" s="56"/>
      <c r="O70" s="56"/>
    </row>
    <row r="71" spans="9:15" x14ac:dyDescent="0.2">
      <c r="I71" s="56"/>
      <c r="J71" s="56"/>
      <c r="K71" s="56"/>
      <c r="L71" s="56"/>
      <c r="M71" s="56"/>
      <c r="N71" s="56"/>
      <c r="O71" s="56"/>
    </row>
    <row r="72" spans="9:15" x14ac:dyDescent="0.2">
      <c r="I72" s="56"/>
      <c r="J72" s="56"/>
      <c r="K72" s="56"/>
      <c r="L72" s="56"/>
      <c r="M72" s="56"/>
      <c r="N72" s="56"/>
      <c r="O72" s="56"/>
    </row>
    <row r="73" spans="9:15" x14ac:dyDescent="0.2">
      <c r="I73" s="56"/>
      <c r="J73" s="56"/>
      <c r="K73" s="56"/>
      <c r="L73" s="56"/>
      <c r="M73" s="56"/>
      <c r="N73" s="56"/>
      <c r="O73" s="56"/>
    </row>
    <row r="74" spans="9:15" x14ac:dyDescent="0.2">
      <c r="I74" s="56"/>
      <c r="J74" s="56"/>
      <c r="K74" s="56"/>
      <c r="L74" s="56"/>
      <c r="M74" s="56"/>
      <c r="N74" s="56"/>
      <c r="O74" s="56"/>
    </row>
    <row r="75" spans="9:15" x14ac:dyDescent="0.2">
      <c r="I75" s="56"/>
      <c r="J75" s="56"/>
      <c r="K75" s="56"/>
      <c r="L75" s="56"/>
      <c r="M75" s="56"/>
      <c r="N75" s="56"/>
      <c r="O75" s="56"/>
    </row>
    <row r="76" spans="9:15" x14ac:dyDescent="0.2">
      <c r="I76" s="56"/>
      <c r="J76" s="56"/>
      <c r="K76" s="56"/>
      <c r="L76" s="56"/>
      <c r="M76" s="56"/>
      <c r="N76" s="56"/>
      <c r="O76" s="56"/>
    </row>
    <row r="77" spans="9:15" x14ac:dyDescent="0.2">
      <c r="I77" s="56"/>
      <c r="J77" s="56"/>
      <c r="K77" s="56"/>
      <c r="L77" s="56"/>
      <c r="M77" s="56"/>
      <c r="N77" s="56"/>
      <c r="O77" s="56"/>
    </row>
    <row r="78" spans="9:15" x14ac:dyDescent="0.2">
      <c r="I78" s="56"/>
      <c r="J78" s="56"/>
      <c r="K78" s="56"/>
      <c r="L78" s="56"/>
      <c r="M78" s="56"/>
      <c r="N78" s="56"/>
      <c r="O78" s="56"/>
    </row>
    <row r="79" spans="9:15" x14ac:dyDescent="0.2">
      <c r="I79" s="56"/>
      <c r="J79" s="56"/>
      <c r="K79" s="56"/>
      <c r="L79" s="56"/>
      <c r="M79" s="56"/>
      <c r="N79" s="56"/>
      <c r="O79" s="56"/>
    </row>
    <row r="80" spans="9:15" x14ac:dyDescent="0.2">
      <c r="I80" s="56"/>
      <c r="J80" s="56"/>
      <c r="K80" s="56"/>
      <c r="L80" s="56"/>
      <c r="M80" s="56"/>
      <c r="N80" s="56"/>
      <c r="O80" s="56"/>
    </row>
    <row r="81" spans="9:15" x14ac:dyDescent="0.2">
      <c r="I81" s="56"/>
      <c r="J81" s="56"/>
      <c r="K81" s="56"/>
      <c r="L81" s="56"/>
      <c r="M81" s="56"/>
      <c r="N81" s="56"/>
      <c r="O81" s="56"/>
    </row>
    <row r="82" spans="9:15" x14ac:dyDescent="0.2">
      <c r="I82" s="56"/>
      <c r="J82" s="56"/>
      <c r="K82" s="56"/>
      <c r="L82" s="56"/>
      <c r="M82" s="56"/>
      <c r="N82" s="56"/>
      <c r="O82" s="56"/>
    </row>
    <row r="83" spans="9:15" x14ac:dyDescent="0.2">
      <c r="I83" s="56"/>
      <c r="J83" s="56"/>
      <c r="K83" s="56"/>
      <c r="L83" s="56"/>
      <c r="M83" s="56"/>
      <c r="N83" s="56"/>
      <c r="O83" s="56"/>
    </row>
    <row r="84" spans="9:15" x14ac:dyDescent="0.2">
      <c r="I84" s="56"/>
      <c r="J84" s="56"/>
      <c r="K84" s="56"/>
      <c r="L84" s="56"/>
      <c r="M84" s="56"/>
      <c r="N84" s="56"/>
      <c r="O84" s="56"/>
    </row>
    <row r="85" spans="9:15" x14ac:dyDescent="0.2">
      <c r="I85" s="56"/>
      <c r="J85" s="56"/>
      <c r="K85" s="56"/>
      <c r="L85" s="56"/>
      <c r="M85" s="56"/>
      <c r="N85" s="56"/>
      <c r="O85" s="56"/>
    </row>
    <row r="86" spans="9:15" x14ac:dyDescent="0.2">
      <c r="I86" s="56"/>
      <c r="J86" s="56"/>
      <c r="K86" s="56"/>
      <c r="L86" s="56"/>
      <c r="M86" s="56"/>
      <c r="N86" s="56"/>
      <c r="O86" s="56"/>
    </row>
    <row r="87" spans="9:15" x14ac:dyDescent="0.2">
      <c r="I87" s="56"/>
      <c r="J87" s="56"/>
      <c r="K87" s="56"/>
      <c r="L87" s="56"/>
      <c r="M87" s="56"/>
      <c r="N87" s="56"/>
      <c r="O87" s="56"/>
    </row>
    <row r="88" spans="9:15" x14ac:dyDescent="0.2">
      <c r="I88" s="56"/>
      <c r="J88" s="56"/>
      <c r="K88" s="56"/>
      <c r="L88" s="56"/>
      <c r="M88" s="56"/>
      <c r="N88" s="56"/>
      <c r="O88" s="56"/>
    </row>
    <row r="89" spans="9:15" x14ac:dyDescent="0.2">
      <c r="I89" s="56"/>
      <c r="J89" s="56"/>
      <c r="K89" s="56"/>
      <c r="L89" s="56"/>
      <c r="M89" s="56"/>
      <c r="N89" s="56"/>
      <c r="O89" s="56"/>
    </row>
    <row r="90" spans="9:15" x14ac:dyDescent="0.2">
      <c r="I90" s="56"/>
      <c r="J90" s="56"/>
      <c r="K90" s="56"/>
      <c r="L90" s="56"/>
      <c r="M90" s="56"/>
      <c r="N90" s="56"/>
      <c r="O90" s="56"/>
    </row>
    <row r="91" spans="9:15" x14ac:dyDescent="0.2">
      <c r="I91" s="56"/>
      <c r="J91" s="56"/>
      <c r="K91" s="56"/>
      <c r="L91" s="56"/>
      <c r="M91" s="56"/>
      <c r="N91" s="56"/>
      <c r="O91" s="56"/>
    </row>
    <row r="92" spans="9:15" x14ac:dyDescent="0.2">
      <c r="I92" s="56"/>
      <c r="J92" s="56"/>
      <c r="K92" s="56"/>
      <c r="L92" s="56"/>
      <c r="M92" s="56"/>
      <c r="N92" s="56"/>
      <c r="O92" s="56"/>
    </row>
    <row r="93" spans="9:15" x14ac:dyDescent="0.2">
      <c r="I93" s="56"/>
      <c r="J93" s="56"/>
      <c r="K93" s="56"/>
      <c r="L93" s="56"/>
      <c r="M93" s="56"/>
      <c r="N93" s="56"/>
      <c r="O93" s="56"/>
    </row>
    <row r="94" spans="9:15" x14ac:dyDescent="0.2">
      <c r="I94" s="56"/>
      <c r="J94" s="56"/>
      <c r="K94" s="56"/>
      <c r="L94" s="56"/>
      <c r="M94" s="56"/>
      <c r="N94" s="56"/>
      <c r="O94" s="56"/>
    </row>
  </sheetData>
  <mergeCells count="47">
    <mergeCell ref="P10:Q10"/>
    <mergeCell ref="B11:G11"/>
    <mergeCell ref="B12:G12"/>
    <mergeCell ref="E1:I1"/>
    <mergeCell ref="A3:I3"/>
    <mergeCell ref="B5:G5"/>
    <mergeCell ref="B6:G6"/>
    <mergeCell ref="B7:G7"/>
    <mergeCell ref="B8:G8"/>
    <mergeCell ref="B24:G24"/>
    <mergeCell ref="N23:O23"/>
    <mergeCell ref="B16:G16"/>
    <mergeCell ref="N16:O16"/>
    <mergeCell ref="B9:G9"/>
    <mergeCell ref="B10:G10"/>
    <mergeCell ref="N10:O10"/>
    <mergeCell ref="B13:G13"/>
    <mergeCell ref="B14:G14"/>
    <mergeCell ref="N14:O14"/>
    <mergeCell ref="B15:G15"/>
    <mergeCell ref="N15:O15"/>
    <mergeCell ref="B33:G33"/>
    <mergeCell ref="B34:G34"/>
    <mergeCell ref="A40:C40"/>
    <mergeCell ref="F40:G40"/>
    <mergeCell ref="B25:G25"/>
    <mergeCell ref="B26:G26"/>
    <mergeCell ref="B27:G27"/>
    <mergeCell ref="B28:G28"/>
    <mergeCell ref="B29:G29"/>
    <mergeCell ref="B30:G30"/>
    <mergeCell ref="P16:Q16"/>
    <mergeCell ref="B17:G17"/>
    <mergeCell ref="N17:O17"/>
    <mergeCell ref="P17:Q17"/>
    <mergeCell ref="F41:G41"/>
    <mergeCell ref="B18:G18"/>
    <mergeCell ref="N18:O18"/>
    <mergeCell ref="P18:Q18"/>
    <mergeCell ref="B19:G19"/>
    <mergeCell ref="B20:G20"/>
    <mergeCell ref="B21:G21"/>
    <mergeCell ref="B22:G22"/>
    <mergeCell ref="N22:O22"/>
    <mergeCell ref="B23:G23"/>
    <mergeCell ref="B31:G31"/>
    <mergeCell ref="B32:G32"/>
  </mergeCells>
  <pageMargins left="1.1811023622047245" right="0.39370078740157483" top="0.78740157480314965" bottom="0.78740157480314965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F10" sqref="F10"/>
    </sheetView>
  </sheetViews>
  <sheetFormatPr defaultColWidth="9.140625" defaultRowHeight="15" x14ac:dyDescent="0.25"/>
  <cols>
    <col min="1" max="1" width="3.85546875" style="89" customWidth="1"/>
    <col min="2" max="2" width="13.85546875" style="89" customWidth="1"/>
    <col min="3" max="3" width="15.85546875" style="89" customWidth="1"/>
    <col min="4" max="4" width="53.7109375" style="89" customWidth="1"/>
    <col min="5" max="5" width="19.28515625" style="89" customWidth="1"/>
    <col min="6" max="6" width="18.7109375" style="89" customWidth="1"/>
    <col min="7" max="16384" width="9.140625" style="89"/>
  </cols>
  <sheetData>
    <row r="1" spans="1:6" ht="60.75" customHeight="1" x14ac:dyDescent="0.25">
      <c r="D1" s="239" t="s">
        <v>953</v>
      </c>
      <c r="E1" s="239"/>
      <c r="F1" s="240"/>
    </row>
    <row r="2" spans="1:6" x14ac:dyDescent="0.25">
      <c r="D2" s="241"/>
      <c r="E2" s="241"/>
      <c r="F2" s="241"/>
    </row>
    <row r="3" spans="1:6" ht="39.75" customHeight="1" x14ac:dyDescent="0.25">
      <c r="A3" s="242" t="s">
        <v>954</v>
      </c>
      <c r="B3" s="243"/>
      <c r="C3" s="243"/>
      <c r="D3" s="243"/>
      <c r="E3" s="243"/>
      <c r="F3" s="243"/>
    </row>
    <row r="4" spans="1:6" x14ac:dyDescent="0.25">
      <c r="D4" s="90"/>
      <c r="E4" s="90"/>
      <c r="F4" s="91" t="s">
        <v>882</v>
      </c>
    </row>
    <row r="5" spans="1:6" ht="39" x14ac:dyDescent="0.25">
      <c r="A5" s="92" t="s">
        <v>875</v>
      </c>
      <c r="B5" s="92" t="s">
        <v>923</v>
      </c>
      <c r="C5" s="92" t="s">
        <v>924</v>
      </c>
      <c r="D5" s="93" t="s">
        <v>925</v>
      </c>
      <c r="E5" s="94" t="s">
        <v>926</v>
      </c>
      <c r="F5" s="94" t="s">
        <v>927</v>
      </c>
    </row>
    <row r="6" spans="1:6" ht="54.75" customHeight="1" x14ac:dyDescent="0.25">
      <c r="A6" s="92">
        <v>1</v>
      </c>
      <c r="B6" s="92" t="s">
        <v>957</v>
      </c>
      <c r="C6" s="95">
        <v>44379</v>
      </c>
      <c r="D6" s="96" t="s">
        <v>966</v>
      </c>
      <c r="E6" s="94">
        <v>621.79999999999995</v>
      </c>
      <c r="F6" s="116">
        <v>0</v>
      </c>
    </row>
    <row r="7" spans="1:6" ht="56.25" customHeight="1" x14ac:dyDescent="0.25">
      <c r="A7" s="92">
        <v>2</v>
      </c>
      <c r="B7" s="92" t="s">
        <v>955</v>
      </c>
      <c r="C7" s="95">
        <v>44406</v>
      </c>
      <c r="D7" s="96" t="s">
        <v>956</v>
      </c>
      <c r="E7" s="97">
        <v>700</v>
      </c>
      <c r="F7" s="97">
        <v>410</v>
      </c>
    </row>
    <row r="8" spans="1:6" ht="24" customHeight="1" x14ac:dyDescent="0.25">
      <c r="A8" s="92">
        <v>3</v>
      </c>
      <c r="B8" s="92" t="s">
        <v>958</v>
      </c>
      <c r="C8" s="95">
        <v>44428</v>
      </c>
      <c r="D8" s="96" t="s">
        <v>965</v>
      </c>
      <c r="E8" s="97">
        <v>1363.8</v>
      </c>
      <c r="F8" s="97">
        <v>0</v>
      </c>
    </row>
    <row r="9" spans="1:6" ht="33.75" customHeight="1" x14ac:dyDescent="0.25">
      <c r="A9" s="92">
        <v>4</v>
      </c>
      <c r="B9" s="92" t="s">
        <v>959</v>
      </c>
      <c r="C9" s="95">
        <v>44495</v>
      </c>
      <c r="D9" s="96" t="s">
        <v>960</v>
      </c>
      <c r="E9" s="97">
        <v>12421</v>
      </c>
      <c r="F9" s="97">
        <v>12421</v>
      </c>
    </row>
    <row r="10" spans="1:6" x14ac:dyDescent="0.25">
      <c r="A10" s="98"/>
      <c r="B10" s="98"/>
      <c r="C10" s="98"/>
      <c r="D10" s="99" t="s">
        <v>928</v>
      </c>
      <c r="E10" s="100">
        <f>E6+E7+E8+E9</f>
        <v>15106.6</v>
      </c>
      <c r="F10" s="100">
        <f>F6+F7+F8+F9</f>
        <v>12831</v>
      </c>
    </row>
  </sheetData>
  <mergeCells count="3">
    <mergeCell ref="D1:F1"/>
    <mergeCell ref="D2:F2"/>
    <mergeCell ref="A3:F3"/>
  </mergeCells>
  <pageMargins left="1.1811023622047245" right="0.39370078740157483" top="0.78740157480314965" bottom="0.78740157480314965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Normal="100" workbookViewId="0">
      <selection activeCell="K13" sqref="K13"/>
    </sheetView>
  </sheetViews>
  <sheetFormatPr defaultRowHeight="15" x14ac:dyDescent="0.25"/>
  <cols>
    <col min="1" max="1" width="58.28515625" customWidth="1"/>
    <col min="2" max="2" width="12.85546875" customWidth="1"/>
    <col min="3" max="3" width="11.5703125" customWidth="1"/>
    <col min="4" max="4" width="13.28515625" customWidth="1"/>
  </cols>
  <sheetData>
    <row r="1" spans="1:4" ht="58.5" customHeight="1" x14ac:dyDescent="0.25">
      <c r="A1" s="210" t="s">
        <v>961</v>
      </c>
      <c r="B1" s="210"/>
      <c r="C1" s="210"/>
      <c r="D1" s="244"/>
    </row>
    <row r="2" spans="1:4" ht="15.75" x14ac:dyDescent="0.25">
      <c r="A2" s="101"/>
      <c r="B2" s="101"/>
      <c r="C2" s="101"/>
      <c r="D2" s="101"/>
    </row>
    <row r="3" spans="1:4" ht="30" customHeight="1" x14ac:dyDescent="0.25">
      <c r="A3" s="245" t="s">
        <v>962</v>
      </c>
      <c r="B3" s="245"/>
      <c r="C3" s="245"/>
      <c r="D3" s="245"/>
    </row>
    <row r="4" spans="1:4" ht="18" x14ac:dyDescent="0.25">
      <c r="A4" s="102"/>
      <c r="B4" s="102"/>
      <c r="C4" s="102"/>
      <c r="D4" s="102"/>
    </row>
    <row r="5" spans="1:4" x14ac:dyDescent="0.25">
      <c r="A5" s="103"/>
      <c r="B5" s="103"/>
      <c r="C5" s="103"/>
      <c r="D5" s="104" t="s">
        <v>882</v>
      </c>
    </row>
    <row r="6" spans="1:4" ht="38.25" x14ac:dyDescent="0.25">
      <c r="A6" s="105" t="s">
        <v>929</v>
      </c>
      <c r="B6" s="105" t="s">
        <v>859</v>
      </c>
      <c r="C6" s="105" t="s">
        <v>860</v>
      </c>
      <c r="D6" s="106" t="s">
        <v>930</v>
      </c>
    </row>
    <row r="7" spans="1:4" ht="25.5" x14ac:dyDescent="0.25">
      <c r="A7" s="109" t="s">
        <v>311</v>
      </c>
      <c r="B7" s="107">
        <f>B8</f>
        <v>413763</v>
      </c>
      <c r="C7" s="107">
        <f>C8</f>
        <v>389185.19999999995</v>
      </c>
      <c r="D7" s="108">
        <f t="shared" ref="D7:D25" si="0">C7*100/B7</f>
        <v>94.059932860115552</v>
      </c>
    </row>
    <row r="8" spans="1:4" x14ac:dyDescent="0.25">
      <c r="A8" s="109" t="s">
        <v>321</v>
      </c>
      <c r="B8" s="107">
        <f>B9</f>
        <v>413763</v>
      </c>
      <c r="C8" s="107">
        <f>C9</f>
        <v>389185.19999999995</v>
      </c>
      <c r="D8" s="108">
        <f t="shared" si="0"/>
        <v>94.059932860115552</v>
      </c>
    </row>
    <row r="9" spans="1:4" ht="38.25" x14ac:dyDescent="0.25">
      <c r="A9" s="109" t="s">
        <v>323</v>
      </c>
      <c r="B9" s="107">
        <f>B10+B11+B12+B13+B14</f>
        <v>413763</v>
      </c>
      <c r="C9" s="107">
        <f>C10+C11+C12+C13+C14</f>
        <v>389185.19999999995</v>
      </c>
      <c r="D9" s="108">
        <f t="shared" si="0"/>
        <v>94.059932860115552</v>
      </c>
    </row>
    <row r="10" spans="1:4" ht="25.5" x14ac:dyDescent="0.25">
      <c r="A10" s="109" t="s">
        <v>325</v>
      </c>
      <c r="B10" s="107">
        <v>157823</v>
      </c>
      <c r="C10" s="107">
        <v>157741.20000000001</v>
      </c>
      <c r="D10" s="108">
        <f t="shared" si="0"/>
        <v>99.948169785139058</v>
      </c>
    </row>
    <row r="11" spans="1:4" ht="25.5" x14ac:dyDescent="0.25">
      <c r="A11" s="109" t="s">
        <v>327</v>
      </c>
      <c r="B11" s="107">
        <v>24450</v>
      </c>
      <c r="C11" s="107">
        <v>13851.8</v>
      </c>
      <c r="D11" s="108">
        <f t="shared" si="0"/>
        <v>56.65357873210634</v>
      </c>
    </row>
    <row r="12" spans="1:4" ht="38.25" x14ac:dyDescent="0.25">
      <c r="A12" s="109" t="s">
        <v>329</v>
      </c>
      <c r="B12" s="107">
        <v>6515</v>
      </c>
      <c r="C12" s="107">
        <v>3394.8</v>
      </c>
      <c r="D12" s="108">
        <f t="shared" si="0"/>
        <v>52.10744435917114</v>
      </c>
    </row>
    <row r="13" spans="1:4" ht="63.75" x14ac:dyDescent="0.25">
      <c r="A13" s="109" t="s">
        <v>964</v>
      </c>
      <c r="B13" s="107">
        <v>7075</v>
      </c>
      <c r="C13" s="107">
        <v>6678.9</v>
      </c>
      <c r="D13" s="108">
        <f t="shared" si="0"/>
        <v>94.401413427561835</v>
      </c>
    </row>
    <row r="14" spans="1:4" ht="25.5" x14ac:dyDescent="0.25">
      <c r="A14" s="109" t="s">
        <v>333</v>
      </c>
      <c r="B14" s="107">
        <v>217900</v>
      </c>
      <c r="C14" s="107">
        <v>207518.5</v>
      </c>
      <c r="D14" s="108">
        <f t="shared" si="0"/>
        <v>95.235658558972005</v>
      </c>
    </row>
    <row r="15" spans="1:4" ht="25.5" x14ac:dyDescent="0.25">
      <c r="A15" s="109" t="s">
        <v>335</v>
      </c>
      <c r="B15" s="107">
        <f>B16+B23</f>
        <v>43155</v>
      </c>
      <c r="C15" s="107">
        <f>C16+C23</f>
        <v>37585.800000000003</v>
      </c>
      <c r="D15" s="108">
        <f t="shared" si="0"/>
        <v>87.094890510948915</v>
      </c>
    </row>
    <row r="16" spans="1:4" x14ac:dyDescent="0.25">
      <c r="A16" s="109" t="s">
        <v>337</v>
      </c>
      <c r="B16" s="107">
        <f>B17+B21</f>
        <v>32442.100000000002</v>
      </c>
      <c r="C16" s="107">
        <f>C17+C21</f>
        <v>28043.9</v>
      </c>
      <c r="D16" s="108">
        <f t="shared" si="0"/>
        <v>86.442924471597081</v>
      </c>
    </row>
    <row r="17" spans="1:4" ht="25.5" x14ac:dyDescent="0.25">
      <c r="A17" s="109" t="s">
        <v>339</v>
      </c>
      <c r="B17" s="107">
        <f>B18+B19+B20</f>
        <v>8524.2000000000007</v>
      </c>
      <c r="C17" s="107">
        <f>C18+C19+C20</f>
        <v>7584.1</v>
      </c>
      <c r="D17" s="108">
        <f t="shared" si="0"/>
        <v>88.971399075573061</v>
      </c>
    </row>
    <row r="18" spans="1:4" ht="15.75" customHeight="1" x14ac:dyDescent="0.25">
      <c r="A18" s="109" t="s">
        <v>341</v>
      </c>
      <c r="B18" s="107">
        <v>2980</v>
      </c>
      <c r="C18" s="107">
        <v>2403</v>
      </c>
      <c r="D18" s="108">
        <f t="shared" si="0"/>
        <v>80.637583892617457</v>
      </c>
    </row>
    <row r="19" spans="1:4" x14ac:dyDescent="0.25">
      <c r="A19" s="109" t="s">
        <v>343</v>
      </c>
      <c r="B19" s="107">
        <v>2796.4</v>
      </c>
      <c r="C19" s="107">
        <v>2433.3000000000002</v>
      </c>
      <c r="D19" s="108">
        <f t="shared" si="0"/>
        <v>87.015448433700485</v>
      </c>
    </row>
    <row r="20" spans="1:4" x14ac:dyDescent="0.25">
      <c r="A20" s="109" t="s">
        <v>963</v>
      </c>
      <c r="B20" s="107">
        <v>2747.8</v>
      </c>
      <c r="C20" s="107">
        <v>2747.8</v>
      </c>
      <c r="D20" s="108">
        <f t="shared" si="0"/>
        <v>100</v>
      </c>
    </row>
    <row r="21" spans="1:4" ht="25.5" x14ac:dyDescent="0.25">
      <c r="A21" s="109" t="s">
        <v>347</v>
      </c>
      <c r="B21" s="107">
        <f>B22</f>
        <v>23917.9</v>
      </c>
      <c r="C21" s="107">
        <f>C22</f>
        <v>20459.8</v>
      </c>
      <c r="D21" s="108">
        <f t="shared" si="0"/>
        <v>85.541790876289298</v>
      </c>
    </row>
    <row r="22" spans="1:4" x14ac:dyDescent="0.25">
      <c r="A22" s="109" t="s">
        <v>349</v>
      </c>
      <c r="B22" s="107">
        <v>23917.9</v>
      </c>
      <c r="C22" s="107">
        <v>20459.8</v>
      </c>
      <c r="D22" s="108">
        <f t="shared" si="0"/>
        <v>85.541790876289298</v>
      </c>
    </row>
    <row r="23" spans="1:4" x14ac:dyDescent="0.25">
      <c r="A23" s="109" t="s">
        <v>351</v>
      </c>
      <c r="B23" s="107">
        <f>B24</f>
        <v>10712.9</v>
      </c>
      <c r="C23" s="107">
        <f>C24</f>
        <v>9541.9</v>
      </c>
      <c r="D23" s="108">
        <f t="shared" si="0"/>
        <v>89.069252956715744</v>
      </c>
    </row>
    <row r="24" spans="1:4" ht="25.5" x14ac:dyDescent="0.25">
      <c r="A24" s="109" t="s">
        <v>353</v>
      </c>
      <c r="B24" s="107">
        <f>B25</f>
        <v>10712.9</v>
      </c>
      <c r="C24" s="107">
        <f>C25</f>
        <v>9541.9</v>
      </c>
      <c r="D24" s="108">
        <f t="shared" si="0"/>
        <v>89.069252956715744</v>
      </c>
    </row>
    <row r="25" spans="1:4" ht="25.5" x14ac:dyDescent="0.25">
      <c r="A25" s="109" t="s">
        <v>355</v>
      </c>
      <c r="B25" s="107">
        <v>10712.9</v>
      </c>
      <c r="C25" s="107">
        <v>9541.9</v>
      </c>
      <c r="D25" s="108">
        <f t="shared" si="0"/>
        <v>89.069252956715744</v>
      </c>
    </row>
    <row r="26" spans="1:4" s="113" customFormat="1" x14ac:dyDescent="0.25">
      <c r="A26" s="110" t="s">
        <v>856</v>
      </c>
      <c r="B26" s="111">
        <f>B7+B15</f>
        <v>456918</v>
      </c>
      <c r="C26" s="111">
        <f>C7+C15</f>
        <v>426770.99999999994</v>
      </c>
      <c r="D26" s="112">
        <f>C26*100/B26</f>
        <v>93.402098407154</v>
      </c>
    </row>
  </sheetData>
  <mergeCells count="2">
    <mergeCell ref="A1:D1"/>
    <mergeCell ref="A3:D3"/>
  </mergeCells>
  <pageMargins left="1.1811023622047245" right="0.39370078740157483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cp:lastPrinted>2022-03-09T08:15:15Z</cp:lastPrinted>
  <dcterms:created xsi:type="dcterms:W3CDTF">2021-04-12T14:52:46Z</dcterms:created>
  <dcterms:modified xsi:type="dcterms:W3CDTF">2022-05-25T13:42:52Z</dcterms:modified>
</cp:coreProperties>
</file>